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Projects\Community Data\Resources\Target Group Profiles - Data Viz Tools\"/>
    </mc:Choice>
  </mc:AlternateContent>
  <bookViews>
    <workbookView xWindow="0" yWindow="0" windowWidth="19200" windowHeight="11595" tabRatio="935"/>
  </bookViews>
  <sheets>
    <sheet name="Intro" sheetId="19" r:id="rId1"/>
    <sheet name="Instructions" sheetId="17" r:id="rId2"/>
    <sheet name="Main Pt 1" sheetId="1" r:id="rId3"/>
    <sheet name="Main Pt 2" sheetId="2" r:id="rId4"/>
    <sheet name="Compare Pt 1" sheetId="4" r:id="rId5"/>
    <sheet name="Compare Pt 2" sheetId="5" r:id="rId6"/>
    <sheet name="Data" sheetId="3" r:id="rId7"/>
    <sheet name="Charts" sheetId="15" r:id="rId8"/>
    <sheet name="Tables" sheetId="16" r:id="rId9"/>
    <sheet name="Top Ethnicity" sheetId="7" r:id="rId10"/>
    <sheet name="Top Birth Country" sheetId="10" r:id="rId11"/>
    <sheet name="Top Mother Tongue" sheetId="12" r:id="rId12"/>
    <sheet name="Top Home Languages" sheetId="13" r:id="rId13"/>
    <sheet name="Top Work Languages" sheetId="14" r:id="rId14"/>
    <sheet name="Top Known Languages" sheetId="11" r:id="rId15"/>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885" i="3" l="1"/>
  <c r="J894" i="3" s="1"/>
  <c r="L885" i="3"/>
  <c r="L894" i="3" s="1"/>
  <c r="B617" i="3"/>
  <c r="C617" i="3"/>
  <c r="D617" i="3"/>
  <c r="E617" i="3"/>
  <c r="F617" i="3"/>
  <c r="G617" i="3"/>
  <c r="B618" i="3"/>
  <c r="C618" i="3"/>
  <c r="D618" i="3"/>
  <c r="E618" i="3"/>
  <c r="F618" i="3"/>
  <c r="G618" i="3"/>
  <c r="B619" i="3"/>
  <c r="C619" i="3"/>
  <c r="D619" i="3"/>
  <c r="E619" i="3"/>
  <c r="F619" i="3"/>
  <c r="G619" i="3"/>
  <c r="B620" i="3"/>
  <c r="C620" i="3"/>
  <c r="D620" i="3"/>
  <c r="E620" i="3"/>
  <c r="F620" i="3"/>
  <c r="G620" i="3"/>
  <c r="B622" i="3"/>
  <c r="C622" i="3"/>
  <c r="D622" i="3"/>
  <c r="E622" i="3"/>
  <c r="F622" i="3"/>
  <c r="G622" i="3"/>
  <c r="B623" i="3"/>
  <c r="C623" i="3"/>
  <c r="D623" i="3"/>
  <c r="E623" i="3"/>
  <c r="F623" i="3"/>
  <c r="G623" i="3"/>
  <c r="B624" i="3"/>
  <c r="C624" i="3"/>
  <c r="D624" i="3"/>
  <c r="E624" i="3"/>
  <c r="F624" i="3"/>
  <c r="G624" i="3"/>
  <c r="B625" i="3"/>
  <c r="C625" i="3"/>
  <c r="D625" i="3"/>
  <c r="E625" i="3"/>
  <c r="F625" i="3"/>
  <c r="G625" i="3"/>
  <c r="B626" i="3"/>
  <c r="C626" i="3"/>
  <c r="D626" i="3"/>
  <c r="E626" i="3"/>
  <c r="F626" i="3"/>
  <c r="G626" i="3"/>
  <c r="B627" i="3"/>
  <c r="C627" i="3"/>
  <c r="D627" i="3"/>
  <c r="E627" i="3"/>
  <c r="F627" i="3"/>
  <c r="G627" i="3"/>
  <c r="B628" i="3"/>
  <c r="C628" i="3"/>
  <c r="D628" i="3"/>
  <c r="E628" i="3"/>
  <c r="F628" i="3"/>
  <c r="G628" i="3"/>
  <c r="B629" i="3"/>
  <c r="C629" i="3"/>
  <c r="D629" i="3"/>
  <c r="E629" i="3"/>
  <c r="F629" i="3"/>
  <c r="G629" i="3"/>
  <c r="B630" i="3"/>
  <c r="C630" i="3"/>
  <c r="D630" i="3"/>
  <c r="E630" i="3"/>
  <c r="F630" i="3"/>
  <c r="G630" i="3"/>
  <c r="B631" i="3"/>
  <c r="C631" i="3"/>
  <c r="D631" i="3"/>
  <c r="E631" i="3"/>
  <c r="F631" i="3"/>
  <c r="G631" i="3"/>
  <c r="B632" i="3"/>
  <c r="C632" i="3"/>
  <c r="D632" i="3"/>
  <c r="E632" i="3"/>
  <c r="F632" i="3"/>
  <c r="G632" i="3"/>
  <c r="B633" i="3"/>
  <c r="C633" i="3"/>
  <c r="D633" i="3"/>
  <c r="E633" i="3"/>
  <c r="F633" i="3"/>
  <c r="G633" i="3"/>
  <c r="B634" i="3"/>
  <c r="C634" i="3"/>
  <c r="D634" i="3"/>
  <c r="E634" i="3"/>
  <c r="F634" i="3"/>
  <c r="G634" i="3"/>
  <c r="B635" i="3"/>
  <c r="C635" i="3"/>
  <c r="D635" i="3"/>
  <c r="E635" i="3"/>
  <c r="F635" i="3"/>
  <c r="G635" i="3"/>
  <c r="B636" i="3"/>
  <c r="C636" i="3"/>
  <c r="D636" i="3"/>
  <c r="E636" i="3"/>
  <c r="F636" i="3"/>
  <c r="G636" i="3"/>
  <c r="B637" i="3"/>
  <c r="C637" i="3"/>
  <c r="D637" i="3"/>
  <c r="E637" i="3"/>
  <c r="F637" i="3"/>
  <c r="G637" i="3"/>
  <c r="B638" i="3"/>
  <c r="C638" i="3"/>
  <c r="D638" i="3"/>
  <c r="E638" i="3"/>
  <c r="F638" i="3"/>
  <c r="G638" i="3"/>
  <c r="B639" i="3"/>
  <c r="C639" i="3"/>
  <c r="D639" i="3"/>
  <c r="E639" i="3"/>
  <c r="F639" i="3"/>
  <c r="G639" i="3"/>
  <c r="B640" i="3"/>
  <c r="C640" i="3"/>
  <c r="D640" i="3"/>
  <c r="E640" i="3"/>
  <c r="F640" i="3"/>
  <c r="G640" i="3"/>
  <c r="B641" i="3"/>
  <c r="C641" i="3"/>
  <c r="D641" i="3"/>
  <c r="E641" i="3"/>
  <c r="F641" i="3"/>
  <c r="G641" i="3"/>
  <c r="B642" i="3"/>
  <c r="C642" i="3"/>
  <c r="D642" i="3"/>
  <c r="E642" i="3"/>
  <c r="F642" i="3"/>
  <c r="G642" i="3"/>
  <c r="B643" i="3"/>
  <c r="C643" i="3"/>
  <c r="D643" i="3"/>
  <c r="E643" i="3"/>
  <c r="F643" i="3"/>
  <c r="G643" i="3"/>
  <c r="B644" i="3"/>
  <c r="C644" i="3"/>
  <c r="D644" i="3"/>
  <c r="E644" i="3"/>
  <c r="F644" i="3"/>
  <c r="G644" i="3"/>
  <c r="B645" i="3"/>
  <c r="C645" i="3"/>
  <c r="D645" i="3"/>
  <c r="E645" i="3"/>
  <c r="F645" i="3"/>
  <c r="G645" i="3"/>
  <c r="B646" i="3"/>
  <c r="C646" i="3"/>
  <c r="D646" i="3"/>
  <c r="E646" i="3"/>
  <c r="F646" i="3"/>
  <c r="G646" i="3"/>
  <c r="B647" i="3"/>
  <c r="C647" i="3"/>
  <c r="D647" i="3"/>
  <c r="E647" i="3"/>
  <c r="F647" i="3"/>
  <c r="G647" i="3"/>
  <c r="B648" i="3"/>
  <c r="C648" i="3"/>
  <c r="D648" i="3"/>
  <c r="E648" i="3"/>
  <c r="F648" i="3"/>
  <c r="G648" i="3"/>
  <c r="B649" i="3"/>
  <c r="C649" i="3"/>
  <c r="D649" i="3"/>
  <c r="E649" i="3"/>
  <c r="F649" i="3"/>
  <c r="G649" i="3"/>
  <c r="B650" i="3"/>
  <c r="C650" i="3"/>
  <c r="D650" i="3"/>
  <c r="E650" i="3"/>
  <c r="F650" i="3"/>
  <c r="G650" i="3"/>
  <c r="B651" i="3"/>
  <c r="C651" i="3"/>
  <c r="D651" i="3"/>
  <c r="E651" i="3"/>
  <c r="F651" i="3"/>
  <c r="G651" i="3"/>
  <c r="B652" i="3"/>
  <c r="C652" i="3"/>
  <c r="D652" i="3"/>
  <c r="E652" i="3"/>
  <c r="F652" i="3"/>
  <c r="G652" i="3"/>
  <c r="B653" i="3"/>
  <c r="C653" i="3"/>
  <c r="D653" i="3"/>
  <c r="E653" i="3"/>
  <c r="F653" i="3"/>
  <c r="G653" i="3"/>
  <c r="B654" i="3"/>
  <c r="C654" i="3"/>
  <c r="D654" i="3"/>
  <c r="E654" i="3"/>
  <c r="F654" i="3"/>
  <c r="G654" i="3"/>
  <c r="B655" i="3"/>
  <c r="C655" i="3"/>
  <c r="D655" i="3"/>
  <c r="E655" i="3"/>
  <c r="F655" i="3"/>
  <c r="G655" i="3"/>
  <c r="B656" i="3"/>
  <c r="C656" i="3"/>
  <c r="D656" i="3"/>
  <c r="E656" i="3"/>
  <c r="F656" i="3"/>
  <c r="G656" i="3"/>
  <c r="B657" i="3"/>
  <c r="C657" i="3"/>
  <c r="D657" i="3"/>
  <c r="E657" i="3"/>
  <c r="F657" i="3"/>
  <c r="G657" i="3"/>
  <c r="B658" i="3"/>
  <c r="C658" i="3"/>
  <c r="D658" i="3"/>
  <c r="E658" i="3"/>
  <c r="F658" i="3"/>
  <c r="G658" i="3"/>
  <c r="B659" i="3"/>
  <c r="C659" i="3"/>
  <c r="D659" i="3"/>
  <c r="E659" i="3"/>
  <c r="F659" i="3"/>
  <c r="G659" i="3"/>
  <c r="B660" i="3"/>
  <c r="C660" i="3"/>
  <c r="D660" i="3"/>
  <c r="E660" i="3"/>
  <c r="F660" i="3"/>
  <c r="G660" i="3"/>
  <c r="B661" i="3"/>
  <c r="C661" i="3"/>
  <c r="D661" i="3"/>
  <c r="E661" i="3"/>
  <c r="F661" i="3"/>
  <c r="G661" i="3"/>
  <c r="B662" i="3"/>
  <c r="C662" i="3"/>
  <c r="D662" i="3"/>
  <c r="E662" i="3"/>
  <c r="F662" i="3"/>
  <c r="G662" i="3"/>
  <c r="B663" i="3"/>
  <c r="C663" i="3"/>
  <c r="D663" i="3"/>
  <c r="E663" i="3"/>
  <c r="F663" i="3"/>
  <c r="G663" i="3"/>
  <c r="B664" i="3"/>
  <c r="C664" i="3"/>
  <c r="D664" i="3"/>
  <c r="E664" i="3"/>
  <c r="F664" i="3"/>
  <c r="G664" i="3"/>
  <c r="B665" i="3"/>
  <c r="C665" i="3"/>
  <c r="D665" i="3"/>
  <c r="E665" i="3"/>
  <c r="F665" i="3"/>
  <c r="G665" i="3"/>
  <c r="B666" i="3"/>
  <c r="C666" i="3"/>
  <c r="D666" i="3"/>
  <c r="E666" i="3"/>
  <c r="F666" i="3"/>
  <c r="G666" i="3"/>
  <c r="B667" i="3"/>
  <c r="C667" i="3"/>
  <c r="D667" i="3"/>
  <c r="E667" i="3"/>
  <c r="F667" i="3"/>
  <c r="G667" i="3"/>
  <c r="B668" i="3"/>
  <c r="C668" i="3"/>
  <c r="D668" i="3"/>
  <c r="E668" i="3"/>
  <c r="F668" i="3"/>
  <c r="G668" i="3"/>
  <c r="B669" i="3"/>
  <c r="C669" i="3"/>
  <c r="D669" i="3"/>
  <c r="E669" i="3"/>
  <c r="F669" i="3"/>
  <c r="G669" i="3"/>
  <c r="B670" i="3"/>
  <c r="C670" i="3"/>
  <c r="D670" i="3"/>
  <c r="E670" i="3"/>
  <c r="F670" i="3"/>
  <c r="G670" i="3"/>
  <c r="B671" i="3"/>
  <c r="C671" i="3"/>
  <c r="D671" i="3"/>
  <c r="E671" i="3"/>
  <c r="F671" i="3"/>
  <c r="G671" i="3"/>
  <c r="B672" i="3"/>
  <c r="C672" i="3"/>
  <c r="D672" i="3"/>
  <c r="E672" i="3"/>
  <c r="F672" i="3"/>
  <c r="G672" i="3"/>
  <c r="B673" i="3"/>
  <c r="C673" i="3"/>
  <c r="D673" i="3"/>
  <c r="E673" i="3"/>
  <c r="F673" i="3"/>
  <c r="G673" i="3"/>
  <c r="B674" i="3"/>
  <c r="C674" i="3"/>
  <c r="D674" i="3"/>
  <c r="E674" i="3"/>
  <c r="F674" i="3"/>
  <c r="G674" i="3"/>
  <c r="B675" i="3"/>
  <c r="C675" i="3"/>
  <c r="D675" i="3"/>
  <c r="E675" i="3"/>
  <c r="F675" i="3"/>
  <c r="G675" i="3"/>
  <c r="B676" i="3"/>
  <c r="C676" i="3"/>
  <c r="D676" i="3"/>
  <c r="E676" i="3"/>
  <c r="F676" i="3"/>
  <c r="G676" i="3"/>
  <c r="B677" i="3"/>
  <c r="C677" i="3"/>
  <c r="D677" i="3"/>
  <c r="E677" i="3"/>
  <c r="F677" i="3"/>
  <c r="G677" i="3"/>
  <c r="B678" i="3"/>
  <c r="C678" i="3"/>
  <c r="D678" i="3"/>
  <c r="E678" i="3"/>
  <c r="F678" i="3"/>
  <c r="G678" i="3"/>
  <c r="B679" i="3"/>
  <c r="C679" i="3"/>
  <c r="D679" i="3"/>
  <c r="E679" i="3"/>
  <c r="F679" i="3"/>
  <c r="G679" i="3"/>
  <c r="B680" i="3"/>
  <c r="C680" i="3"/>
  <c r="D680" i="3"/>
  <c r="E680" i="3"/>
  <c r="F680" i="3"/>
  <c r="G680" i="3"/>
  <c r="B681" i="3"/>
  <c r="C681" i="3"/>
  <c r="D681" i="3"/>
  <c r="E681" i="3"/>
  <c r="F681" i="3"/>
  <c r="G681" i="3"/>
  <c r="B682" i="3"/>
  <c r="C682" i="3"/>
  <c r="D682" i="3"/>
  <c r="E682" i="3"/>
  <c r="F682" i="3"/>
  <c r="G682" i="3"/>
  <c r="B683" i="3"/>
  <c r="C683" i="3"/>
  <c r="D683" i="3"/>
  <c r="E683" i="3"/>
  <c r="F683" i="3"/>
  <c r="G683" i="3"/>
  <c r="B684" i="3"/>
  <c r="C684" i="3"/>
  <c r="D684" i="3"/>
  <c r="E684" i="3"/>
  <c r="F684" i="3"/>
  <c r="G684" i="3"/>
  <c r="B685" i="3"/>
  <c r="C685" i="3"/>
  <c r="D685" i="3"/>
  <c r="E685" i="3"/>
  <c r="F685" i="3"/>
  <c r="G685" i="3"/>
  <c r="B686" i="3"/>
  <c r="C686" i="3"/>
  <c r="D686" i="3"/>
  <c r="E686" i="3"/>
  <c r="F686" i="3"/>
  <c r="G686" i="3"/>
  <c r="B687" i="3"/>
  <c r="C687" i="3"/>
  <c r="D687" i="3"/>
  <c r="E687" i="3"/>
  <c r="F687" i="3"/>
  <c r="G687" i="3"/>
  <c r="B688" i="3"/>
  <c r="C688" i="3"/>
  <c r="D688" i="3"/>
  <c r="E688" i="3"/>
  <c r="F688" i="3"/>
  <c r="G688" i="3"/>
  <c r="B689" i="3"/>
  <c r="C689" i="3"/>
  <c r="D689" i="3"/>
  <c r="E689" i="3"/>
  <c r="F689" i="3"/>
  <c r="G689" i="3"/>
  <c r="B690" i="3"/>
  <c r="C690" i="3"/>
  <c r="D690" i="3"/>
  <c r="E690" i="3"/>
  <c r="F690" i="3"/>
  <c r="G690" i="3"/>
  <c r="B691" i="3"/>
  <c r="C691" i="3"/>
  <c r="D691" i="3"/>
  <c r="E691" i="3"/>
  <c r="F691" i="3"/>
  <c r="G691" i="3"/>
  <c r="B692" i="3"/>
  <c r="C692" i="3"/>
  <c r="D692" i="3"/>
  <c r="E692" i="3"/>
  <c r="F692" i="3"/>
  <c r="G692" i="3"/>
  <c r="B693" i="3"/>
  <c r="C693" i="3"/>
  <c r="D693" i="3"/>
  <c r="E693" i="3"/>
  <c r="F693" i="3"/>
  <c r="G693" i="3"/>
  <c r="B694" i="3"/>
  <c r="C694" i="3"/>
  <c r="D694" i="3"/>
  <c r="E694" i="3"/>
  <c r="F694" i="3"/>
  <c r="G694" i="3"/>
  <c r="B695" i="3"/>
  <c r="C695" i="3"/>
  <c r="D695" i="3"/>
  <c r="E695" i="3"/>
  <c r="F695" i="3"/>
  <c r="G695" i="3"/>
  <c r="B696" i="3"/>
  <c r="C696" i="3"/>
  <c r="D696" i="3"/>
  <c r="E696" i="3"/>
  <c r="F696" i="3"/>
  <c r="G696" i="3"/>
  <c r="B697" i="3"/>
  <c r="C697" i="3"/>
  <c r="D697" i="3"/>
  <c r="E697" i="3"/>
  <c r="F697" i="3"/>
  <c r="G697" i="3"/>
  <c r="B698" i="3"/>
  <c r="C698" i="3"/>
  <c r="D698" i="3"/>
  <c r="E698" i="3"/>
  <c r="F698" i="3"/>
  <c r="G698" i="3"/>
  <c r="B699" i="3"/>
  <c r="C699" i="3"/>
  <c r="D699" i="3"/>
  <c r="E699" i="3"/>
  <c r="F699" i="3"/>
  <c r="G699" i="3"/>
  <c r="B700" i="3"/>
  <c r="C700" i="3"/>
  <c r="D700" i="3"/>
  <c r="E700" i="3"/>
  <c r="F700" i="3"/>
  <c r="G700" i="3"/>
  <c r="B701" i="3"/>
  <c r="C701" i="3"/>
  <c r="D701" i="3"/>
  <c r="E701" i="3"/>
  <c r="F701" i="3"/>
  <c r="G701" i="3"/>
  <c r="B702" i="3"/>
  <c r="C702" i="3"/>
  <c r="D702" i="3"/>
  <c r="E702" i="3"/>
  <c r="F702" i="3"/>
  <c r="G702" i="3"/>
  <c r="B703" i="3"/>
  <c r="C703" i="3"/>
  <c r="D703" i="3"/>
  <c r="E703" i="3"/>
  <c r="F703" i="3"/>
  <c r="G703" i="3"/>
  <c r="B704" i="3"/>
  <c r="C704" i="3"/>
  <c r="D704" i="3"/>
  <c r="E704" i="3"/>
  <c r="F704" i="3"/>
  <c r="G704" i="3"/>
  <c r="B705" i="3"/>
  <c r="C705" i="3"/>
  <c r="D705" i="3"/>
  <c r="E705" i="3"/>
  <c r="F705" i="3"/>
  <c r="G705" i="3"/>
  <c r="B707" i="3"/>
  <c r="C707" i="3"/>
  <c r="D707" i="3"/>
  <c r="E707" i="3"/>
  <c r="F707" i="3"/>
  <c r="G707" i="3"/>
  <c r="B708" i="3"/>
  <c r="C708" i="3"/>
  <c r="D708" i="3"/>
  <c r="E708" i="3"/>
  <c r="F708" i="3"/>
  <c r="G708" i="3"/>
  <c r="B709" i="3"/>
  <c r="C709" i="3"/>
  <c r="D709" i="3"/>
  <c r="E709" i="3"/>
  <c r="F709" i="3"/>
  <c r="G709" i="3"/>
  <c r="B710" i="3"/>
  <c r="C710" i="3"/>
  <c r="D710" i="3"/>
  <c r="E710" i="3"/>
  <c r="F710" i="3"/>
  <c r="G710" i="3"/>
  <c r="B711" i="3"/>
  <c r="C711" i="3"/>
  <c r="D711" i="3"/>
  <c r="E711" i="3"/>
  <c r="F711" i="3"/>
  <c r="G711" i="3"/>
  <c r="B712" i="3"/>
  <c r="C712" i="3"/>
  <c r="D712" i="3"/>
  <c r="E712" i="3"/>
  <c r="F712" i="3"/>
  <c r="G712" i="3"/>
  <c r="B713" i="3"/>
  <c r="C713" i="3"/>
  <c r="D713" i="3"/>
  <c r="E713" i="3"/>
  <c r="F713" i="3"/>
  <c r="G713" i="3"/>
  <c r="B714" i="3"/>
  <c r="C714" i="3"/>
  <c r="D714" i="3"/>
  <c r="E714" i="3"/>
  <c r="F714" i="3"/>
  <c r="G714" i="3"/>
  <c r="B715" i="3"/>
  <c r="C715" i="3"/>
  <c r="D715" i="3"/>
  <c r="E715" i="3"/>
  <c r="F715" i="3"/>
  <c r="G715" i="3"/>
  <c r="B716" i="3"/>
  <c r="C716" i="3"/>
  <c r="D716" i="3"/>
  <c r="E716" i="3"/>
  <c r="F716" i="3"/>
  <c r="G716" i="3"/>
  <c r="B717" i="3"/>
  <c r="C717" i="3"/>
  <c r="D717" i="3"/>
  <c r="E717" i="3"/>
  <c r="F717" i="3"/>
  <c r="G717" i="3"/>
  <c r="B718" i="3"/>
  <c r="C718" i="3"/>
  <c r="D718" i="3"/>
  <c r="E718" i="3"/>
  <c r="F718" i="3"/>
  <c r="G718" i="3"/>
  <c r="B719" i="3"/>
  <c r="C719" i="3"/>
  <c r="D719" i="3"/>
  <c r="E719" i="3"/>
  <c r="F719" i="3"/>
  <c r="G719" i="3"/>
  <c r="B720" i="3"/>
  <c r="C720" i="3"/>
  <c r="D720" i="3"/>
  <c r="E720" i="3"/>
  <c r="F720" i="3"/>
  <c r="G720" i="3"/>
  <c r="B721" i="3"/>
  <c r="C721" i="3"/>
  <c r="D721" i="3"/>
  <c r="E721" i="3"/>
  <c r="F721" i="3"/>
  <c r="G721" i="3"/>
  <c r="B722" i="3"/>
  <c r="C722" i="3"/>
  <c r="D722" i="3"/>
  <c r="E722" i="3"/>
  <c r="F722" i="3"/>
  <c r="G722" i="3"/>
  <c r="B723" i="3"/>
  <c r="C723" i="3"/>
  <c r="D723" i="3"/>
  <c r="E723" i="3"/>
  <c r="F723" i="3"/>
  <c r="G723" i="3"/>
  <c r="B724" i="3"/>
  <c r="C724" i="3"/>
  <c r="D724" i="3"/>
  <c r="E724" i="3"/>
  <c r="F724" i="3"/>
  <c r="G724" i="3"/>
  <c r="B725" i="3"/>
  <c r="C725" i="3"/>
  <c r="D725" i="3"/>
  <c r="E725" i="3"/>
  <c r="F725" i="3"/>
  <c r="G725" i="3"/>
  <c r="B726" i="3"/>
  <c r="C726" i="3"/>
  <c r="D726" i="3"/>
  <c r="E726" i="3"/>
  <c r="F726" i="3"/>
  <c r="G726" i="3"/>
  <c r="B727" i="3"/>
  <c r="C727" i="3"/>
  <c r="D727" i="3"/>
  <c r="E727" i="3"/>
  <c r="F727" i="3"/>
  <c r="G727" i="3"/>
  <c r="B728" i="3"/>
  <c r="C728" i="3"/>
  <c r="D728" i="3"/>
  <c r="E728" i="3"/>
  <c r="F728" i="3"/>
  <c r="G728" i="3"/>
  <c r="B729" i="3"/>
  <c r="C729" i="3"/>
  <c r="D729" i="3"/>
  <c r="E729" i="3"/>
  <c r="F729" i="3"/>
  <c r="G729" i="3"/>
  <c r="B730" i="3"/>
  <c r="C730" i="3"/>
  <c r="D730" i="3"/>
  <c r="E730" i="3"/>
  <c r="F730" i="3"/>
  <c r="G730" i="3"/>
  <c r="B731" i="3"/>
  <c r="C731" i="3"/>
  <c r="D731" i="3"/>
  <c r="E731" i="3"/>
  <c r="F731" i="3"/>
  <c r="G731" i="3"/>
  <c r="B732" i="3"/>
  <c r="C732" i="3"/>
  <c r="D732" i="3"/>
  <c r="E732" i="3"/>
  <c r="F732" i="3"/>
  <c r="G732" i="3"/>
  <c r="B733" i="3"/>
  <c r="C733" i="3"/>
  <c r="D733" i="3"/>
  <c r="E733" i="3"/>
  <c r="F733" i="3"/>
  <c r="G733" i="3"/>
  <c r="B734" i="3"/>
  <c r="C734" i="3"/>
  <c r="D734" i="3"/>
  <c r="E734" i="3"/>
  <c r="F734" i="3"/>
  <c r="G734" i="3"/>
  <c r="B735" i="3"/>
  <c r="C735" i="3"/>
  <c r="D735" i="3"/>
  <c r="E735" i="3"/>
  <c r="F735" i="3"/>
  <c r="G735" i="3"/>
  <c r="B736" i="3"/>
  <c r="C736" i="3"/>
  <c r="D736" i="3"/>
  <c r="E736" i="3"/>
  <c r="F736" i="3"/>
  <c r="G736" i="3"/>
  <c r="B739" i="3"/>
  <c r="C739" i="3"/>
  <c r="D739" i="3"/>
  <c r="E739" i="3"/>
  <c r="F739" i="3"/>
  <c r="G739" i="3"/>
  <c r="B740" i="3"/>
  <c r="C740" i="3"/>
  <c r="D740" i="3"/>
  <c r="E740" i="3"/>
  <c r="F740" i="3"/>
  <c r="G740" i="3"/>
  <c r="B741" i="3"/>
  <c r="C741" i="3"/>
  <c r="D741" i="3"/>
  <c r="E741" i="3"/>
  <c r="F741" i="3"/>
  <c r="G741" i="3"/>
  <c r="B742" i="3"/>
  <c r="C742" i="3"/>
  <c r="D742" i="3"/>
  <c r="E742" i="3"/>
  <c r="F742" i="3"/>
  <c r="G742" i="3"/>
  <c r="B743" i="3"/>
  <c r="C743" i="3"/>
  <c r="D743" i="3"/>
  <c r="E743" i="3"/>
  <c r="F743" i="3"/>
  <c r="G743" i="3"/>
  <c r="B744" i="3"/>
  <c r="C744" i="3"/>
  <c r="D744" i="3"/>
  <c r="E744" i="3"/>
  <c r="F744" i="3"/>
  <c r="G744" i="3"/>
  <c r="B745" i="3"/>
  <c r="C745" i="3"/>
  <c r="D745" i="3"/>
  <c r="E745" i="3"/>
  <c r="F745" i="3"/>
  <c r="G745" i="3"/>
  <c r="B746" i="3"/>
  <c r="C746" i="3"/>
  <c r="D746" i="3"/>
  <c r="E746" i="3"/>
  <c r="F746" i="3"/>
  <c r="G746" i="3"/>
  <c r="B747" i="3"/>
  <c r="C747" i="3"/>
  <c r="D747" i="3"/>
  <c r="E747" i="3"/>
  <c r="F747" i="3"/>
  <c r="G747" i="3"/>
  <c r="B748" i="3"/>
  <c r="C748" i="3"/>
  <c r="D748" i="3"/>
  <c r="E748" i="3"/>
  <c r="F748" i="3"/>
  <c r="G748" i="3"/>
  <c r="B749" i="3"/>
  <c r="C749" i="3"/>
  <c r="D749" i="3"/>
  <c r="E749" i="3"/>
  <c r="F749" i="3"/>
  <c r="G749" i="3"/>
  <c r="B750" i="3"/>
  <c r="C750" i="3"/>
  <c r="D750" i="3"/>
  <c r="E750" i="3"/>
  <c r="F750" i="3"/>
  <c r="G750" i="3"/>
  <c r="B751" i="3"/>
  <c r="C751" i="3"/>
  <c r="D751" i="3"/>
  <c r="E751" i="3"/>
  <c r="F751" i="3"/>
  <c r="G751" i="3"/>
  <c r="B752" i="3"/>
  <c r="C752" i="3"/>
  <c r="D752" i="3"/>
  <c r="E752" i="3"/>
  <c r="F752" i="3"/>
  <c r="G752" i="3"/>
  <c r="B753" i="3"/>
  <c r="C753" i="3"/>
  <c r="D753" i="3"/>
  <c r="E753" i="3"/>
  <c r="F753" i="3"/>
  <c r="G753" i="3"/>
  <c r="B754" i="3"/>
  <c r="C754" i="3"/>
  <c r="D754" i="3"/>
  <c r="E754" i="3"/>
  <c r="F754" i="3"/>
  <c r="G754" i="3"/>
  <c r="B755" i="3"/>
  <c r="C755" i="3"/>
  <c r="D755" i="3"/>
  <c r="E755" i="3"/>
  <c r="F755" i="3"/>
  <c r="G755" i="3"/>
  <c r="B756" i="3"/>
  <c r="C756" i="3"/>
  <c r="D756" i="3"/>
  <c r="E756" i="3"/>
  <c r="F756" i="3"/>
  <c r="G756" i="3"/>
  <c r="B757" i="3"/>
  <c r="C757" i="3"/>
  <c r="D757" i="3"/>
  <c r="E757" i="3"/>
  <c r="F757" i="3"/>
  <c r="G757" i="3"/>
  <c r="B758" i="3"/>
  <c r="C758" i="3"/>
  <c r="D758" i="3"/>
  <c r="E758" i="3"/>
  <c r="F758" i="3"/>
  <c r="G758" i="3"/>
  <c r="B759" i="3"/>
  <c r="C759" i="3"/>
  <c r="D759" i="3"/>
  <c r="E759" i="3"/>
  <c r="F759" i="3"/>
  <c r="G759" i="3"/>
  <c r="B760" i="3"/>
  <c r="C760" i="3"/>
  <c r="D760" i="3"/>
  <c r="E760" i="3"/>
  <c r="F760" i="3"/>
  <c r="G760" i="3"/>
  <c r="B761" i="3"/>
  <c r="C761" i="3"/>
  <c r="D761" i="3"/>
  <c r="E761" i="3"/>
  <c r="F761" i="3"/>
  <c r="G761" i="3"/>
  <c r="B762" i="3"/>
  <c r="C762" i="3"/>
  <c r="D762" i="3"/>
  <c r="E762" i="3"/>
  <c r="F762" i="3"/>
  <c r="G762" i="3"/>
  <c r="B763" i="3"/>
  <c r="C763" i="3"/>
  <c r="D763" i="3"/>
  <c r="E763" i="3"/>
  <c r="F763" i="3"/>
  <c r="G763" i="3"/>
  <c r="B764" i="3"/>
  <c r="C764" i="3"/>
  <c r="D764" i="3"/>
  <c r="E764" i="3"/>
  <c r="F764" i="3"/>
  <c r="G764" i="3"/>
  <c r="B765" i="3"/>
  <c r="C765" i="3"/>
  <c r="D765" i="3"/>
  <c r="E765" i="3"/>
  <c r="F765" i="3"/>
  <c r="G765" i="3"/>
  <c r="B766" i="3"/>
  <c r="C766" i="3"/>
  <c r="D766" i="3"/>
  <c r="E766" i="3"/>
  <c r="F766" i="3"/>
  <c r="G766" i="3"/>
  <c r="B767" i="3"/>
  <c r="C767" i="3"/>
  <c r="D767" i="3"/>
  <c r="E767" i="3"/>
  <c r="F767" i="3"/>
  <c r="G767" i="3"/>
  <c r="B768" i="3"/>
  <c r="C768" i="3"/>
  <c r="D768" i="3"/>
  <c r="E768" i="3"/>
  <c r="F768" i="3"/>
  <c r="G768" i="3"/>
  <c r="B769" i="3"/>
  <c r="C769" i="3"/>
  <c r="D769" i="3"/>
  <c r="E769" i="3"/>
  <c r="F769" i="3"/>
  <c r="G769" i="3"/>
  <c r="B770" i="3"/>
  <c r="C770" i="3"/>
  <c r="D770" i="3"/>
  <c r="E770" i="3"/>
  <c r="F770" i="3"/>
  <c r="G770" i="3"/>
  <c r="B771" i="3"/>
  <c r="C771" i="3"/>
  <c r="D771" i="3"/>
  <c r="E771" i="3"/>
  <c r="F771" i="3"/>
  <c r="G771" i="3"/>
  <c r="B772" i="3"/>
  <c r="C772" i="3"/>
  <c r="D772" i="3"/>
  <c r="E772" i="3"/>
  <c r="F772" i="3"/>
  <c r="G772" i="3"/>
  <c r="B773" i="3"/>
  <c r="C773" i="3"/>
  <c r="D773" i="3"/>
  <c r="E773" i="3"/>
  <c r="F773" i="3"/>
  <c r="G773" i="3"/>
  <c r="B774" i="3"/>
  <c r="C774" i="3"/>
  <c r="D774" i="3"/>
  <c r="E774" i="3"/>
  <c r="F774" i="3"/>
  <c r="G774" i="3"/>
  <c r="B775" i="3"/>
  <c r="C775" i="3"/>
  <c r="D775" i="3"/>
  <c r="E775" i="3"/>
  <c r="F775" i="3"/>
  <c r="G775" i="3"/>
  <c r="B776" i="3"/>
  <c r="C776" i="3"/>
  <c r="D776" i="3"/>
  <c r="E776" i="3"/>
  <c r="F776" i="3"/>
  <c r="G776" i="3"/>
  <c r="B777" i="3"/>
  <c r="C777" i="3"/>
  <c r="D777" i="3"/>
  <c r="E777" i="3"/>
  <c r="F777" i="3"/>
  <c r="G777" i="3"/>
  <c r="B778" i="3"/>
  <c r="C778" i="3"/>
  <c r="D778" i="3"/>
  <c r="E778" i="3"/>
  <c r="F778" i="3"/>
  <c r="G778" i="3"/>
  <c r="B779" i="3"/>
  <c r="C779" i="3"/>
  <c r="D779" i="3"/>
  <c r="E779" i="3"/>
  <c r="F779" i="3"/>
  <c r="G779" i="3"/>
  <c r="B780" i="3"/>
  <c r="C780" i="3"/>
  <c r="D780" i="3"/>
  <c r="E780" i="3"/>
  <c r="F780" i="3"/>
  <c r="G780" i="3"/>
  <c r="B781" i="3"/>
  <c r="C781" i="3"/>
  <c r="D781" i="3"/>
  <c r="E781" i="3"/>
  <c r="F781" i="3"/>
  <c r="G781" i="3"/>
  <c r="B782" i="3"/>
  <c r="C782" i="3"/>
  <c r="D782" i="3"/>
  <c r="E782" i="3"/>
  <c r="F782" i="3"/>
  <c r="G782" i="3"/>
  <c r="B783" i="3"/>
  <c r="C783" i="3"/>
  <c r="D783" i="3"/>
  <c r="E783" i="3"/>
  <c r="F783" i="3"/>
  <c r="G783" i="3"/>
  <c r="B784" i="3"/>
  <c r="C784" i="3"/>
  <c r="D784" i="3"/>
  <c r="E784" i="3"/>
  <c r="F784" i="3"/>
  <c r="G784" i="3"/>
  <c r="B785" i="3"/>
  <c r="C785" i="3"/>
  <c r="D785" i="3"/>
  <c r="E785" i="3"/>
  <c r="F785" i="3"/>
  <c r="G785" i="3"/>
  <c r="B786" i="3"/>
  <c r="C786" i="3"/>
  <c r="D786" i="3"/>
  <c r="E786" i="3"/>
  <c r="F786" i="3"/>
  <c r="G786" i="3"/>
  <c r="B787" i="3"/>
  <c r="C787" i="3"/>
  <c r="D787" i="3"/>
  <c r="E787" i="3"/>
  <c r="F787" i="3"/>
  <c r="G787" i="3"/>
  <c r="B788" i="3"/>
  <c r="C788" i="3"/>
  <c r="D788" i="3"/>
  <c r="E788" i="3"/>
  <c r="F788" i="3"/>
  <c r="G788" i="3"/>
  <c r="B789" i="3"/>
  <c r="C789" i="3"/>
  <c r="D789" i="3"/>
  <c r="E789" i="3"/>
  <c r="F789" i="3"/>
  <c r="G789" i="3"/>
  <c r="B790" i="3"/>
  <c r="C790" i="3"/>
  <c r="D790" i="3"/>
  <c r="E790" i="3"/>
  <c r="F790" i="3"/>
  <c r="G790" i="3"/>
  <c r="B791" i="3"/>
  <c r="C791" i="3"/>
  <c r="D791" i="3"/>
  <c r="E791" i="3"/>
  <c r="F791" i="3"/>
  <c r="G791" i="3"/>
  <c r="B792" i="3"/>
  <c r="C792" i="3"/>
  <c r="D792" i="3"/>
  <c r="E792" i="3"/>
  <c r="F792" i="3"/>
  <c r="G792" i="3"/>
  <c r="B793" i="3"/>
  <c r="C793" i="3"/>
  <c r="D793" i="3"/>
  <c r="E793" i="3"/>
  <c r="F793" i="3"/>
  <c r="G793" i="3"/>
  <c r="B794" i="3"/>
  <c r="C794" i="3"/>
  <c r="D794" i="3"/>
  <c r="E794" i="3"/>
  <c r="F794" i="3"/>
  <c r="G794" i="3"/>
  <c r="B795" i="3"/>
  <c r="C795" i="3"/>
  <c r="D795" i="3"/>
  <c r="E795" i="3"/>
  <c r="F795" i="3"/>
  <c r="G795" i="3"/>
  <c r="B796" i="3"/>
  <c r="C796" i="3"/>
  <c r="D796" i="3"/>
  <c r="E796" i="3"/>
  <c r="F796" i="3"/>
  <c r="G796" i="3"/>
  <c r="B797" i="3"/>
  <c r="C797" i="3"/>
  <c r="D797" i="3"/>
  <c r="E797" i="3"/>
  <c r="F797" i="3"/>
  <c r="G797" i="3"/>
  <c r="B798" i="3"/>
  <c r="C798" i="3"/>
  <c r="D798" i="3"/>
  <c r="E798" i="3"/>
  <c r="F798" i="3"/>
  <c r="G798" i="3"/>
  <c r="B799" i="3"/>
  <c r="C799" i="3"/>
  <c r="D799" i="3"/>
  <c r="E799" i="3"/>
  <c r="F799" i="3"/>
  <c r="G799" i="3"/>
  <c r="B800" i="3"/>
  <c r="C800" i="3"/>
  <c r="D800" i="3"/>
  <c r="E800" i="3"/>
  <c r="F800" i="3"/>
  <c r="G800" i="3"/>
  <c r="B801" i="3"/>
  <c r="C801" i="3"/>
  <c r="D801" i="3"/>
  <c r="E801" i="3"/>
  <c r="F801" i="3"/>
  <c r="G801" i="3"/>
  <c r="B802" i="3"/>
  <c r="C802" i="3"/>
  <c r="D802" i="3"/>
  <c r="E802" i="3"/>
  <c r="F802" i="3"/>
  <c r="G802" i="3"/>
  <c r="B803" i="3"/>
  <c r="C803" i="3"/>
  <c r="D803" i="3"/>
  <c r="E803" i="3"/>
  <c r="F803" i="3"/>
  <c r="G803" i="3"/>
  <c r="B804" i="3"/>
  <c r="C804" i="3"/>
  <c r="D804" i="3"/>
  <c r="E804" i="3"/>
  <c r="F804" i="3"/>
  <c r="G804" i="3"/>
  <c r="B805" i="3"/>
  <c r="C805" i="3"/>
  <c r="D805" i="3"/>
  <c r="E805" i="3"/>
  <c r="F805" i="3"/>
  <c r="G805" i="3"/>
  <c r="B806" i="3"/>
  <c r="C806" i="3"/>
  <c r="D806" i="3"/>
  <c r="E806" i="3"/>
  <c r="F806" i="3"/>
  <c r="G806" i="3"/>
  <c r="B807" i="3"/>
  <c r="C807" i="3"/>
  <c r="D807" i="3"/>
  <c r="E807" i="3"/>
  <c r="F807" i="3"/>
  <c r="G807" i="3"/>
  <c r="B808" i="3"/>
  <c r="C808" i="3"/>
  <c r="D808" i="3"/>
  <c r="E808" i="3"/>
  <c r="F808" i="3"/>
  <c r="G808" i="3"/>
  <c r="B809" i="3"/>
  <c r="C809" i="3"/>
  <c r="D809" i="3"/>
  <c r="E809" i="3"/>
  <c r="F809" i="3"/>
  <c r="G809" i="3"/>
  <c r="B810" i="3"/>
  <c r="C810" i="3"/>
  <c r="D810" i="3"/>
  <c r="E810" i="3"/>
  <c r="F810" i="3"/>
  <c r="G810" i="3"/>
  <c r="B811" i="3"/>
  <c r="C811" i="3"/>
  <c r="D811" i="3"/>
  <c r="E811" i="3"/>
  <c r="F811" i="3"/>
  <c r="G811" i="3"/>
  <c r="B812" i="3"/>
  <c r="C812" i="3"/>
  <c r="D812" i="3"/>
  <c r="E812" i="3"/>
  <c r="F812" i="3"/>
  <c r="G812" i="3"/>
  <c r="B813" i="3"/>
  <c r="C813" i="3"/>
  <c r="D813" i="3"/>
  <c r="E813" i="3"/>
  <c r="F813" i="3"/>
  <c r="G813" i="3"/>
  <c r="B814" i="3"/>
  <c r="C814" i="3"/>
  <c r="D814" i="3"/>
  <c r="E814" i="3"/>
  <c r="F814" i="3"/>
  <c r="G814" i="3"/>
  <c r="B815" i="3"/>
  <c r="C815" i="3"/>
  <c r="D815" i="3"/>
  <c r="E815" i="3"/>
  <c r="F815" i="3"/>
  <c r="G815" i="3"/>
  <c r="B816" i="3"/>
  <c r="C816" i="3"/>
  <c r="D816" i="3"/>
  <c r="E816" i="3"/>
  <c r="F816" i="3"/>
  <c r="G816" i="3"/>
  <c r="B817" i="3"/>
  <c r="C817" i="3"/>
  <c r="D817" i="3"/>
  <c r="E817" i="3"/>
  <c r="F817" i="3"/>
  <c r="G817" i="3"/>
  <c r="B818" i="3"/>
  <c r="C818" i="3"/>
  <c r="D818" i="3"/>
  <c r="E818" i="3"/>
  <c r="F818" i="3"/>
  <c r="G818" i="3"/>
  <c r="B819" i="3"/>
  <c r="C819" i="3"/>
  <c r="D819" i="3"/>
  <c r="E819" i="3"/>
  <c r="F819" i="3"/>
  <c r="G819" i="3"/>
  <c r="B820" i="3"/>
  <c r="C820" i="3"/>
  <c r="D820" i="3"/>
  <c r="E820" i="3"/>
  <c r="F820" i="3"/>
  <c r="G820" i="3"/>
  <c r="B821" i="3"/>
  <c r="C821" i="3"/>
  <c r="D821" i="3"/>
  <c r="E821" i="3"/>
  <c r="F821" i="3"/>
  <c r="G821" i="3"/>
  <c r="B822" i="3"/>
  <c r="C822" i="3"/>
  <c r="D822" i="3"/>
  <c r="E822" i="3"/>
  <c r="F822" i="3"/>
  <c r="G822" i="3"/>
  <c r="B823" i="3"/>
  <c r="C823" i="3"/>
  <c r="D823" i="3"/>
  <c r="E823" i="3"/>
  <c r="F823" i="3"/>
  <c r="G823" i="3"/>
  <c r="B824" i="3"/>
  <c r="C824" i="3"/>
  <c r="D824" i="3"/>
  <c r="E824" i="3"/>
  <c r="F824" i="3"/>
  <c r="G824" i="3"/>
  <c r="B825" i="3"/>
  <c r="C825" i="3"/>
  <c r="D825" i="3"/>
  <c r="E825" i="3"/>
  <c r="F825" i="3"/>
  <c r="G825" i="3"/>
  <c r="B826" i="3"/>
  <c r="C826" i="3"/>
  <c r="D826" i="3"/>
  <c r="E826" i="3"/>
  <c r="F826" i="3"/>
  <c r="G826" i="3"/>
  <c r="B827" i="3"/>
  <c r="C827" i="3"/>
  <c r="D827" i="3"/>
  <c r="E827" i="3"/>
  <c r="F827" i="3"/>
  <c r="G827" i="3"/>
  <c r="B828" i="3"/>
  <c r="C828" i="3"/>
  <c r="D828" i="3"/>
  <c r="E828" i="3"/>
  <c r="F828" i="3"/>
  <c r="G828" i="3"/>
  <c r="B829" i="3"/>
  <c r="C829" i="3"/>
  <c r="D829" i="3"/>
  <c r="E829" i="3"/>
  <c r="F829" i="3"/>
  <c r="G829" i="3"/>
  <c r="B830" i="3"/>
  <c r="C830" i="3"/>
  <c r="D830" i="3"/>
  <c r="E830" i="3"/>
  <c r="F830" i="3"/>
  <c r="G830" i="3"/>
  <c r="B831" i="3"/>
  <c r="C831" i="3"/>
  <c r="D831" i="3"/>
  <c r="E831" i="3"/>
  <c r="F831" i="3"/>
  <c r="G831" i="3"/>
  <c r="B832" i="3"/>
  <c r="C832" i="3"/>
  <c r="D832" i="3"/>
  <c r="E832" i="3"/>
  <c r="F832" i="3"/>
  <c r="G832" i="3"/>
  <c r="B833" i="3"/>
  <c r="C833" i="3"/>
  <c r="D833" i="3"/>
  <c r="E833" i="3"/>
  <c r="F833" i="3"/>
  <c r="G833" i="3"/>
  <c r="B834" i="3"/>
  <c r="C834" i="3"/>
  <c r="D834" i="3"/>
  <c r="E834" i="3"/>
  <c r="F834" i="3"/>
  <c r="G834" i="3"/>
  <c r="B835" i="3"/>
  <c r="C835" i="3"/>
  <c r="D835" i="3"/>
  <c r="E835" i="3"/>
  <c r="F835" i="3"/>
  <c r="G835" i="3"/>
  <c r="B836" i="3"/>
  <c r="C836" i="3"/>
  <c r="D836" i="3"/>
  <c r="E836" i="3"/>
  <c r="F836" i="3"/>
  <c r="G836" i="3"/>
  <c r="B837" i="3"/>
  <c r="C837" i="3"/>
  <c r="D837" i="3"/>
  <c r="E837" i="3"/>
  <c r="F837" i="3"/>
  <c r="G837" i="3"/>
  <c r="B838" i="3"/>
  <c r="C838" i="3"/>
  <c r="D838" i="3"/>
  <c r="E838" i="3"/>
  <c r="F838" i="3"/>
  <c r="G838" i="3"/>
  <c r="B839" i="3"/>
  <c r="C839" i="3"/>
  <c r="D839" i="3"/>
  <c r="E839" i="3"/>
  <c r="F839" i="3"/>
  <c r="G839" i="3"/>
  <c r="B840" i="3"/>
  <c r="C840" i="3"/>
  <c r="D840" i="3"/>
  <c r="E840" i="3"/>
  <c r="F840" i="3"/>
  <c r="G840" i="3"/>
  <c r="B841" i="3"/>
  <c r="C841" i="3"/>
  <c r="D841" i="3"/>
  <c r="E841" i="3"/>
  <c r="F841" i="3"/>
  <c r="G841" i="3"/>
  <c r="B842" i="3"/>
  <c r="C842" i="3"/>
  <c r="D842" i="3"/>
  <c r="E842" i="3"/>
  <c r="F842" i="3"/>
  <c r="G842" i="3"/>
  <c r="B843" i="3"/>
  <c r="C843" i="3"/>
  <c r="D843" i="3"/>
  <c r="E843" i="3"/>
  <c r="F843" i="3"/>
  <c r="G843" i="3"/>
  <c r="B844" i="3"/>
  <c r="C844" i="3"/>
  <c r="D844" i="3"/>
  <c r="E844" i="3"/>
  <c r="F844" i="3"/>
  <c r="G844" i="3"/>
  <c r="B845" i="3"/>
  <c r="C845" i="3"/>
  <c r="D845" i="3"/>
  <c r="E845" i="3"/>
  <c r="F845" i="3"/>
  <c r="G845" i="3"/>
  <c r="B846" i="3"/>
  <c r="C846" i="3"/>
  <c r="D846" i="3"/>
  <c r="E846" i="3"/>
  <c r="F846" i="3"/>
  <c r="G846" i="3"/>
  <c r="B847" i="3"/>
  <c r="C847" i="3"/>
  <c r="D847" i="3"/>
  <c r="E847" i="3"/>
  <c r="F847" i="3"/>
  <c r="G847" i="3"/>
  <c r="B848" i="3"/>
  <c r="C848" i="3"/>
  <c r="D848" i="3"/>
  <c r="E848" i="3"/>
  <c r="F848" i="3"/>
  <c r="G848" i="3"/>
  <c r="B849" i="3"/>
  <c r="C849" i="3"/>
  <c r="D849" i="3"/>
  <c r="E849" i="3"/>
  <c r="F849" i="3"/>
  <c r="G849" i="3"/>
  <c r="B850" i="3"/>
  <c r="C850" i="3"/>
  <c r="D850" i="3"/>
  <c r="E850" i="3"/>
  <c r="F850" i="3"/>
  <c r="G850" i="3"/>
  <c r="B851" i="3"/>
  <c r="C851" i="3"/>
  <c r="D851" i="3"/>
  <c r="E851" i="3"/>
  <c r="F851" i="3"/>
  <c r="G851" i="3"/>
  <c r="B852" i="3"/>
  <c r="C852" i="3"/>
  <c r="D852" i="3"/>
  <c r="E852" i="3"/>
  <c r="F852" i="3"/>
  <c r="G852" i="3"/>
  <c r="B853" i="3"/>
  <c r="C853" i="3"/>
  <c r="D853" i="3"/>
  <c r="E853" i="3"/>
  <c r="F853" i="3"/>
  <c r="G853" i="3"/>
  <c r="B854" i="3"/>
  <c r="C854" i="3"/>
  <c r="D854" i="3"/>
  <c r="E854" i="3"/>
  <c r="F854" i="3"/>
  <c r="G854" i="3"/>
  <c r="B855" i="3"/>
  <c r="C855" i="3"/>
  <c r="D855" i="3"/>
  <c r="E855" i="3"/>
  <c r="F855" i="3"/>
  <c r="G855" i="3"/>
  <c r="B856" i="3"/>
  <c r="C856" i="3"/>
  <c r="D856" i="3"/>
  <c r="E856" i="3"/>
  <c r="F856" i="3"/>
  <c r="G856" i="3"/>
  <c r="B857" i="3"/>
  <c r="C857" i="3"/>
  <c r="D857" i="3"/>
  <c r="E857" i="3"/>
  <c r="F857" i="3"/>
  <c r="G857" i="3"/>
  <c r="B858" i="3"/>
  <c r="C858" i="3"/>
  <c r="D858" i="3"/>
  <c r="E858" i="3"/>
  <c r="F858" i="3"/>
  <c r="G858" i="3"/>
  <c r="B859" i="3"/>
  <c r="C859" i="3"/>
  <c r="D859" i="3"/>
  <c r="E859" i="3"/>
  <c r="F859" i="3"/>
  <c r="G859" i="3"/>
  <c r="B860" i="3"/>
  <c r="C860" i="3"/>
  <c r="D860" i="3"/>
  <c r="E860" i="3"/>
  <c r="F860" i="3"/>
  <c r="G860" i="3"/>
  <c r="B861" i="3"/>
  <c r="C861" i="3"/>
  <c r="D861" i="3"/>
  <c r="E861" i="3"/>
  <c r="F861" i="3"/>
  <c r="G861" i="3"/>
  <c r="B862" i="3"/>
  <c r="C862" i="3"/>
  <c r="D862" i="3"/>
  <c r="E862" i="3"/>
  <c r="F862" i="3"/>
  <c r="G862" i="3"/>
  <c r="B863" i="3"/>
  <c r="C863" i="3"/>
  <c r="D863" i="3"/>
  <c r="E863" i="3"/>
  <c r="F863" i="3"/>
  <c r="G863" i="3"/>
  <c r="B864" i="3"/>
  <c r="C864" i="3"/>
  <c r="D864" i="3"/>
  <c r="E864" i="3"/>
  <c r="F864" i="3"/>
  <c r="G864" i="3"/>
  <c r="B865" i="3"/>
  <c r="C865" i="3"/>
  <c r="D865" i="3"/>
  <c r="E865" i="3"/>
  <c r="F865" i="3"/>
  <c r="G865" i="3"/>
  <c r="B866" i="3"/>
  <c r="C866" i="3"/>
  <c r="D866" i="3"/>
  <c r="E866" i="3"/>
  <c r="F866" i="3"/>
  <c r="G866" i="3"/>
  <c r="B867" i="3"/>
  <c r="C867" i="3"/>
  <c r="D867" i="3"/>
  <c r="E867" i="3"/>
  <c r="F867" i="3"/>
  <c r="G867" i="3"/>
  <c r="B868" i="3"/>
  <c r="C868" i="3"/>
  <c r="D868" i="3"/>
  <c r="E868" i="3"/>
  <c r="F868" i="3"/>
  <c r="G868" i="3"/>
  <c r="B869" i="3"/>
  <c r="C869" i="3"/>
  <c r="D869" i="3"/>
  <c r="E869" i="3"/>
  <c r="F869" i="3"/>
  <c r="G869" i="3"/>
  <c r="B870" i="3"/>
  <c r="C870" i="3"/>
  <c r="D870" i="3"/>
  <c r="E870" i="3"/>
  <c r="F870" i="3"/>
  <c r="G870" i="3"/>
  <c r="B871" i="3"/>
  <c r="C871" i="3"/>
  <c r="D871" i="3"/>
  <c r="E871" i="3"/>
  <c r="F871" i="3"/>
  <c r="G871" i="3"/>
  <c r="B872" i="3"/>
  <c r="C872" i="3"/>
  <c r="D872" i="3"/>
  <c r="E872" i="3"/>
  <c r="F872" i="3"/>
  <c r="G872" i="3"/>
  <c r="B873" i="3"/>
  <c r="C873" i="3"/>
  <c r="D873" i="3"/>
  <c r="E873" i="3"/>
  <c r="F873" i="3"/>
  <c r="G873" i="3"/>
  <c r="B874" i="3"/>
  <c r="C874" i="3"/>
  <c r="D874" i="3"/>
  <c r="E874" i="3"/>
  <c r="F874" i="3"/>
  <c r="G874" i="3"/>
  <c r="B875" i="3"/>
  <c r="C875" i="3"/>
  <c r="D875" i="3"/>
  <c r="E875" i="3"/>
  <c r="F875" i="3"/>
  <c r="G875" i="3"/>
  <c r="B876" i="3"/>
  <c r="C876" i="3"/>
  <c r="D876" i="3"/>
  <c r="E876" i="3"/>
  <c r="F876" i="3"/>
  <c r="G876" i="3"/>
  <c r="B877" i="3"/>
  <c r="C877" i="3"/>
  <c r="D877" i="3"/>
  <c r="E877" i="3"/>
  <c r="F877" i="3"/>
  <c r="G877" i="3"/>
  <c r="B878" i="3"/>
  <c r="C878" i="3"/>
  <c r="D878" i="3"/>
  <c r="E878" i="3"/>
  <c r="F878" i="3"/>
  <c r="G878" i="3"/>
  <c r="B879" i="3"/>
  <c r="C879" i="3"/>
  <c r="D879" i="3"/>
  <c r="E879" i="3"/>
  <c r="F879" i="3"/>
  <c r="G879" i="3"/>
  <c r="B880" i="3"/>
  <c r="C880" i="3"/>
  <c r="D880" i="3"/>
  <c r="E880" i="3"/>
  <c r="F880" i="3"/>
  <c r="G880" i="3"/>
  <c r="B881" i="3"/>
  <c r="C881" i="3"/>
  <c r="D881" i="3"/>
  <c r="E881" i="3"/>
  <c r="F881" i="3"/>
  <c r="G881" i="3"/>
  <c r="B882" i="3"/>
  <c r="C882" i="3"/>
  <c r="D882" i="3"/>
  <c r="E882" i="3"/>
  <c r="F882" i="3"/>
  <c r="G882" i="3"/>
  <c r="B883" i="3"/>
  <c r="C883" i="3"/>
  <c r="D883" i="3"/>
  <c r="E883" i="3"/>
  <c r="F883" i="3"/>
  <c r="G883" i="3"/>
  <c r="B1007" i="3"/>
  <c r="C1007" i="3"/>
  <c r="D1007" i="3"/>
  <c r="E1007" i="3"/>
  <c r="F1007" i="3"/>
  <c r="G1007" i="3"/>
  <c r="B1008" i="3"/>
  <c r="C1008" i="3"/>
  <c r="D1008" i="3"/>
  <c r="E1008" i="3"/>
  <c r="F1008" i="3"/>
  <c r="G1008" i="3"/>
  <c r="B1009" i="3"/>
  <c r="C1009" i="3"/>
  <c r="D1009" i="3"/>
  <c r="E1009" i="3"/>
  <c r="F1009" i="3"/>
  <c r="G1009" i="3"/>
  <c r="B1010" i="3"/>
  <c r="C1010" i="3"/>
  <c r="D1010" i="3"/>
  <c r="E1010" i="3"/>
  <c r="F1010" i="3"/>
  <c r="G1010" i="3"/>
  <c r="B1011" i="3"/>
  <c r="C1011" i="3"/>
  <c r="D1011" i="3"/>
  <c r="L1009" i="3" s="1"/>
  <c r="E1011" i="3"/>
  <c r="F1011" i="3"/>
  <c r="G1011" i="3"/>
  <c r="B1013" i="3"/>
  <c r="C1013" i="3"/>
  <c r="D1013" i="3"/>
  <c r="E1013" i="3"/>
  <c r="F1013" i="3"/>
  <c r="G1013" i="3"/>
  <c r="B1014" i="3"/>
  <c r="C1014" i="3"/>
  <c r="D1014" i="3"/>
  <c r="E1014" i="3"/>
  <c r="F1014" i="3"/>
  <c r="G1014" i="3"/>
  <c r="I1014" i="3"/>
  <c r="B1015" i="3"/>
  <c r="C1015" i="3"/>
  <c r="D1015" i="3"/>
  <c r="E1015" i="3"/>
  <c r="F1015" i="3"/>
  <c r="G1015" i="3"/>
  <c r="I1015" i="3"/>
  <c r="B1016" i="3"/>
  <c r="C1016" i="3"/>
  <c r="D1016" i="3"/>
  <c r="E1016" i="3"/>
  <c r="M1016" i="3" s="1"/>
  <c r="V1016" i="3" s="1"/>
  <c r="F1016" i="3"/>
  <c r="G1016" i="3"/>
  <c r="I1016" i="3"/>
  <c r="B1017" i="3"/>
  <c r="C1017" i="3"/>
  <c r="D1017" i="3"/>
  <c r="E1017" i="3"/>
  <c r="F1017" i="3"/>
  <c r="G1017" i="3"/>
  <c r="I1017" i="3"/>
  <c r="B1018" i="3"/>
  <c r="C1018" i="3"/>
  <c r="D1018" i="3"/>
  <c r="E1018" i="3"/>
  <c r="F1018" i="3"/>
  <c r="G1018" i="3"/>
  <c r="I1018" i="3"/>
  <c r="B1019" i="3"/>
  <c r="C1019" i="3"/>
  <c r="D1019" i="3"/>
  <c r="E1019" i="3"/>
  <c r="F1019" i="3"/>
  <c r="G1019" i="3"/>
  <c r="I1019" i="3"/>
  <c r="B1020" i="3"/>
  <c r="C1020" i="3"/>
  <c r="D1020" i="3"/>
  <c r="L1020" i="3" s="1"/>
  <c r="U1020" i="3" s="1"/>
  <c r="E1020" i="3"/>
  <c r="F1020" i="3"/>
  <c r="N1020" i="3" s="1"/>
  <c r="W1020" i="3" s="1"/>
  <c r="G1020" i="3"/>
  <c r="I1020" i="3"/>
  <c r="B1021" i="3"/>
  <c r="C1021" i="3"/>
  <c r="D1021" i="3"/>
  <c r="E1021" i="3"/>
  <c r="F1021" i="3"/>
  <c r="G1021" i="3"/>
  <c r="I1021" i="3"/>
  <c r="B1022" i="3"/>
  <c r="C1022" i="3"/>
  <c r="D1022" i="3"/>
  <c r="E1022" i="3"/>
  <c r="F1022" i="3"/>
  <c r="G1022" i="3"/>
  <c r="I1022" i="3"/>
  <c r="B1023" i="3"/>
  <c r="C1023" i="3"/>
  <c r="D1023" i="3"/>
  <c r="E1023" i="3"/>
  <c r="F1023" i="3"/>
  <c r="G1023" i="3"/>
  <c r="I1023" i="3"/>
  <c r="B1025" i="3"/>
  <c r="C1025" i="3"/>
  <c r="D1025" i="3"/>
  <c r="E1025" i="3"/>
  <c r="F1025" i="3"/>
  <c r="G1025" i="3"/>
  <c r="J1025" i="3"/>
  <c r="M1025" i="3"/>
  <c r="V1025" i="3" s="1"/>
  <c r="B1026" i="3"/>
  <c r="J1026" i="3" s="1"/>
  <c r="S1026" i="3" s="1"/>
  <c r="C1026" i="3"/>
  <c r="D1026" i="3"/>
  <c r="L1026" i="3" s="1"/>
  <c r="U1026" i="3" s="1"/>
  <c r="E1026" i="3"/>
  <c r="F1026" i="3"/>
  <c r="G1026" i="3"/>
  <c r="I1026" i="3"/>
  <c r="B1027" i="3"/>
  <c r="C1027" i="3"/>
  <c r="D1027" i="3"/>
  <c r="E1027" i="3"/>
  <c r="F1027" i="3"/>
  <c r="G1027" i="3"/>
  <c r="I1027" i="3"/>
  <c r="B1028" i="3"/>
  <c r="C1028" i="3"/>
  <c r="D1028" i="3"/>
  <c r="E1028" i="3"/>
  <c r="F1028" i="3"/>
  <c r="G1028" i="3"/>
  <c r="I1028" i="3"/>
  <c r="B1029" i="3"/>
  <c r="C1029" i="3"/>
  <c r="D1029" i="3"/>
  <c r="E1029" i="3"/>
  <c r="F1029" i="3"/>
  <c r="G1029" i="3"/>
  <c r="I1029" i="3"/>
  <c r="B1030" i="3"/>
  <c r="C1030" i="3"/>
  <c r="D1030" i="3"/>
  <c r="E1030" i="3"/>
  <c r="F1030" i="3"/>
  <c r="G1030" i="3"/>
  <c r="I1030" i="3"/>
  <c r="B1032" i="3"/>
  <c r="C1032" i="3"/>
  <c r="D1032" i="3"/>
  <c r="E1032" i="3"/>
  <c r="F1032" i="3"/>
  <c r="G1032" i="3"/>
  <c r="J1032" i="3"/>
  <c r="M1032" i="3"/>
  <c r="B1033" i="3"/>
  <c r="C1033" i="3"/>
  <c r="D1033" i="3"/>
  <c r="E1033" i="3"/>
  <c r="M1041" i="3" s="1"/>
  <c r="V1041" i="3" s="1"/>
  <c r="F1033" i="3"/>
  <c r="G1033" i="3"/>
  <c r="B1034" i="3"/>
  <c r="C1034" i="3"/>
  <c r="D1034" i="3"/>
  <c r="E1034" i="3"/>
  <c r="F1034" i="3"/>
  <c r="G1034" i="3"/>
  <c r="I1034" i="3"/>
  <c r="I1041" i="3" s="1"/>
  <c r="B1035" i="3"/>
  <c r="C1035" i="3"/>
  <c r="D1035" i="3"/>
  <c r="E1035" i="3"/>
  <c r="F1035" i="3"/>
  <c r="G1035" i="3"/>
  <c r="I1035" i="3"/>
  <c r="I1042" i="3" s="1"/>
  <c r="B1036" i="3"/>
  <c r="J1044" i="3" s="1"/>
  <c r="S1044" i="3" s="1"/>
  <c r="C1036" i="3"/>
  <c r="D1036" i="3"/>
  <c r="E1036" i="3"/>
  <c r="F1036" i="3"/>
  <c r="G1036" i="3"/>
  <c r="I1036" i="3"/>
  <c r="I1043" i="3" s="1"/>
  <c r="B1037" i="3"/>
  <c r="C1037" i="3"/>
  <c r="D1037" i="3"/>
  <c r="E1037" i="3"/>
  <c r="F1037" i="3"/>
  <c r="G1037" i="3"/>
  <c r="I1037" i="3"/>
  <c r="I1044" i="3" s="1"/>
  <c r="I1038" i="3"/>
  <c r="I1045" i="3" s="1"/>
  <c r="B1040" i="3"/>
  <c r="C1040" i="3"/>
  <c r="D1040" i="3"/>
  <c r="E1040" i="3"/>
  <c r="F1040" i="3"/>
  <c r="G1040" i="3"/>
  <c r="B1041" i="3"/>
  <c r="C1041" i="3"/>
  <c r="D1041" i="3"/>
  <c r="E1041" i="3"/>
  <c r="F1041" i="3"/>
  <c r="G1041" i="3"/>
  <c r="B1042" i="3"/>
  <c r="C1042" i="3"/>
  <c r="D1042" i="3"/>
  <c r="E1042" i="3"/>
  <c r="F1042" i="3"/>
  <c r="G1042" i="3"/>
  <c r="B1043" i="3"/>
  <c r="C1043" i="3"/>
  <c r="D1043" i="3"/>
  <c r="E1043" i="3"/>
  <c r="F1043" i="3"/>
  <c r="G1043" i="3"/>
  <c r="B1044" i="3"/>
  <c r="C1044" i="3"/>
  <c r="D1044" i="3"/>
  <c r="E1044" i="3"/>
  <c r="F1044" i="3"/>
  <c r="G1044" i="3"/>
  <c r="B1045" i="3"/>
  <c r="C1045" i="3"/>
  <c r="D1045" i="3"/>
  <c r="E1045" i="3"/>
  <c r="F1045" i="3"/>
  <c r="G1045" i="3"/>
  <c r="B1046" i="3"/>
  <c r="C1046" i="3"/>
  <c r="D1046" i="3"/>
  <c r="E1046" i="3"/>
  <c r="F1046" i="3"/>
  <c r="G1046" i="3"/>
  <c r="B1047" i="3"/>
  <c r="C1047" i="3"/>
  <c r="D1047" i="3"/>
  <c r="E1047" i="3"/>
  <c r="F1047" i="3"/>
  <c r="G1047" i="3"/>
  <c r="B1048" i="3"/>
  <c r="C1048" i="3"/>
  <c r="D1048" i="3"/>
  <c r="E1048" i="3"/>
  <c r="F1048" i="3"/>
  <c r="G1048" i="3"/>
  <c r="B1049" i="3"/>
  <c r="C1049" i="3"/>
  <c r="D1049" i="3"/>
  <c r="E1049" i="3"/>
  <c r="F1049" i="3"/>
  <c r="G1049" i="3"/>
  <c r="B1050" i="3"/>
  <c r="C1050" i="3"/>
  <c r="D1050" i="3"/>
  <c r="E1050" i="3"/>
  <c r="F1050" i="3"/>
  <c r="G1050" i="3"/>
  <c r="B1051" i="3"/>
  <c r="C1051" i="3"/>
  <c r="D1051" i="3"/>
  <c r="E1051" i="3"/>
  <c r="F1051" i="3"/>
  <c r="G1051" i="3"/>
  <c r="B1052" i="3"/>
  <c r="C1052" i="3"/>
  <c r="D1052" i="3"/>
  <c r="E1052" i="3"/>
  <c r="F1052" i="3"/>
  <c r="G1052" i="3"/>
  <c r="B1053" i="3"/>
  <c r="C1053" i="3"/>
  <c r="D1053" i="3"/>
  <c r="E1053" i="3"/>
  <c r="F1053" i="3"/>
  <c r="G1053" i="3"/>
  <c r="B1054" i="3"/>
  <c r="C1054" i="3"/>
  <c r="D1054" i="3"/>
  <c r="E1054" i="3"/>
  <c r="F1054" i="3"/>
  <c r="G1054" i="3"/>
  <c r="B1055" i="3"/>
  <c r="C1055" i="3"/>
  <c r="D1055" i="3"/>
  <c r="E1055" i="3"/>
  <c r="F1055" i="3"/>
  <c r="G1055" i="3"/>
  <c r="B1056" i="3"/>
  <c r="C1056" i="3"/>
  <c r="D1056" i="3"/>
  <c r="E1056" i="3"/>
  <c r="F1056" i="3"/>
  <c r="G1056" i="3"/>
  <c r="B1057" i="3"/>
  <c r="C1057" i="3"/>
  <c r="D1057" i="3"/>
  <c r="E1057" i="3"/>
  <c r="F1057" i="3"/>
  <c r="G1057" i="3"/>
  <c r="B1058" i="3"/>
  <c r="C1058" i="3"/>
  <c r="D1058" i="3"/>
  <c r="E1058" i="3"/>
  <c r="F1058" i="3"/>
  <c r="G1058" i="3"/>
  <c r="B1059" i="3"/>
  <c r="C1059" i="3"/>
  <c r="D1059" i="3"/>
  <c r="E1059" i="3"/>
  <c r="F1059" i="3"/>
  <c r="G1059" i="3"/>
  <c r="B1060" i="3"/>
  <c r="C1060" i="3"/>
  <c r="D1060" i="3"/>
  <c r="E1060" i="3"/>
  <c r="F1060" i="3"/>
  <c r="G1060" i="3"/>
  <c r="B1061" i="3"/>
  <c r="C1061" i="3"/>
  <c r="D1061" i="3"/>
  <c r="E1061" i="3"/>
  <c r="F1061" i="3"/>
  <c r="G1061" i="3"/>
  <c r="B1062" i="3"/>
  <c r="C1062" i="3"/>
  <c r="D1062" i="3"/>
  <c r="E1062" i="3"/>
  <c r="F1062" i="3"/>
  <c r="G1062" i="3"/>
  <c r="B1063" i="3"/>
  <c r="C1063" i="3"/>
  <c r="D1063" i="3"/>
  <c r="E1063" i="3"/>
  <c r="F1063" i="3"/>
  <c r="G1063" i="3"/>
  <c r="B1064" i="3"/>
  <c r="C1064" i="3"/>
  <c r="D1064" i="3"/>
  <c r="E1064" i="3"/>
  <c r="F1064" i="3"/>
  <c r="G1064" i="3"/>
  <c r="B1065" i="3"/>
  <c r="C1065" i="3"/>
  <c r="D1065" i="3"/>
  <c r="E1065" i="3"/>
  <c r="F1065" i="3"/>
  <c r="G1065" i="3"/>
  <c r="B1066" i="3"/>
  <c r="C1066" i="3"/>
  <c r="D1066" i="3"/>
  <c r="E1066" i="3"/>
  <c r="F1066" i="3"/>
  <c r="G1066" i="3"/>
  <c r="B1067" i="3"/>
  <c r="C1067" i="3"/>
  <c r="D1067" i="3"/>
  <c r="E1067" i="3"/>
  <c r="F1067" i="3"/>
  <c r="G1067" i="3"/>
  <c r="B1068" i="3"/>
  <c r="C1068" i="3"/>
  <c r="D1068" i="3"/>
  <c r="E1068" i="3"/>
  <c r="F1068" i="3"/>
  <c r="G1068" i="3"/>
  <c r="B1069" i="3"/>
  <c r="C1069" i="3"/>
  <c r="D1069" i="3"/>
  <c r="E1069" i="3"/>
  <c r="F1069" i="3"/>
  <c r="G1069" i="3"/>
  <c r="B1070" i="3"/>
  <c r="C1070" i="3"/>
  <c r="D1070" i="3"/>
  <c r="E1070" i="3"/>
  <c r="F1070" i="3"/>
  <c r="G1070" i="3"/>
  <c r="B1071" i="3"/>
  <c r="C1071" i="3"/>
  <c r="D1071" i="3"/>
  <c r="E1071" i="3"/>
  <c r="F1071" i="3"/>
  <c r="G1071" i="3"/>
  <c r="B1072" i="3"/>
  <c r="C1072" i="3"/>
  <c r="D1072" i="3"/>
  <c r="E1072" i="3"/>
  <c r="F1072" i="3"/>
  <c r="G1072" i="3"/>
  <c r="B1073" i="3"/>
  <c r="C1073" i="3"/>
  <c r="D1073" i="3"/>
  <c r="E1073" i="3"/>
  <c r="F1073" i="3"/>
  <c r="G1073" i="3"/>
  <c r="B1074" i="3"/>
  <c r="C1074" i="3"/>
  <c r="D1074" i="3"/>
  <c r="E1074" i="3"/>
  <c r="F1074" i="3"/>
  <c r="G1074" i="3"/>
  <c r="B1075" i="3"/>
  <c r="C1075" i="3"/>
  <c r="D1075" i="3"/>
  <c r="E1075" i="3"/>
  <c r="F1075" i="3"/>
  <c r="G1075" i="3"/>
  <c r="B1076" i="3"/>
  <c r="C1076" i="3"/>
  <c r="D1076" i="3"/>
  <c r="E1076" i="3"/>
  <c r="F1076" i="3"/>
  <c r="G1076" i="3"/>
  <c r="B1077" i="3"/>
  <c r="C1077" i="3"/>
  <c r="D1077" i="3"/>
  <c r="E1077" i="3"/>
  <c r="F1077" i="3"/>
  <c r="G1077" i="3"/>
  <c r="B1078" i="3"/>
  <c r="C1078" i="3"/>
  <c r="D1078" i="3"/>
  <c r="E1078" i="3"/>
  <c r="F1078" i="3"/>
  <c r="G1078" i="3"/>
  <c r="B1079" i="3"/>
  <c r="C1079" i="3"/>
  <c r="D1079" i="3"/>
  <c r="E1079" i="3"/>
  <c r="F1079" i="3"/>
  <c r="G1079" i="3"/>
  <c r="B1080" i="3"/>
  <c r="C1080" i="3"/>
  <c r="D1080" i="3"/>
  <c r="E1080" i="3"/>
  <c r="F1080" i="3"/>
  <c r="G1080" i="3"/>
  <c r="B1081" i="3"/>
  <c r="C1081" i="3"/>
  <c r="D1081" i="3"/>
  <c r="E1081" i="3"/>
  <c r="F1081" i="3"/>
  <c r="G1081" i="3"/>
  <c r="B1082" i="3"/>
  <c r="C1082" i="3"/>
  <c r="D1082" i="3"/>
  <c r="E1082" i="3"/>
  <c r="F1082" i="3"/>
  <c r="G1082" i="3"/>
  <c r="B1083" i="3"/>
  <c r="C1083" i="3"/>
  <c r="D1083" i="3"/>
  <c r="E1083" i="3"/>
  <c r="F1083" i="3"/>
  <c r="G1083" i="3"/>
  <c r="B1084" i="3"/>
  <c r="C1084" i="3"/>
  <c r="D1084" i="3"/>
  <c r="E1084" i="3"/>
  <c r="F1084" i="3"/>
  <c r="G1084" i="3"/>
  <c r="B1085" i="3"/>
  <c r="C1085" i="3"/>
  <c r="D1085" i="3"/>
  <c r="E1085" i="3"/>
  <c r="F1085" i="3"/>
  <c r="G1085" i="3"/>
  <c r="B1086" i="3"/>
  <c r="C1086" i="3"/>
  <c r="D1086" i="3"/>
  <c r="E1086" i="3"/>
  <c r="F1086" i="3"/>
  <c r="G1086" i="3"/>
  <c r="B1087" i="3"/>
  <c r="C1087" i="3"/>
  <c r="D1087" i="3"/>
  <c r="E1087" i="3"/>
  <c r="F1087" i="3"/>
  <c r="G1087" i="3"/>
  <c r="B1088" i="3"/>
  <c r="C1088" i="3"/>
  <c r="D1088" i="3"/>
  <c r="E1088" i="3"/>
  <c r="F1088" i="3"/>
  <c r="G1088" i="3"/>
  <c r="B1089" i="3"/>
  <c r="C1089" i="3"/>
  <c r="D1089" i="3"/>
  <c r="E1089" i="3"/>
  <c r="F1089" i="3"/>
  <c r="G1089" i="3"/>
  <c r="B1090" i="3"/>
  <c r="C1090" i="3"/>
  <c r="D1090" i="3"/>
  <c r="E1090" i="3"/>
  <c r="F1090" i="3"/>
  <c r="G1090" i="3"/>
  <c r="B1091" i="3"/>
  <c r="C1091" i="3"/>
  <c r="D1091" i="3"/>
  <c r="E1091" i="3"/>
  <c r="F1091" i="3"/>
  <c r="G1091" i="3"/>
  <c r="B1092" i="3"/>
  <c r="C1092" i="3"/>
  <c r="D1092" i="3"/>
  <c r="E1092" i="3"/>
  <c r="F1092" i="3"/>
  <c r="G1092" i="3"/>
  <c r="B1093" i="3"/>
  <c r="C1093" i="3"/>
  <c r="D1093" i="3"/>
  <c r="E1093" i="3"/>
  <c r="F1093" i="3"/>
  <c r="G1093" i="3"/>
  <c r="B1094" i="3"/>
  <c r="C1094" i="3"/>
  <c r="D1094" i="3"/>
  <c r="E1094" i="3"/>
  <c r="F1094" i="3"/>
  <c r="G1094" i="3"/>
  <c r="B1095" i="3"/>
  <c r="C1095" i="3"/>
  <c r="D1095" i="3"/>
  <c r="E1095" i="3"/>
  <c r="F1095" i="3"/>
  <c r="G1095" i="3"/>
  <c r="B1097" i="3"/>
  <c r="C1097" i="3"/>
  <c r="D1097" i="3"/>
  <c r="E1097" i="3"/>
  <c r="F1097" i="3"/>
  <c r="G1097" i="3"/>
  <c r="B1098" i="3"/>
  <c r="C1098" i="3"/>
  <c r="D1098" i="3"/>
  <c r="E1098" i="3"/>
  <c r="F1098" i="3"/>
  <c r="G1098" i="3"/>
  <c r="I1098" i="3"/>
  <c r="B1099" i="3"/>
  <c r="C1099" i="3"/>
  <c r="D1099" i="3"/>
  <c r="E1099" i="3"/>
  <c r="F1099" i="3"/>
  <c r="G1099" i="3"/>
  <c r="I1099" i="3"/>
  <c r="B1100" i="3"/>
  <c r="J1100" i="3" s="1"/>
  <c r="S1100" i="3" s="1"/>
  <c r="C1100" i="3"/>
  <c r="K1100" i="3" s="1"/>
  <c r="T1100" i="3" s="1"/>
  <c r="D1100" i="3"/>
  <c r="E1100" i="3"/>
  <c r="F1100" i="3"/>
  <c r="G1100" i="3"/>
  <c r="O1100" i="3" s="1"/>
  <c r="X1100" i="3" s="1"/>
  <c r="I1100" i="3"/>
  <c r="B1101" i="3"/>
  <c r="C1101" i="3"/>
  <c r="D1101" i="3"/>
  <c r="E1101" i="3"/>
  <c r="F1101" i="3"/>
  <c r="G1101" i="3"/>
  <c r="I1101" i="3"/>
  <c r="B1102" i="3"/>
  <c r="C1102" i="3"/>
  <c r="D1102" i="3"/>
  <c r="E1102" i="3"/>
  <c r="F1102" i="3"/>
  <c r="G1102" i="3"/>
  <c r="I1102" i="3"/>
  <c r="B1105" i="3"/>
  <c r="C1105" i="3"/>
  <c r="D1105" i="3"/>
  <c r="E1105" i="3"/>
  <c r="F1105" i="3"/>
  <c r="G1105" i="3"/>
  <c r="B1106" i="3"/>
  <c r="C1106" i="3"/>
  <c r="D1106" i="3"/>
  <c r="E1106" i="3"/>
  <c r="F1106" i="3"/>
  <c r="G1106" i="3"/>
  <c r="B1107" i="3"/>
  <c r="C1107" i="3"/>
  <c r="D1107" i="3"/>
  <c r="E1107" i="3"/>
  <c r="F1107" i="3"/>
  <c r="G1107" i="3"/>
  <c r="B1108" i="3"/>
  <c r="C1108" i="3"/>
  <c r="D1108" i="3"/>
  <c r="E1108" i="3"/>
  <c r="F1108" i="3"/>
  <c r="G1108" i="3"/>
  <c r="B1109" i="3"/>
  <c r="C1109" i="3"/>
  <c r="D1109" i="3"/>
  <c r="E1109" i="3"/>
  <c r="F1109" i="3"/>
  <c r="G1109" i="3"/>
  <c r="B1110" i="3"/>
  <c r="C1110" i="3"/>
  <c r="D1110" i="3"/>
  <c r="E1110" i="3"/>
  <c r="F1110" i="3"/>
  <c r="G1110" i="3"/>
  <c r="B1111" i="3"/>
  <c r="C1111" i="3"/>
  <c r="D1111" i="3"/>
  <c r="E1111" i="3"/>
  <c r="F1111" i="3"/>
  <c r="G1111" i="3"/>
  <c r="B1112" i="3"/>
  <c r="C1112" i="3"/>
  <c r="D1112" i="3"/>
  <c r="E1112" i="3"/>
  <c r="F1112" i="3"/>
  <c r="G1112" i="3"/>
  <c r="B1113" i="3"/>
  <c r="C1113" i="3"/>
  <c r="D1113" i="3"/>
  <c r="E1113" i="3"/>
  <c r="F1113" i="3"/>
  <c r="G1113" i="3"/>
  <c r="B1114" i="3"/>
  <c r="C1114" i="3"/>
  <c r="D1114" i="3"/>
  <c r="E1114" i="3"/>
  <c r="F1114" i="3"/>
  <c r="G1114" i="3"/>
  <c r="B1115" i="3"/>
  <c r="C1115" i="3"/>
  <c r="D1115" i="3"/>
  <c r="E1115" i="3"/>
  <c r="F1115" i="3"/>
  <c r="G1115" i="3"/>
  <c r="B1116" i="3"/>
  <c r="C1116" i="3"/>
  <c r="D1116" i="3"/>
  <c r="E1116" i="3"/>
  <c r="F1116" i="3"/>
  <c r="G1116" i="3"/>
  <c r="B1117" i="3"/>
  <c r="C1117" i="3"/>
  <c r="D1117" i="3"/>
  <c r="E1117" i="3"/>
  <c r="F1117" i="3"/>
  <c r="G1117" i="3"/>
  <c r="B1118" i="3"/>
  <c r="C1118" i="3"/>
  <c r="D1118" i="3"/>
  <c r="E1118" i="3"/>
  <c r="F1118" i="3"/>
  <c r="G1118" i="3"/>
  <c r="B1119" i="3"/>
  <c r="C1119" i="3"/>
  <c r="D1119" i="3"/>
  <c r="E1119" i="3"/>
  <c r="F1119" i="3"/>
  <c r="G1119" i="3"/>
  <c r="B1120" i="3"/>
  <c r="C1120" i="3"/>
  <c r="D1120" i="3"/>
  <c r="E1120" i="3"/>
  <c r="F1120" i="3"/>
  <c r="G1120" i="3"/>
  <c r="B1121" i="3"/>
  <c r="C1121" i="3"/>
  <c r="D1121" i="3"/>
  <c r="E1121" i="3"/>
  <c r="F1121" i="3"/>
  <c r="G1121" i="3"/>
  <c r="B1122" i="3"/>
  <c r="C1122" i="3"/>
  <c r="D1122" i="3"/>
  <c r="E1122" i="3"/>
  <c r="F1122" i="3"/>
  <c r="G1122" i="3"/>
  <c r="B1123" i="3"/>
  <c r="C1123" i="3"/>
  <c r="D1123" i="3"/>
  <c r="E1123" i="3"/>
  <c r="F1123" i="3"/>
  <c r="G1123" i="3"/>
  <c r="B1124" i="3"/>
  <c r="C1124" i="3"/>
  <c r="D1124" i="3"/>
  <c r="E1124" i="3"/>
  <c r="F1124" i="3"/>
  <c r="G1124" i="3"/>
  <c r="B1125" i="3"/>
  <c r="C1125" i="3"/>
  <c r="D1125" i="3"/>
  <c r="E1125" i="3"/>
  <c r="F1125" i="3"/>
  <c r="G1125" i="3"/>
  <c r="B1126" i="3"/>
  <c r="C1126" i="3"/>
  <c r="D1126" i="3"/>
  <c r="E1126" i="3"/>
  <c r="F1126" i="3"/>
  <c r="G1126" i="3"/>
  <c r="B1127" i="3"/>
  <c r="C1127" i="3"/>
  <c r="D1127" i="3"/>
  <c r="E1127" i="3"/>
  <c r="F1127" i="3"/>
  <c r="G1127" i="3"/>
  <c r="B1128" i="3"/>
  <c r="C1128" i="3"/>
  <c r="D1128" i="3"/>
  <c r="E1128" i="3"/>
  <c r="F1128" i="3"/>
  <c r="G1128" i="3"/>
  <c r="B1129" i="3"/>
  <c r="C1129" i="3"/>
  <c r="D1129" i="3"/>
  <c r="E1129" i="3"/>
  <c r="F1129" i="3"/>
  <c r="G1129" i="3"/>
  <c r="B1130" i="3"/>
  <c r="C1130" i="3"/>
  <c r="D1130" i="3"/>
  <c r="E1130" i="3"/>
  <c r="F1130" i="3"/>
  <c r="G1130" i="3"/>
  <c r="B1131" i="3"/>
  <c r="C1131" i="3"/>
  <c r="D1131" i="3"/>
  <c r="E1131" i="3"/>
  <c r="F1131" i="3"/>
  <c r="G1131" i="3"/>
  <c r="B1132" i="3"/>
  <c r="C1132" i="3"/>
  <c r="D1132" i="3"/>
  <c r="E1132" i="3"/>
  <c r="F1132" i="3"/>
  <c r="G1132" i="3"/>
  <c r="B1133" i="3"/>
  <c r="C1133" i="3"/>
  <c r="D1133" i="3"/>
  <c r="E1133" i="3"/>
  <c r="F1133" i="3"/>
  <c r="G1133" i="3"/>
  <c r="B1134" i="3"/>
  <c r="C1134" i="3"/>
  <c r="D1134" i="3"/>
  <c r="E1134" i="3"/>
  <c r="F1134" i="3"/>
  <c r="G1134" i="3"/>
  <c r="B1135" i="3"/>
  <c r="C1135" i="3"/>
  <c r="D1135" i="3"/>
  <c r="E1135" i="3"/>
  <c r="F1135" i="3"/>
  <c r="G1135" i="3"/>
  <c r="B1136" i="3"/>
  <c r="C1136" i="3"/>
  <c r="D1136" i="3"/>
  <c r="E1136" i="3"/>
  <c r="F1136" i="3"/>
  <c r="G1136" i="3"/>
  <c r="B1137" i="3"/>
  <c r="C1137" i="3"/>
  <c r="D1137" i="3"/>
  <c r="E1137" i="3"/>
  <c r="F1137" i="3"/>
  <c r="G1137" i="3"/>
  <c r="B1138" i="3"/>
  <c r="C1138" i="3"/>
  <c r="D1138" i="3"/>
  <c r="E1138" i="3"/>
  <c r="F1138" i="3"/>
  <c r="G1138" i="3"/>
  <c r="B1139" i="3"/>
  <c r="C1139" i="3"/>
  <c r="D1139" i="3"/>
  <c r="E1139" i="3"/>
  <c r="F1139" i="3"/>
  <c r="G1139" i="3"/>
  <c r="B1140" i="3"/>
  <c r="C1140" i="3"/>
  <c r="D1140" i="3"/>
  <c r="E1140" i="3"/>
  <c r="F1140" i="3"/>
  <c r="G1140" i="3"/>
  <c r="B1141" i="3"/>
  <c r="C1141" i="3"/>
  <c r="D1141" i="3"/>
  <c r="E1141" i="3"/>
  <c r="F1141" i="3"/>
  <c r="G1141" i="3"/>
  <c r="B1142" i="3"/>
  <c r="C1142" i="3"/>
  <c r="D1142" i="3"/>
  <c r="E1142" i="3"/>
  <c r="F1142" i="3"/>
  <c r="G1142" i="3"/>
  <c r="B1143" i="3"/>
  <c r="C1143" i="3"/>
  <c r="D1143" i="3"/>
  <c r="E1143" i="3"/>
  <c r="F1143" i="3"/>
  <c r="G1143" i="3"/>
  <c r="B1144" i="3"/>
  <c r="C1144" i="3"/>
  <c r="D1144" i="3"/>
  <c r="E1144" i="3"/>
  <c r="F1144" i="3"/>
  <c r="G1144" i="3"/>
  <c r="B1145" i="3"/>
  <c r="C1145" i="3"/>
  <c r="D1145" i="3"/>
  <c r="E1145" i="3"/>
  <c r="F1145" i="3"/>
  <c r="G1145" i="3"/>
  <c r="B1146" i="3"/>
  <c r="C1146" i="3"/>
  <c r="D1146" i="3"/>
  <c r="E1146" i="3"/>
  <c r="F1146" i="3"/>
  <c r="G1146" i="3"/>
  <c r="B1147" i="3"/>
  <c r="C1147" i="3"/>
  <c r="D1147" i="3"/>
  <c r="E1147" i="3"/>
  <c r="F1147" i="3"/>
  <c r="G1147" i="3"/>
  <c r="B1148" i="3"/>
  <c r="C1148" i="3"/>
  <c r="D1148" i="3"/>
  <c r="E1148" i="3"/>
  <c r="F1148" i="3"/>
  <c r="G1148" i="3"/>
  <c r="B1149" i="3"/>
  <c r="C1149" i="3"/>
  <c r="D1149" i="3"/>
  <c r="E1149" i="3"/>
  <c r="F1149" i="3"/>
  <c r="G1149" i="3"/>
  <c r="B1150" i="3"/>
  <c r="C1150" i="3"/>
  <c r="D1150" i="3"/>
  <c r="E1150" i="3"/>
  <c r="F1150" i="3"/>
  <c r="G1150" i="3"/>
  <c r="B1151" i="3"/>
  <c r="C1151" i="3"/>
  <c r="D1151" i="3"/>
  <c r="E1151" i="3"/>
  <c r="F1151" i="3"/>
  <c r="G1151" i="3"/>
  <c r="B1152" i="3"/>
  <c r="C1152" i="3"/>
  <c r="D1152" i="3"/>
  <c r="E1152" i="3"/>
  <c r="F1152" i="3"/>
  <c r="G1152" i="3"/>
  <c r="B1153" i="3"/>
  <c r="C1153" i="3"/>
  <c r="D1153" i="3"/>
  <c r="E1153" i="3"/>
  <c r="F1153" i="3"/>
  <c r="G1153" i="3"/>
  <c r="B1154" i="3"/>
  <c r="C1154" i="3"/>
  <c r="D1154" i="3"/>
  <c r="E1154" i="3"/>
  <c r="F1154" i="3"/>
  <c r="G1154" i="3"/>
  <c r="B1155" i="3"/>
  <c r="C1155" i="3"/>
  <c r="D1155" i="3"/>
  <c r="E1155" i="3"/>
  <c r="F1155" i="3"/>
  <c r="G1155" i="3"/>
  <c r="B1156" i="3"/>
  <c r="C1156" i="3"/>
  <c r="D1156" i="3"/>
  <c r="E1156" i="3"/>
  <c r="F1156" i="3"/>
  <c r="G1156" i="3"/>
  <c r="B1157" i="3"/>
  <c r="C1157" i="3"/>
  <c r="D1157" i="3"/>
  <c r="E1157" i="3"/>
  <c r="F1157" i="3"/>
  <c r="G1157" i="3"/>
  <c r="B1158" i="3"/>
  <c r="C1158" i="3"/>
  <c r="D1158" i="3"/>
  <c r="E1158" i="3"/>
  <c r="F1158" i="3"/>
  <c r="G1158" i="3"/>
  <c r="B1159" i="3"/>
  <c r="C1159" i="3"/>
  <c r="D1159" i="3"/>
  <c r="E1159" i="3"/>
  <c r="F1159" i="3"/>
  <c r="G1159" i="3"/>
  <c r="B1160" i="3"/>
  <c r="C1160" i="3"/>
  <c r="D1160" i="3"/>
  <c r="E1160" i="3"/>
  <c r="F1160" i="3"/>
  <c r="G1160" i="3"/>
  <c r="B1162" i="3"/>
  <c r="C1162" i="3"/>
  <c r="D1162" i="3"/>
  <c r="E1162" i="3"/>
  <c r="F1162" i="3"/>
  <c r="G1162" i="3"/>
  <c r="J1162" i="3"/>
  <c r="L1162" i="3" s="1"/>
  <c r="M1162" i="3"/>
  <c r="N1162" i="3" s="1"/>
  <c r="B1163" i="3"/>
  <c r="C1163" i="3"/>
  <c r="D1163" i="3"/>
  <c r="E1163" i="3"/>
  <c r="F1163" i="3"/>
  <c r="G1163" i="3"/>
  <c r="B1164" i="3"/>
  <c r="C1164" i="3"/>
  <c r="D1164" i="3"/>
  <c r="E1164" i="3"/>
  <c r="F1164" i="3"/>
  <c r="G1164" i="3"/>
  <c r="B1165" i="3"/>
  <c r="C1165" i="3"/>
  <c r="D1165" i="3"/>
  <c r="E1165" i="3"/>
  <c r="F1165" i="3"/>
  <c r="G1165" i="3"/>
  <c r="B1167" i="3"/>
  <c r="C1167" i="3"/>
  <c r="D1167" i="3"/>
  <c r="E1167" i="3"/>
  <c r="F1167" i="3"/>
  <c r="G1167" i="3"/>
  <c r="B1168" i="3"/>
  <c r="C1168" i="3"/>
  <c r="D1168" i="3"/>
  <c r="E1168" i="3"/>
  <c r="F1168" i="3"/>
  <c r="G1168" i="3"/>
  <c r="J1168" i="3"/>
  <c r="M1168" i="3"/>
  <c r="B1169" i="3"/>
  <c r="C1169" i="3"/>
  <c r="D1169" i="3"/>
  <c r="E1169" i="3"/>
  <c r="F1169" i="3"/>
  <c r="G1169" i="3"/>
  <c r="B1170" i="3"/>
  <c r="C1170" i="3"/>
  <c r="D1170" i="3"/>
  <c r="L1170" i="3" s="1"/>
  <c r="U1170" i="3" s="1"/>
  <c r="E1170" i="3"/>
  <c r="M1170" i="3" s="1"/>
  <c r="V1170" i="3" s="1"/>
  <c r="F1170" i="3"/>
  <c r="G1170" i="3"/>
  <c r="B1171" i="3"/>
  <c r="C1171" i="3"/>
  <c r="D1171" i="3"/>
  <c r="E1171" i="3"/>
  <c r="F1171" i="3"/>
  <c r="G1171" i="3"/>
  <c r="I1171" i="3"/>
  <c r="B1172" i="3"/>
  <c r="C1172" i="3"/>
  <c r="D1172" i="3"/>
  <c r="E1172" i="3"/>
  <c r="F1172" i="3"/>
  <c r="G1172" i="3"/>
  <c r="I1172" i="3"/>
  <c r="B1173" i="3"/>
  <c r="C1173" i="3"/>
  <c r="D1173" i="3"/>
  <c r="E1173" i="3"/>
  <c r="F1173" i="3"/>
  <c r="G1173" i="3"/>
  <c r="O1173" i="3" s="1"/>
  <c r="X1173" i="3" s="1"/>
  <c r="I1173" i="3"/>
  <c r="B1175" i="3"/>
  <c r="C1175" i="3"/>
  <c r="D1175" i="3"/>
  <c r="E1175" i="3"/>
  <c r="F1175" i="3"/>
  <c r="G1175" i="3"/>
  <c r="B1176" i="3"/>
  <c r="C1176" i="3"/>
  <c r="D1176" i="3"/>
  <c r="E1176" i="3"/>
  <c r="F1176" i="3"/>
  <c r="G1176" i="3"/>
  <c r="B1177" i="3"/>
  <c r="C1177" i="3"/>
  <c r="D1177" i="3"/>
  <c r="E1177" i="3"/>
  <c r="F1177" i="3"/>
  <c r="G1177" i="3"/>
  <c r="B1178" i="3"/>
  <c r="J1176" i="3" s="1"/>
  <c r="S1176" i="3" s="1"/>
  <c r="C1178" i="3"/>
  <c r="D1178" i="3"/>
  <c r="L1176" i="3" s="1"/>
  <c r="U1176" i="3" s="1"/>
  <c r="E1178" i="3"/>
  <c r="F1178" i="3"/>
  <c r="G1178" i="3"/>
  <c r="B1179" i="3"/>
  <c r="C1179" i="3"/>
  <c r="D1179" i="3"/>
  <c r="E1179" i="3"/>
  <c r="F1179" i="3"/>
  <c r="G1179" i="3"/>
  <c r="B1180" i="3"/>
  <c r="C1180" i="3"/>
  <c r="K1178" i="3" s="1"/>
  <c r="T1178" i="3" s="1"/>
  <c r="D1180" i="3"/>
  <c r="L1178" i="3" s="1"/>
  <c r="U1178" i="3" s="1"/>
  <c r="E1180" i="3"/>
  <c r="F1180" i="3"/>
  <c r="G1180" i="3"/>
  <c r="O1178" i="3" s="1"/>
  <c r="X1178" i="3" s="1"/>
  <c r="B1181" i="3"/>
  <c r="C1181" i="3"/>
  <c r="D1181" i="3"/>
  <c r="E1181" i="3"/>
  <c r="F1181" i="3"/>
  <c r="G1181" i="3"/>
  <c r="B1182" i="3"/>
  <c r="C1182" i="3"/>
  <c r="D1182" i="3"/>
  <c r="E1182" i="3"/>
  <c r="F1182" i="3"/>
  <c r="G1182" i="3"/>
  <c r="B1183" i="3"/>
  <c r="C1183" i="3"/>
  <c r="D1183" i="3"/>
  <c r="E1183" i="3"/>
  <c r="F1183" i="3"/>
  <c r="G1183" i="3"/>
  <c r="B1185" i="3"/>
  <c r="C1185" i="3"/>
  <c r="D1185" i="3"/>
  <c r="E1185" i="3"/>
  <c r="F1185" i="3"/>
  <c r="G1185" i="3"/>
  <c r="B1186" i="3"/>
  <c r="C1186" i="3"/>
  <c r="D1186" i="3"/>
  <c r="E1186" i="3"/>
  <c r="F1186" i="3"/>
  <c r="G1186" i="3"/>
  <c r="I1186" i="3"/>
  <c r="B1187" i="3"/>
  <c r="C1187" i="3"/>
  <c r="D1187" i="3"/>
  <c r="E1187" i="3"/>
  <c r="F1187" i="3"/>
  <c r="G1187" i="3"/>
  <c r="I1187" i="3"/>
  <c r="B1189" i="3"/>
  <c r="C1189" i="3"/>
  <c r="D1189" i="3"/>
  <c r="E1189" i="3"/>
  <c r="F1189" i="3"/>
  <c r="G1189" i="3"/>
  <c r="B1190" i="3"/>
  <c r="C1190" i="3"/>
  <c r="D1190" i="3"/>
  <c r="E1190" i="3"/>
  <c r="F1190" i="3"/>
  <c r="G1190" i="3"/>
  <c r="B1191" i="3"/>
  <c r="C1191" i="3"/>
  <c r="D1191" i="3"/>
  <c r="E1191" i="3"/>
  <c r="F1191" i="3"/>
  <c r="G1191" i="3"/>
  <c r="B1192" i="3"/>
  <c r="C1192" i="3"/>
  <c r="D1192" i="3"/>
  <c r="E1192" i="3"/>
  <c r="F1192" i="3"/>
  <c r="G1192" i="3"/>
  <c r="B1193" i="3"/>
  <c r="C1193" i="3"/>
  <c r="D1193" i="3"/>
  <c r="E1193" i="3"/>
  <c r="F1193" i="3"/>
  <c r="G1193" i="3"/>
  <c r="B1194" i="3"/>
  <c r="C1194" i="3"/>
  <c r="D1194" i="3"/>
  <c r="E1194" i="3"/>
  <c r="F1194" i="3"/>
  <c r="G1194" i="3"/>
  <c r="B1195" i="3"/>
  <c r="C1195" i="3"/>
  <c r="D1195" i="3"/>
  <c r="E1195" i="3"/>
  <c r="F1195" i="3"/>
  <c r="G1195" i="3"/>
  <c r="B1196" i="3"/>
  <c r="C1196" i="3"/>
  <c r="D1196" i="3"/>
  <c r="E1196" i="3"/>
  <c r="F1196" i="3"/>
  <c r="G1196" i="3"/>
  <c r="B1197" i="3"/>
  <c r="C1197" i="3"/>
  <c r="D1197" i="3"/>
  <c r="E1197" i="3"/>
  <c r="F1197" i="3"/>
  <c r="G1197" i="3"/>
  <c r="B1198" i="3"/>
  <c r="C1198" i="3"/>
  <c r="D1198" i="3"/>
  <c r="E1198" i="3"/>
  <c r="F1198" i="3"/>
  <c r="G1198" i="3"/>
  <c r="B1199" i="3"/>
  <c r="C1199" i="3"/>
  <c r="D1199" i="3"/>
  <c r="E1199" i="3"/>
  <c r="F1199" i="3"/>
  <c r="G1199" i="3"/>
  <c r="B1200" i="3"/>
  <c r="C1200" i="3"/>
  <c r="D1200" i="3"/>
  <c r="E1200" i="3"/>
  <c r="F1200" i="3"/>
  <c r="G1200" i="3"/>
  <c r="B1201" i="3"/>
  <c r="C1201" i="3"/>
  <c r="D1201" i="3"/>
  <c r="E1201" i="3"/>
  <c r="F1201" i="3"/>
  <c r="G1201" i="3"/>
  <c r="B1202" i="3"/>
  <c r="J1195" i="3" s="1"/>
  <c r="S1195" i="3" s="1"/>
  <c r="C1202" i="3"/>
  <c r="D1202" i="3"/>
  <c r="E1202" i="3"/>
  <c r="M1195" i="3" s="1"/>
  <c r="V1195" i="3" s="1"/>
  <c r="F1202" i="3"/>
  <c r="N1195" i="3" s="1"/>
  <c r="W1195" i="3" s="1"/>
  <c r="G1202" i="3"/>
  <c r="B1203" i="3"/>
  <c r="C1203" i="3"/>
  <c r="D1203" i="3"/>
  <c r="E1203" i="3"/>
  <c r="F1203" i="3"/>
  <c r="G1203" i="3"/>
  <c r="B1204" i="3"/>
  <c r="J1197" i="3" s="1"/>
  <c r="S1197" i="3" s="1"/>
  <c r="C1204" i="3"/>
  <c r="D1204" i="3"/>
  <c r="E1204" i="3"/>
  <c r="M1197" i="3" s="1"/>
  <c r="V1197" i="3" s="1"/>
  <c r="F1204" i="3"/>
  <c r="N1197" i="3" s="1"/>
  <c r="W1197" i="3" s="1"/>
  <c r="G1204" i="3"/>
  <c r="B1205" i="3"/>
  <c r="C1205" i="3"/>
  <c r="D1205" i="3"/>
  <c r="E1205" i="3"/>
  <c r="F1205" i="3"/>
  <c r="G1205" i="3"/>
  <c r="B1206" i="3"/>
  <c r="C1206" i="3"/>
  <c r="D1206" i="3"/>
  <c r="E1206" i="3"/>
  <c r="F1206" i="3"/>
  <c r="G1206" i="3"/>
  <c r="B1207" i="3"/>
  <c r="C1207" i="3"/>
  <c r="D1207" i="3"/>
  <c r="E1207" i="3"/>
  <c r="F1207" i="3"/>
  <c r="G1207" i="3"/>
  <c r="B1208" i="3"/>
  <c r="C1208" i="3"/>
  <c r="D1208" i="3"/>
  <c r="E1208" i="3"/>
  <c r="F1208" i="3"/>
  <c r="G1208" i="3"/>
  <c r="B1209" i="3"/>
  <c r="C1209" i="3"/>
  <c r="D1209" i="3"/>
  <c r="E1209" i="3"/>
  <c r="F1209" i="3"/>
  <c r="G1209" i="3"/>
  <c r="B1210" i="3"/>
  <c r="C1210" i="3"/>
  <c r="D1210" i="3"/>
  <c r="E1210" i="3"/>
  <c r="F1210" i="3"/>
  <c r="G1210" i="3"/>
  <c r="B1212" i="3"/>
  <c r="C1212" i="3"/>
  <c r="D1212" i="3"/>
  <c r="E1212" i="3"/>
  <c r="F1212" i="3"/>
  <c r="G1212" i="3"/>
  <c r="J1212" i="3"/>
  <c r="L1212" i="3" s="1"/>
  <c r="M1212" i="3"/>
  <c r="N1212" i="3" s="1"/>
  <c r="B1213" i="3"/>
  <c r="J1213" i="3" s="1"/>
  <c r="C1213" i="3"/>
  <c r="D1213" i="3"/>
  <c r="L1213" i="3" s="1"/>
  <c r="E1213" i="3"/>
  <c r="F1213" i="3"/>
  <c r="G1213" i="3"/>
  <c r="B1214" i="3"/>
  <c r="C1214" i="3"/>
  <c r="D1214" i="3"/>
  <c r="E1214" i="3"/>
  <c r="F1214" i="3"/>
  <c r="G1214" i="3"/>
  <c r="B1215" i="3"/>
  <c r="C1215" i="3"/>
  <c r="D1215" i="3"/>
  <c r="E1215" i="3"/>
  <c r="F1215" i="3"/>
  <c r="G1215" i="3"/>
  <c r="B1216" i="3"/>
  <c r="C1216" i="3"/>
  <c r="D1216" i="3"/>
  <c r="E1216" i="3"/>
  <c r="F1216" i="3"/>
  <c r="G1216" i="3"/>
  <c r="B1217" i="3"/>
  <c r="C1217" i="3"/>
  <c r="D1217" i="3"/>
  <c r="E1217" i="3"/>
  <c r="F1217" i="3"/>
  <c r="G1217" i="3"/>
  <c r="B1218" i="3"/>
  <c r="C1218" i="3"/>
  <c r="D1218" i="3"/>
  <c r="E1218" i="3"/>
  <c r="F1218" i="3"/>
  <c r="G1218" i="3"/>
  <c r="B1219" i="3"/>
  <c r="C1219" i="3"/>
  <c r="D1219" i="3"/>
  <c r="E1219" i="3"/>
  <c r="F1219" i="3"/>
  <c r="G1219" i="3"/>
  <c r="B1220" i="3"/>
  <c r="C1220" i="3"/>
  <c r="D1220" i="3"/>
  <c r="E1220" i="3"/>
  <c r="F1220" i="3"/>
  <c r="G1220" i="3"/>
  <c r="B1221" i="3"/>
  <c r="C1221" i="3"/>
  <c r="D1221" i="3"/>
  <c r="E1221" i="3"/>
  <c r="F1221" i="3"/>
  <c r="G1221" i="3"/>
  <c r="B1222" i="3"/>
  <c r="C1222" i="3"/>
  <c r="D1222" i="3"/>
  <c r="E1222" i="3"/>
  <c r="F1222" i="3"/>
  <c r="G1222" i="3"/>
  <c r="B1223" i="3"/>
  <c r="C1223" i="3"/>
  <c r="D1223" i="3"/>
  <c r="E1223" i="3"/>
  <c r="F1223" i="3"/>
  <c r="G1223" i="3"/>
  <c r="B1224" i="3"/>
  <c r="C1224" i="3"/>
  <c r="D1224" i="3"/>
  <c r="E1224" i="3"/>
  <c r="F1224" i="3"/>
  <c r="G1224" i="3"/>
  <c r="B1225" i="3"/>
  <c r="C1225" i="3"/>
  <c r="D1225" i="3"/>
  <c r="E1225" i="3"/>
  <c r="F1225" i="3"/>
  <c r="G1225" i="3"/>
  <c r="B1226" i="3"/>
  <c r="C1226" i="3"/>
  <c r="D1226" i="3"/>
  <c r="E1226" i="3"/>
  <c r="F1226" i="3"/>
  <c r="G1226" i="3"/>
  <c r="B1228" i="3"/>
  <c r="C1228" i="3"/>
  <c r="D1228" i="3"/>
  <c r="E1228" i="3"/>
  <c r="F1228" i="3"/>
  <c r="G1228" i="3"/>
  <c r="B1229" i="3"/>
  <c r="C1229" i="3"/>
  <c r="D1229" i="3"/>
  <c r="E1229" i="3"/>
  <c r="F1229" i="3"/>
  <c r="G1229" i="3"/>
  <c r="B1230" i="3"/>
  <c r="J1230" i="3" s="1"/>
  <c r="C1230" i="3"/>
  <c r="D1230" i="3"/>
  <c r="L1230" i="3" s="1"/>
  <c r="E1230" i="3"/>
  <c r="F1230" i="3"/>
  <c r="N1230" i="3" s="1"/>
  <c r="G1230" i="3"/>
  <c r="B1231" i="3"/>
  <c r="C1231" i="3"/>
  <c r="D1231" i="3"/>
  <c r="E1231" i="3"/>
  <c r="F1231" i="3"/>
  <c r="G1231" i="3"/>
  <c r="B1232" i="3"/>
  <c r="C1232" i="3"/>
  <c r="D1232" i="3"/>
  <c r="E1232" i="3"/>
  <c r="F1232" i="3"/>
  <c r="G1232" i="3"/>
  <c r="B1233" i="3"/>
  <c r="C1233" i="3"/>
  <c r="D1233" i="3"/>
  <c r="E1233" i="3"/>
  <c r="F1233" i="3"/>
  <c r="G1233" i="3"/>
  <c r="B1234" i="3"/>
  <c r="J1234" i="3" s="1"/>
  <c r="C1234" i="3"/>
  <c r="D1234" i="3"/>
  <c r="L1234" i="3" s="1"/>
  <c r="E1234" i="3"/>
  <c r="F1234" i="3"/>
  <c r="N1234" i="3" s="1"/>
  <c r="G1234" i="3"/>
  <c r="B1235" i="3"/>
  <c r="C1235" i="3"/>
  <c r="D1235" i="3"/>
  <c r="E1235" i="3"/>
  <c r="F1235" i="3"/>
  <c r="G1235" i="3"/>
  <c r="B1236" i="3"/>
  <c r="C1236" i="3"/>
  <c r="D1236" i="3"/>
  <c r="E1236" i="3"/>
  <c r="F1236" i="3"/>
  <c r="G1236" i="3"/>
  <c r="B1239" i="3"/>
  <c r="C1239" i="3"/>
  <c r="D1239" i="3"/>
  <c r="E1239" i="3"/>
  <c r="F1239" i="3"/>
  <c r="G1239" i="3"/>
  <c r="B1240" i="3"/>
  <c r="J1240" i="3" s="1"/>
  <c r="C1240" i="3"/>
  <c r="D1240" i="3"/>
  <c r="E1240" i="3"/>
  <c r="F1240" i="3"/>
  <c r="N1240" i="3" s="1"/>
  <c r="G1240" i="3"/>
  <c r="B1241" i="3"/>
  <c r="C1241" i="3"/>
  <c r="D1241" i="3"/>
  <c r="E1241" i="3"/>
  <c r="F1241" i="3"/>
  <c r="G1241" i="3"/>
  <c r="B1242" i="3"/>
  <c r="J1242" i="3" s="1"/>
  <c r="C1242" i="3"/>
  <c r="D1242" i="3"/>
  <c r="E1242" i="3"/>
  <c r="F1242" i="3"/>
  <c r="N1242" i="3" s="1"/>
  <c r="G1242" i="3"/>
  <c r="B1243" i="3"/>
  <c r="C1243" i="3"/>
  <c r="D1243" i="3"/>
  <c r="E1243" i="3"/>
  <c r="F1243" i="3"/>
  <c r="G1243" i="3"/>
  <c r="B1244" i="3"/>
  <c r="J1244" i="3" s="1"/>
  <c r="C1244" i="3"/>
  <c r="D1244" i="3"/>
  <c r="E1244" i="3"/>
  <c r="F1244" i="3"/>
  <c r="N1244" i="3" s="1"/>
  <c r="G1244" i="3"/>
  <c r="B1245" i="3"/>
  <c r="C1245" i="3"/>
  <c r="D1245" i="3"/>
  <c r="E1245" i="3"/>
  <c r="F1245" i="3"/>
  <c r="G1245" i="3"/>
  <c r="B1247" i="3"/>
  <c r="C1247" i="3"/>
  <c r="D1247" i="3"/>
  <c r="E1247" i="3"/>
  <c r="F1247" i="3"/>
  <c r="G1247" i="3"/>
  <c r="B1248" i="3"/>
  <c r="C1248" i="3"/>
  <c r="D1248" i="3"/>
  <c r="E1248" i="3"/>
  <c r="F1248" i="3"/>
  <c r="G1248" i="3"/>
  <c r="B1249" i="3"/>
  <c r="C1249" i="3"/>
  <c r="D1249" i="3"/>
  <c r="E1249" i="3"/>
  <c r="F1249" i="3"/>
  <c r="G1249" i="3"/>
  <c r="B1250" i="3"/>
  <c r="C1250" i="3"/>
  <c r="D1250" i="3"/>
  <c r="E1250" i="3"/>
  <c r="F1250" i="3"/>
  <c r="G1250" i="3"/>
  <c r="B1252" i="3"/>
  <c r="J1252" i="3" s="1"/>
  <c r="C1252" i="3"/>
  <c r="D1252" i="3"/>
  <c r="E1252" i="3"/>
  <c r="F1252" i="3"/>
  <c r="N1252" i="3" s="1"/>
  <c r="G1252" i="3"/>
  <c r="B1253" i="3"/>
  <c r="C1253" i="3"/>
  <c r="D1253" i="3"/>
  <c r="E1253" i="3"/>
  <c r="F1253" i="3"/>
  <c r="G1253" i="3"/>
  <c r="B1254" i="3"/>
  <c r="J1254" i="3" s="1"/>
  <c r="C1254" i="3"/>
  <c r="D1254" i="3"/>
  <c r="E1254" i="3"/>
  <c r="F1254" i="3"/>
  <c r="N1254" i="3" s="1"/>
  <c r="G1254" i="3"/>
  <c r="B1255" i="3"/>
  <c r="C1255" i="3"/>
  <c r="D1255" i="3"/>
  <c r="E1255" i="3"/>
  <c r="F1255" i="3"/>
  <c r="G1255" i="3"/>
  <c r="B1257" i="3"/>
  <c r="J1257" i="3" s="1"/>
  <c r="C1257" i="3"/>
  <c r="D1257" i="3"/>
  <c r="E1257" i="3"/>
  <c r="F1257" i="3"/>
  <c r="N1257" i="3" s="1"/>
  <c r="G1257" i="3"/>
  <c r="B1260" i="3"/>
  <c r="C1260" i="3"/>
  <c r="D1260" i="3"/>
  <c r="E1260" i="3"/>
  <c r="F1260" i="3"/>
  <c r="G1260" i="3"/>
  <c r="B1261" i="3"/>
  <c r="C1261" i="3"/>
  <c r="D1261" i="3"/>
  <c r="E1261" i="3"/>
  <c r="F1261" i="3"/>
  <c r="G1261" i="3"/>
  <c r="B1262" i="3"/>
  <c r="C1262" i="3"/>
  <c r="D1262" i="3"/>
  <c r="E1262" i="3"/>
  <c r="F1262" i="3"/>
  <c r="G1262" i="3"/>
  <c r="B1263" i="3"/>
  <c r="C1263" i="3"/>
  <c r="D1263" i="3"/>
  <c r="E1263" i="3"/>
  <c r="F1263" i="3"/>
  <c r="G1263" i="3"/>
  <c r="B1264" i="3"/>
  <c r="C1264" i="3"/>
  <c r="D1264" i="3"/>
  <c r="E1264" i="3"/>
  <c r="F1264" i="3"/>
  <c r="G1264" i="3"/>
  <c r="B1265" i="3"/>
  <c r="C1265" i="3"/>
  <c r="D1265" i="3"/>
  <c r="E1265" i="3"/>
  <c r="F1265" i="3"/>
  <c r="G1265" i="3"/>
  <c r="B1266" i="3"/>
  <c r="C1266" i="3"/>
  <c r="D1266" i="3"/>
  <c r="E1266" i="3"/>
  <c r="F1266" i="3"/>
  <c r="G1266" i="3"/>
  <c r="B1267" i="3"/>
  <c r="C1267" i="3"/>
  <c r="D1267" i="3"/>
  <c r="E1267" i="3"/>
  <c r="F1267" i="3"/>
  <c r="G1267" i="3"/>
  <c r="B1268" i="3"/>
  <c r="C1268" i="3"/>
  <c r="D1268" i="3"/>
  <c r="E1268" i="3"/>
  <c r="F1268" i="3"/>
  <c r="G1268" i="3"/>
  <c r="B1269" i="3"/>
  <c r="C1269" i="3"/>
  <c r="D1269" i="3"/>
  <c r="E1269" i="3"/>
  <c r="F1269" i="3"/>
  <c r="G1269" i="3"/>
  <c r="B1270" i="3"/>
  <c r="C1270" i="3"/>
  <c r="D1270" i="3"/>
  <c r="E1270" i="3"/>
  <c r="F1270" i="3"/>
  <c r="G1270" i="3"/>
  <c r="B1271" i="3"/>
  <c r="C1271" i="3"/>
  <c r="D1271" i="3"/>
  <c r="E1271" i="3"/>
  <c r="F1271" i="3"/>
  <c r="G1271" i="3"/>
  <c r="B1272" i="3"/>
  <c r="C1272" i="3"/>
  <c r="D1272" i="3"/>
  <c r="E1272" i="3"/>
  <c r="F1272" i="3"/>
  <c r="G1272" i="3"/>
  <c r="B1273" i="3"/>
  <c r="C1273" i="3"/>
  <c r="D1273" i="3"/>
  <c r="E1273" i="3"/>
  <c r="F1273" i="3"/>
  <c r="G1273" i="3"/>
  <c r="B1274" i="3"/>
  <c r="C1274" i="3"/>
  <c r="D1274" i="3"/>
  <c r="E1274" i="3"/>
  <c r="F1274" i="3"/>
  <c r="G1274" i="3"/>
  <c r="B1275" i="3"/>
  <c r="C1275" i="3"/>
  <c r="D1275" i="3"/>
  <c r="E1275" i="3"/>
  <c r="F1275" i="3"/>
  <c r="G1275" i="3"/>
  <c r="B1276" i="3"/>
  <c r="C1276" i="3"/>
  <c r="D1276" i="3"/>
  <c r="E1276" i="3"/>
  <c r="F1276" i="3"/>
  <c r="G1276" i="3"/>
  <c r="B1277" i="3"/>
  <c r="C1277" i="3"/>
  <c r="D1277" i="3"/>
  <c r="E1277" i="3"/>
  <c r="F1277" i="3"/>
  <c r="G1277" i="3"/>
  <c r="B1278" i="3"/>
  <c r="C1278" i="3"/>
  <c r="D1278" i="3"/>
  <c r="E1278" i="3"/>
  <c r="F1278" i="3"/>
  <c r="G1278" i="3"/>
  <c r="B1279" i="3"/>
  <c r="C1279" i="3"/>
  <c r="D1279" i="3"/>
  <c r="E1279" i="3"/>
  <c r="F1279" i="3"/>
  <c r="G1279" i="3"/>
  <c r="B1280" i="3"/>
  <c r="C1280" i="3"/>
  <c r="D1280" i="3"/>
  <c r="E1280" i="3"/>
  <c r="F1280" i="3"/>
  <c r="G1280" i="3"/>
  <c r="B1281" i="3"/>
  <c r="C1281" i="3"/>
  <c r="D1281" i="3"/>
  <c r="E1281" i="3"/>
  <c r="F1281" i="3"/>
  <c r="G1281" i="3"/>
  <c r="B1282" i="3"/>
  <c r="C1282" i="3"/>
  <c r="D1282" i="3"/>
  <c r="E1282" i="3"/>
  <c r="F1282" i="3"/>
  <c r="G1282" i="3"/>
  <c r="B1283" i="3"/>
  <c r="C1283" i="3"/>
  <c r="D1283" i="3"/>
  <c r="E1283" i="3"/>
  <c r="F1283" i="3"/>
  <c r="G1283" i="3"/>
  <c r="B1284" i="3"/>
  <c r="C1284" i="3"/>
  <c r="D1284" i="3"/>
  <c r="E1284" i="3"/>
  <c r="F1284" i="3"/>
  <c r="G1284" i="3"/>
  <c r="B1285" i="3"/>
  <c r="C1285" i="3"/>
  <c r="D1285" i="3"/>
  <c r="E1285" i="3"/>
  <c r="F1285" i="3"/>
  <c r="G1285" i="3"/>
  <c r="B1286" i="3"/>
  <c r="C1286" i="3"/>
  <c r="D1286" i="3"/>
  <c r="E1286" i="3"/>
  <c r="F1286" i="3"/>
  <c r="G1286" i="3"/>
  <c r="B1287" i="3"/>
  <c r="C1287" i="3"/>
  <c r="D1287" i="3"/>
  <c r="E1287" i="3"/>
  <c r="F1287" i="3"/>
  <c r="G1287" i="3"/>
  <c r="B1288" i="3"/>
  <c r="C1288" i="3"/>
  <c r="D1288" i="3"/>
  <c r="E1288" i="3"/>
  <c r="F1288" i="3"/>
  <c r="G1288" i="3"/>
  <c r="B1289" i="3"/>
  <c r="C1289" i="3"/>
  <c r="D1289" i="3"/>
  <c r="E1289" i="3"/>
  <c r="F1289" i="3"/>
  <c r="G1289" i="3"/>
  <c r="K1168" i="3" l="1"/>
  <c r="S1168" i="3"/>
  <c r="K1032" i="3"/>
  <c r="S1032" i="3"/>
  <c r="M1175" i="3"/>
  <c r="V1168" i="3"/>
  <c r="M1040" i="3"/>
  <c r="V1032" i="3"/>
  <c r="L1025" i="3"/>
  <c r="U1025" i="3" s="1"/>
  <c r="S1025" i="3"/>
  <c r="L1028" i="3"/>
  <c r="U1028" i="3" s="1"/>
  <c r="L1219" i="3"/>
  <c r="J1218" i="3"/>
  <c r="L1217" i="3"/>
  <c r="L1215" i="3"/>
  <c r="L1027" i="3"/>
  <c r="U1027" i="3" s="1"/>
  <c r="J1023" i="3"/>
  <c r="S1023" i="3" s="1"/>
  <c r="O1020" i="3"/>
  <c r="X1020" i="3" s="1"/>
  <c r="K1020" i="3"/>
  <c r="T1020" i="3" s="1"/>
  <c r="K1026" i="3"/>
  <c r="T1026" i="3" s="1"/>
  <c r="O1026" i="3"/>
  <c r="X1026" i="3" s="1"/>
  <c r="L1226" i="3"/>
  <c r="L1224" i="3"/>
  <c r="L1220" i="3"/>
  <c r="K1163" i="3"/>
  <c r="N1187" i="3"/>
  <c r="K1172" i="3"/>
  <c r="T1172" i="3" s="1"/>
  <c r="L1041" i="3"/>
  <c r="U1041" i="3" s="1"/>
  <c r="N1225" i="3"/>
  <c r="J1225" i="3"/>
  <c r="J1223" i="3"/>
  <c r="J1221" i="3"/>
  <c r="L1218" i="3"/>
  <c r="L1214" i="3"/>
  <c r="L1225" i="3"/>
  <c r="L1223" i="3"/>
  <c r="L1221" i="3"/>
  <c r="L1186" i="3"/>
  <c r="J1022" i="3"/>
  <c r="S1022" i="3" s="1"/>
  <c r="J1014" i="3"/>
  <c r="S1014" i="3" s="1"/>
  <c r="O1027" i="3"/>
  <c r="X1027" i="3" s="1"/>
  <c r="K1027" i="3"/>
  <c r="T1027" i="3" s="1"/>
  <c r="M1044" i="3"/>
  <c r="V1044" i="3" s="1"/>
  <c r="N1102" i="3"/>
  <c r="W1102" i="3" s="1"/>
  <c r="J1102" i="3"/>
  <c r="S1102" i="3" s="1"/>
  <c r="N1029" i="3"/>
  <c r="W1029" i="3" s="1"/>
  <c r="O1022" i="3"/>
  <c r="X1022" i="3" s="1"/>
  <c r="N1255" i="3"/>
  <c r="J1255" i="3"/>
  <c r="J1253" i="3"/>
  <c r="J1250" i="3"/>
  <c r="J1243" i="3"/>
  <c r="J1241" i="3"/>
  <c r="J1233" i="3"/>
  <c r="J1231" i="3"/>
  <c r="L1229" i="3"/>
  <c r="M1177" i="3"/>
  <c r="V1177" i="3" s="1"/>
  <c r="M1042" i="3"/>
  <c r="V1042" i="3" s="1"/>
  <c r="J1030" i="3"/>
  <c r="S1030" i="3" s="1"/>
  <c r="L1019" i="3"/>
  <c r="U1019" i="3" s="1"/>
  <c r="N1017" i="3"/>
  <c r="W1017" i="3" s="1"/>
  <c r="J1017" i="3"/>
  <c r="S1017" i="3" s="1"/>
  <c r="M1019" i="3"/>
  <c r="V1019" i="3" s="1"/>
  <c r="M1008" i="3"/>
  <c r="L1241" i="3"/>
  <c r="J1239" i="3"/>
  <c r="L1257" i="3"/>
  <c r="L1254" i="3"/>
  <c r="L1252" i="3"/>
  <c r="J1248" i="3"/>
  <c r="J1245" i="3"/>
  <c r="L1239" i="3"/>
  <c r="N1236" i="3"/>
  <c r="J1236" i="3"/>
  <c r="O1214" i="3"/>
  <c r="K1214" i="3"/>
  <c r="L1181" i="3"/>
  <c r="L1244" i="3"/>
  <c r="L1164" i="3"/>
  <c r="O1098" i="3"/>
  <c r="X1098" i="3" s="1"/>
  <c r="M1102" i="3"/>
  <c r="V1102" i="3" s="1"/>
  <c r="J1015" i="3"/>
  <c r="S1015" i="3" s="1"/>
  <c r="N1249" i="3"/>
  <c r="J1249" i="3"/>
  <c r="L1248" i="3"/>
  <c r="N1247" i="3"/>
  <c r="J1247" i="3"/>
  <c r="J1235" i="3"/>
  <c r="K1220" i="3"/>
  <c r="K1099" i="3"/>
  <c r="T1099" i="3" s="1"/>
  <c r="N1223" i="3"/>
  <c r="N1218" i="3"/>
  <c r="N1213" i="3"/>
  <c r="L1193" i="3"/>
  <c r="U1193" i="3" s="1"/>
  <c r="N1226" i="3"/>
  <c r="N1216" i="3"/>
  <c r="J1216" i="3"/>
  <c r="N1214" i="3"/>
  <c r="J1214" i="3"/>
  <c r="L1029" i="3"/>
  <c r="U1029" i="3" s="1"/>
  <c r="M1255" i="3"/>
  <c r="L1249" i="3"/>
  <c r="L1245" i="3"/>
  <c r="L1242" i="3"/>
  <c r="L1233" i="3"/>
  <c r="O1257" i="3"/>
  <c r="N1224" i="3"/>
  <c r="J1224" i="3"/>
  <c r="N1222" i="3"/>
  <c r="J1222" i="3"/>
  <c r="L1222" i="3"/>
  <c r="L1198" i="3"/>
  <c r="U1198" i="3" s="1"/>
  <c r="O1177" i="3"/>
  <c r="X1177" i="3" s="1"/>
  <c r="M1172" i="3"/>
  <c r="V1172" i="3" s="1"/>
  <c r="M1099" i="3"/>
  <c r="V1099" i="3" s="1"/>
  <c r="K1035" i="3"/>
  <c r="T1035" i="3" s="1"/>
  <c r="L1030" i="3"/>
  <c r="U1030" i="3" s="1"/>
  <c r="O1029" i="3"/>
  <c r="X1029" i="3" s="1"/>
  <c r="K1029" i="3"/>
  <c r="T1029" i="3" s="1"/>
  <c r="O1028" i="3"/>
  <c r="X1028" i="3" s="1"/>
  <c r="K1028" i="3"/>
  <c r="T1028" i="3" s="1"/>
  <c r="L1191" i="3"/>
  <c r="U1191" i="3" s="1"/>
  <c r="J1226" i="3"/>
  <c r="L1255" i="3"/>
  <c r="L1253" i="3"/>
  <c r="L1250" i="3"/>
  <c r="L1247" i="3"/>
  <c r="L1243" i="3"/>
  <c r="L1236" i="3"/>
  <c r="L1231" i="3"/>
  <c r="N1220" i="3"/>
  <c r="J1220" i="3"/>
  <c r="N1217" i="3"/>
  <c r="J1217" i="3"/>
  <c r="K1216" i="3"/>
  <c r="N1179" i="3"/>
  <c r="W1179" i="3" s="1"/>
  <c r="J1179" i="3"/>
  <c r="S1179" i="3" s="1"/>
  <c r="J1177" i="3"/>
  <c r="S1177" i="3" s="1"/>
  <c r="M1173" i="3"/>
  <c r="V1173" i="3" s="1"/>
  <c r="L1169" i="3"/>
  <c r="U1169" i="3" s="1"/>
  <c r="N1171" i="3"/>
  <c r="W1171" i="3" s="1"/>
  <c r="J1173" i="3"/>
  <c r="S1173" i="3" s="1"/>
  <c r="K1036" i="3"/>
  <c r="T1036" i="3" s="1"/>
  <c r="L1045" i="3"/>
  <c r="U1045" i="3" s="1"/>
  <c r="O1030" i="3"/>
  <c r="X1030" i="3" s="1"/>
  <c r="K1030" i="3"/>
  <c r="T1030" i="3" s="1"/>
  <c r="L1018" i="3"/>
  <c r="U1018" i="3" s="1"/>
  <c r="L1014" i="3"/>
  <c r="U1014" i="3" s="1"/>
  <c r="L1008" i="3"/>
  <c r="O1224" i="3"/>
  <c r="L1240" i="3"/>
  <c r="L1235" i="3"/>
  <c r="L1232" i="3"/>
  <c r="O1221" i="3"/>
  <c r="K1221" i="3"/>
  <c r="O1218" i="3"/>
  <c r="K1218" i="3"/>
  <c r="L1216" i="3"/>
  <c r="L1197" i="3"/>
  <c r="U1197" i="3" s="1"/>
  <c r="L1195" i="3"/>
  <c r="U1195" i="3" s="1"/>
  <c r="L1187" i="3"/>
  <c r="M1180" i="3"/>
  <c r="V1180" i="3" s="1"/>
  <c r="J1178" i="3"/>
  <c r="S1178" i="3" s="1"/>
  <c r="K1165" i="3"/>
  <c r="N1164" i="3"/>
  <c r="J1164" i="3"/>
  <c r="L1165" i="3"/>
  <c r="L1102" i="3"/>
  <c r="U1102" i="3" s="1"/>
  <c r="J1040" i="3"/>
  <c r="O1044" i="3"/>
  <c r="X1044" i="3" s="1"/>
  <c r="K1042" i="3"/>
  <c r="T1042" i="3" s="1"/>
  <c r="M1017" i="3"/>
  <c r="V1017" i="3" s="1"/>
  <c r="N1033" i="3"/>
  <c r="W1033" i="3" s="1"/>
  <c r="L1034" i="3"/>
  <c r="U1034" i="3" s="1"/>
  <c r="O1255" i="3"/>
  <c r="K1255" i="3"/>
  <c r="O1235" i="3"/>
  <c r="K1235" i="3"/>
  <c r="O1232" i="3"/>
  <c r="K1232" i="3"/>
  <c r="O1231" i="3"/>
  <c r="K1231" i="3"/>
  <c r="M1247" i="3"/>
  <c r="O1226" i="3"/>
  <c r="K1226" i="3"/>
  <c r="O1216" i="3"/>
  <c r="K1212" i="3"/>
  <c r="O1197" i="3"/>
  <c r="X1197" i="3" s="1"/>
  <c r="K1197" i="3"/>
  <c r="T1197" i="3" s="1"/>
  <c r="O1195" i="3"/>
  <c r="X1195" i="3" s="1"/>
  <c r="K1195" i="3"/>
  <c r="T1195" i="3" s="1"/>
  <c r="O1191" i="3"/>
  <c r="X1191" i="3" s="1"/>
  <c r="O1179" i="3"/>
  <c r="X1179" i="3" s="1"/>
  <c r="K1181" i="3"/>
  <c r="O1102" i="3"/>
  <c r="X1102" i="3" s="1"/>
  <c r="K1102" i="3"/>
  <c r="T1102" i="3" s="1"/>
  <c r="O1099" i="3"/>
  <c r="X1099" i="3" s="1"/>
  <c r="K1098" i="3"/>
  <c r="T1098" i="3" s="1"/>
  <c r="M1098" i="3"/>
  <c r="V1098" i="3" s="1"/>
  <c r="L1035" i="3"/>
  <c r="U1035" i="3" s="1"/>
  <c r="M1022" i="3"/>
  <c r="V1022" i="3" s="1"/>
  <c r="M1021" i="3"/>
  <c r="V1021" i="3" s="1"/>
  <c r="M1018" i="3"/>
  <c r="V1018" i="3" s="1"/>
  <c r="K1223" i="3"/>
  <c r="O1219" i="3"/>
  <c r="K1219" i="3"/>
  <c r="N1192" i="3"/>
  <c r="W1192" i="3" s="1"/>
  <c r="J1192" i="3"/>
  <c r="S1192" i="3" s="1"/>
  <c r="J1187" i="3"/>
  <c r="M1165" i="3"/>
  <c r="M1101" i="3"/>
  <c r="V1101" i="3" s="1"/>
  <c r="N1026" i="3"/>
  <c r="W1026" i="3" s="1"/>
  <c r="M1020" i="3"/>
  <c r="V1020" i="3" s="1"/>
  <c r="M1015" i="3"/>
  <c r="V1015" i="3" s="1"/>
  <c r="K1257" i="3"/>
  <c r="O1254" i="3"/>
  <c r="K1254" i="3"/>
  <c r="O1244" i="3"/>
  <c r="K1244" i="3"/>
  <c r="O1236" i="3"/>
  <c r="K1236" i="3"/>
  <c r="N1231" i="3"/>
  <c r="J1229" i="3"/>
  <c r="O1222" i="3"/>
  <c r="K1222" i="3"/>
  <c r="M1217" i="3"/>
  <c r="O1213" i="3"/>
  <c r="K1213" i="3"/>
  <c r="N1219" i="3"/>
  <c r="L1194" i="3"/>
  <c r="U1194" i="3" s="1"/>
  <c r="O1187" i="3"/>
  <c r="K1187" i="3"/>
  <c r="N1186" i="3"/>
  <c r="J1186" i="3"/>
  <c r="L1180" i="3"/>
  <c r="U1180" i="3" s="1"/>
  <c r="L1179" i="3"/>
  <c r="U1179" i="3" s="1"/>
  <c r="O1176" i="3"/>
  <c r="X1176" i="3" s="1"/>
  <c r="K1176" i="3"/>
  <c r="T1176" i="3" s="1"/>
  <c r="L1173" i="3"/>
  <c r="U1173" i="3" s="1"/>
  <c r="L1171" i="3"/>
  <c r="U1171" i="3" s="1"/>
  <c r="N1168" i="3"/>
  <c r="M1169" i="3"/>
  <c r="V1169" i="3" s="1"/>
  <c r="O1164" i="3"/>
  <c r="L1099" i="3"/>
  <c r="U1099" i="3" s="1"/>
  <c r="L1037" i="3"/>
  <c r="U1037" i="3" s="1"/>
  <c r="O1043" i="3"/>
  <c r="X1043" i="3" s="1"/>
  <c r="O1042" i="3"/>
  <c r="X1042" i="3" s="1"/>
  <c r="K1025" i="3"/>
  <c r="T1025" i="3" s="1"/>
  <c r="M1026" i="3"/>
  <c r="V1026" i="3" s="1"/>
  <c r="M1037" i="3"/>
  <c r="V1037" i="3" s="1"/>
  <c r="O1014" i="3"/>
  <c r="X1014" i="3" s="1"/>
  <c r="K1014" i="3"/>
  <c r="T1014" i="3" s="1"/>
  <c r="M1009" i="3"/>
  <c r="O1245" i="3"/>
  <c r="K1245" i="3"/>
  <c r="O1229" i="3"/>
  <c r="K1229" i="3"/>
  <c r="M1229" i="3"/>
  <c r="K1224" i="3"/>
  <c r="O1220" i="3"/>
  <c r="O1215" i="3"/>
  <c r="K1215" i="3"/>
  <c r="M1198" i="3"/>
  <c r="V1198" i="3" s="1"/>
  <c r="M1196" i="3"/>
  <c r="V1196" i="3" s="1"/>
  <c r="K1193" i="3"/>
  <c r="T1193" i="3" s="1"/>
  <c r="O1186" i="3"/>
  <c r="K1186" i="3"/>
  <c r="O1180" i="3"/>
  <c r="X1180" i="3" s="1"/>
  <c r="K1180" i="3"/>
  <c r="T1180" i="3" s="1"/>
  <c r="K1179" i="3"/>
  <c r="T1179" i="3" s="1"/>
  <c r="K1177" i="3"/>
  <c r="T1177" i="3" s="1"/>
  <c r="N1170" i="3"/>
  <c r="W1170" i="3" s="1"/>
  <c r="L1042" i="3"/>
  <c r="U1042" i="3" s="1"/>
  <c r="N1030" i="3"/>
  <c r="W1030" i="3" s="1"/>
  <c r="J1029" i="3"/>
  <c r="S1029" i="3" s="1"/>
  <c r="N1027" i="3"/>
  <c r="W1027" i="3" s="1"/>
  <c r="J1027" i="3"/>
  <c r="S1027" i="3" s="1"/>
  <c r="L1022" i="3"/>
  <c r="U1022" i="3" s="1"/>
  <c r="L1016" i="3"/>
  <c r="U1016" i="3" s="1"/>
  <c r="L1015" i="3"/>
  <c r="U1015" i="3" s="1"/>
  <c r="K1225" i="3"/>
  <c r="O1253" i="3"/>
  <c r="K1253" i="3"/>
  <c r="O1252" i="3"/>
  <c r="K1252" i="3"/>
  <c r="O1250" i="3"/>
  <c r="K1250" i="3"/>
  <c r="O1247" i="3"/>
  <c r="K1247" i="3"/>
  <c r="O1242" i="3"/>
  <c r="K1242" i="3"/>
  <c r="O1241" i="3"/>
  <c r="K1241" i="3"/>
  <c r="M1236" i="3"/>
  <c r="O1217" i="3"/>
  <c r="K1217" i="3"/>
  <c r="M1213" i="3"/>
  <c r="O1212" i="3"/>
  <c r="M1187" i="3"/>
  <c r="M1176" i="3"/>
  <c r="V1176" i="3" s="1"/>
  <c r="N1173" i="3"/>
  <c r="W1173" i="3" s="1"/>
  <c r="O1169" i="3"/>
  <c r="X1169" i="3" s="1"/>
  <c r="L1163" i="3"/>
  <c r="K1162" i="3"/>
  <c r="M1164" i="3"/>
  <c r="L1101" i="3"/>
  <c r="U1101" i="3" s="1"/>
  <c r="J1099" i="3"/>
  <c r="S1099" i="3" s="1"/>
  <c r="K1044" i="3"/>
  <c r="T1044" i="3" s="1"/>
  <c r="O1045" i="3"/>
  <c r="X1045" i="3" s="1"/>
  <c r="K1045" i="3"/>
  <c r="T1045" i="3" s="1"/>
  <c r="M1043" i="3"/>
  <c r="V1043" i="3" s="1"/>
  <c r="N1028" i="3"/>
  <c r="W1028" i="3" s="1"/>
  <c r="J1028" i="3"/>
  <c r="S1028" i="3" s="1"/>
  <c r="L1021" i="3"/>
  <c r="U1021" i="3" s="1"/>
  <c r="L1017" i="3"/>
  <c r="U1017" i="3" s="1"/>
  <c r="K1173" i="3"/>
  <c r="T1173" i="3" s="1"/>
  <c r="M1254" i="3"/>
  <c r="O1249" i="3"/>
  <c r="K1249" i="3"/>
  <c r="O1248" i="3"/>
  <c r="K1248" i="3"/>
  <c r="M1244" i="3"/>
  <c r="O1240" i="3"/>
  <c r="K1240" i="3"/>
  <c r="O1239" i="3"/>
  <c r="K1239" i="3"/>
  <c r="M1234" i="3"/>
  <c r="N1232" i="3"/>
  <c r="J1232" i="3"/>
  <c r="O1230" i="3"/>
  <c r="K1230" i="3"/>
  <c r="O1225" i="3"/>
  <c r="O1223" i="3"/>
  <c r="N1221" i="3"/>
  <c r="J1219" i="3"/>
  <c r="N1215" i="3"/>
  <c r="J1215" i="3"/>
  <c r="N1193" i="3"/>
  <c r="W1193" i="3" s="1"/>
  <c r="J1193" i="3"/>
  <c r="S1193" i="3" s="1"/>
  <c r="M1192" i="3"/>
  <c r="V1192" i="3" s="1"/>
  <c r="L1177" i="3"/>
  <c r="U1177" i="3" s="1"/>
  <c r="N1181" i="3"/>
  <c r="J1181" i="3"/>
  <c r="L1172" i="3"/>
  <c r="U1172" i="3" s="1"/>
  <c r="M1171" i="3"/>
  <c r="V1171" i="3" s="1"/>
  <c r="O1168" i="3"/>
  <c r="N1169" i="3"/>
  <c r="W1169" i="3" s="1"/>
  <c r="M1100" i="3"/>
  <c r="V1100" i="3" s="1"/>
  <c r="N1045" i="3"/>
  <c r="W1045" i="3" s="1"/>
  <c r="J1041" i="3"/>
  <c r="S1041" i="3" s="1"/>
  <c r="M1028" i="3"/>
  <c r="V1028" i="3" s="1"/>
  <c r="M1027" i="3"/>
  <c r="V1027" i="3" s="1"/>
  <c r="J1020" i="3"/>
  <c r="S1020" i="3" s="1"/>
  <c r="M1257" i="3"/>
  <c r="M1252" i="3"/>
  <c r="M1242" i="3"/>
  <c r="M1232" i="3"/>
  <c r="M1221" i="3"/>
  <c r="M1193" i="3"/>
  <c r="V1193" i="3" s="1"/>
  <c r="O1181" i="3"/>
  <c r="O1172" i="3"/>
  <c r="X1172" i="3" s="1"/>
  <c r="K1169" i="3"/>
  <c r="T1169" i="3" s="1"/>
  <c r="L1100" i="3"/>
  <c r="U1100" i="3" s="1"/>
  <c r="L1098" i="3"/>
  <c r="U1098" i="3" s="1"/>
  <c r="N1101" i="3"/>
  <c r="W1101" i="3" s="1"/>
  <c r="J1101" i="3"/>
  <c r="S1101" i="3" s="1"/>
  <c r="K1043" i="3"/>
  <c r="T1043" i="3" s="1"/>
  <c r="L1032" i="3"/>
  <c r="M1029" i="3"/>
  <c r="V1029" i="3" s="1"/>
  <c r="M1249" i="3"/>
  <c r="O1243" i="3"/>
  <c r="K1243" i="3"/>
  <c r="M1240" i="3"/>
  <c r="O1234" i="3"/>
  <c r="K1234" i="3"/>
  <c r="O1233" i="3"/>
  <c r="K1233" i="3"/>
  <c r="M1230" i="3"/>
  <c r="M1225" i="3"/>
  <c r="L1192" i="3"/>
  <c r="U1192" i="3" s="1"/>
  <c r="M1194" i="3"/>
  <c r="V1194" i="3" s="1"/>
  <c r="M1186" i="3"/>
  <c r="M1178" i="3"/>
  <c r="V1178" i="3" s="1"/>
  <c r="O1171" i="3"/>
  <c r="X1171" i="3" s="1"/>
  <c r="K1171" i="3"/>
  <c r="T1171" i="3" s="1"/>
  <c r="O1170" i="3"/>
  <c r="X1170" i="3" s="1"/>
  <c r="K1170" i="3"/>
  <c r="T1170" i="3" s="1"/>
  <c r="M1163" i="3"/>
  <c r="O1162" i="3"/>
  <c r="K1041" i="3"/>
  <c r="T1041" i="3" s="1"/>
  <c r="L1043" i="3"/>
  <c r="U1043" i="3" s="1"/>
  <c r="K1196" i="3"/>
  <c r="T1196" i="3" s="1"/>
  <c r="N1176" i="3"/>
  <c r="W1176" i="3" s="1"/>
  <c r="O1198" i="3"/>
  <c r="X1198" i="3" s="1"/>
  <c r="M1226" i="3"/>
  <c r="M1222" i="3"/>
  <c r="M1216" i="3"/>
  <c r="O1193" i="3"/>
  <c r="X1193" i="3" s="1"/>
  <c r="K1191" i="3"/>
  <c r="T1191" i="3" s="1"/>
  <c r="J1180" i="3"/>
  <c r="S1180" i="3" s="1"/>
  <c r="O1038" i="3"/>
  <c r="X1038" i="3" s="1"/>
  <c r="K1034" i="3"/>
  <c r="T1034" i="3" s="1"/>
  <c r="O1032" i="3"/>
  <c r="N1032" i="3"/>
  <c r="N1025" i="3"/>
  <c r="W1025" i="3" s="1"/>
  <c r="O1025" i="3"/>
  <c r="X1025" i="3" s="1"/>
  <c r="K1021" i="3"/>
  <c r="T1021" i="3" s="1"/>
  <c r="N1016" i="3"/>
  <c r="W1016" i="3" s="1"/>
  <c r="N1038" i="3"/>
  <c r="W1038" i="3" s="1"/>
  <c r="O1194" i="3"/>
  <c r="X1194" i="3" s="1"/>
  <c r="K1192" i="3"/>
  <c r="T1192" i="3" s="1"/>
  <c r="N1042" i="3"/>
  <c r="W1042" i="3" s="1"/>
  <c r="N1035" i="3"/>
  <c r="W1035" i="3" s="1"/>
  <c r="M1023" i="3"/>
  <c r="V1023" i="3" s="1"/>
  <c r="M1034" i="3"/>
  <c r="V1034" i="3" s="1"/>
  <c r="O1037" i="3"/>
  <c r="X1037" i="3" s="1"/>
  <c r="O1019" i="3"/>
  <c r="X1019" i="3" s="1"/>
  <c r="O1035" i="3"/>
  <c r="X1035" i="3" s="1"/>
  <c r="N1250" i="3"/>
  <c r="N1229" i="3"/>
  <c r="M1223" i="3"/>
  <c r="M1215" i="3"/>
  <c r="O1196" i="3"/>
  <c r="X1196" i="3" s="1"/>
  <c r="N1191" i="3"/>
  <c r="W1191" i="3" s="1"/>
  <c r="N1178" i="3"/>
  <c r="W1178" i="3" s="1"/>
  <c r="N1177" i="3"/>
  <c r="W1177" i="3" s="1"/>
  <c r="O1163" i="3"/>
  <c r="O1165" i="3"/>
  <c r="N1099" i="3"/>
  <c r="W1099" i="3" s="1"/>
  <c r="J1045" i="3"/>
  <c r="S1045" i="3" s="1"/>
  <c r="J1043" i="3"/>
  <c r="S1043" i="3" s="1"/>
  <c r="K1038" i="3"/>
  <c r="T1038" i="3" s="1"/>
  <c r="M1038" i="3"/>
  <c r="V1038" i="3" s="1"/>
  <c r="M1036" i="3"/>
  <c r="V1036" i="3" s="1"/>
  <c r="N1037" i="3"/>
  <c r="W1037" i="3" s="1"/>
  <c r="N1044" i="3"/>
  <c r="W1044" i="3" s="1"/>
  <c r="J1037" i="3"/>
  <c r="S1037" i="3" s="1"/>
  <c r="O1036" i="3"/>
  <c r="X1036" i="3" s="1"/>
  <c r="J1033" i="3"/>
  <c r="S1033" i="3" s="1"/>
  <c r="O1023" i="3"/>
  <c r="X1023" i="3" s="1"/>
  <c r="K1022" i="3"/>
  <c r="T1022" i="3" s="1"/>
  <c r="N1022" i="3"/>
  <c r="W1022" i="3" s="1"/>
  <c r="N1019" i="3"/>
  <c r="W1019" i="3" s="1"/>
  <c r="J1019" i="3"/>
  <c r="S1019" i="3" s="1"/>
  <c r="O1018" i="3"/>
  <c r="X1018" i="3" s="1"/>
  <c r="K1018" i="3"/>
  <c r="T1018" i="3" s="1"/>
  <c r="J1016" i="3"/>
  <c r="S1016" i="3" s="1"/>
  <c r="O1015" i="3"/>
  <c r="X1015" i="3" s="1"/>
  <c r="N1014" i="3"/>
  <c r="W1014" i="3" s="1"/>
  <c r="O1008" i="3"/>
  <c r="K1008" i="3"/>
  <c r="J1042" i="3"/>
  <c r="S1042" i="3" s="1"/>
  <c r="J1035" i="3"/>
  <c r="S1035" i="3" s="1"/>
  <c r="K1037" i="3"/>
  <c r="T1037" i="3" s="1"/>
  <c r="K1019" i="3"/>
  <c r="T1019" i="3" s="1"/>
  <c r="N1253" i="3"/>
  <c r="N1248" i="3"/>
  <c r="N1245" i="3"/>
  <c r="N1243" i="3"/>
  <c r="N1241" i="3"/>
  <c r="N1239" i="3"/>
  <c r="N1235" i="3"/>
  <c r="N1233" i="3"/>
  <c r="M1219" i="3"/>
  <c r="K1198" i="3"/>
  <c r="T1198" i="3" s="1"/>
  <c r="K1194" i="3"/>
  <c r="T1194" i="3" s="1"/>
  <c r="O1192" i="3"/>
  <c r="X1192" i="3" s="1"/>
  <c r="J1191" i="3"/>
  <c r="S1191" i="3" s="1"/>
  <c r="N1180" i="3"/>
  <c r="W1180" i="3" s="1"/>
  <c r="M1253" i="3"/>
  <c r="M1250" i="3"/>
  <c r="M1248" i="3"/>
  <c r="M1245" i="3"/>
  <c r="M1243" i="3"/>
  <c r="M1241" i="3"/>
  <c r="M1239" i="3"/>
  <c r="M1235" i="3"/>
  <c r="M1233" i="3"/>
  <c r="M1231" i="3"/>
  <c r="M1224" i="3"/>
  <c r="M1220" i="3"/>
  <c r="M1218" i="3"/>
  <c r="M1214" i="3"/>
  <c r="N1198" i="3"/>
  <c r="W1198" i="3" s="1"/>
  <c r="J1198" i="3"/>
  <c r="S1198" i="3" s="1"/>
  <c r="N1196" i="3"/>
  <c r="W1196" i="3" s="1"/>
  <c r="J1196" i="3"/>
  <c r="S1196" i="3" s="1"/>
  <c r="L1196" i="3"/>
  <c r="U1196" i="3" s="1"/>
  <c r="N1194" i="3"/>
  <c r="W1194" i="3" s="1"/>
  <c r="J1194" i="3"/>
  <c r="S1194" i="3" s="1"/>
  <c r="M1191" i="3"/>
  <c r="V1191" i="3" s="1"/>
  <c r="L1168" i="3"/>
  <c r="J1175" i="3"/>
  <c r="J1170" i="3"/>
  <c r="S1170" i="3" s="1"/>
  <c r="J1171" i="3"/>
  <c r="S1171" i="3" s="1"/>
  <c r="J1169" i="3"/>
  <c r="S1169" i="3" s="1"/>
  <c r="K1164" i="3"/>
  <c r="N1100" i="3"/>
  <c r="W1100" i="3" s="1"/>
  <c r="J1038" i="3"/>
  <c r="S1038" i="3" s="1"/>
  <c r="N1036" i="3"/>
  <c r="W1036" i="3" s="1"/>
  <c r="N1043" i="3"/>
  <c r="W1043" i="3" s="1"/>
  <c r="J1036" i="3"/>
  <c r="S1036" i="3" s="1"/>
  <c r="O1041" i="3"/>
  <c r="X1041" i="3" s="1"/>
  <c r="O1034" i="3"/>
  <c r="X1034" i="3" s="1"/>
  <c r="M1030" i="3"/>
  <c r="V1030" i="3" s="1"/>
  <c r="K1023" i="3"/>
  <c r="T1023" i="3" s="1"/>
  <c r="N1023" i="3"/>
  <c r="W1023" i="3" s="1"/>
  <c r="O1021" i="3"/>
  <c r="X1021" i="3" s="1"/>
  <c r="N1018" i="3"/>
  <c r="W1018" i="3" s="1"/>
  <c r="J1018" i="3"/>
  <c r="S1018" i="3" s="1"/>
  <c r="O1017" i="3"/>
  <c r="X1017" i="3" s="1"/>
  <c r="K1017" i="3"/>
  <c r="T1017" i="3" s="1"/>
  <c r="K1015" i="3"/>
  <c r="T1015" i="3" s="1"/>
  <c r="N1015" i="3"/>
  <c r="W1015" i="3" s="1"/>
  <c r="M1014" i="3"/>
  <c r="V1014" i="3" s="1"/>
  <c r="M1033" i="3"/>
  <c r="V1033" i="3" s="1"/>
  <c r="N1008" i="3"/>
  <c r="J1008" i="3"/>
  <c r="M1181" i="3"/>
  <c r="N1034" i="3"/>
  <c r="W1034" i="3" s="1"/>
  <c r="J1034" i="3"/>
  <c r="S1034" i="3" s="1"/>
  <c r="L1023" i="3"/>
  <c r="U1023" i="3" s="1"/>
  <c r="L1036" i="3"/>
  <c r="U1036" i="3" s="1"/>
  <c r="M1035" i="3"/>
  <c r="V1035" i="3" s="1"/>
  <c r="O1009" i="3"/>
  <c r="K1009" i="3"/>
  <c r="M1179" i="3"/>
  <c r="V1179" i="3" s="1"/>
  <c r="N1172" i="3"/>
  <c r="W1172" i="3" s="1"/>
  <c r="J1172" i="3"/>
  <c r="S1172" i="3" s="1"/>
  <c r="N1165" i="3"/>
  <c r="J1165" i="3"/>
  <c r="N1163" i="3"/>
  <c r="J1163" i="3"/>
  <c r="O1101" i="3"/>
  <c r="X1101" i="3" s="1"/>
  <c r="K1101" i="3"/>
  <c r="T1101" i="3" s="1"/>
  <c r="N1098" i="3"/>
  <c r="W1098" i="3" s="1"/>
  <c r="J1098" i="3"/>
  <c r="S1098" i="3" s="1"/>
  <c r="M1045" i="3"/>
  <c r="V1045" i="3" s="1"/>
  <c r="N1041" i="3"/>
  <c r="W1041" i="3" s="1"/>
  <c r="L1038" i="3"/>
  <c r="U1038" i="3" s="1"/>
  <c r="L1044" i="3"/>
  <c r="U1044" i="3" s="1"/>
  <c r="L1033" i="3"/>
  <c r="U1033" i="3" s="1"/>
  <c r="N1021" i="3"/>
  <c r="W1021" i="3" s="1"/>
  <c r="J1021" i="3"/>
  <c r="S1021" i="3" s="1"/>
  <c r="O1016" i="3"/>
  <c r="X1016" i="3" s="1"/>
  <c r="K1016" i="3"/>
  <c r="T1016" i="3" s="1"/>
  <c r="O1033" i="3"/>
  <c r="X1033" i="3" s="1"/>
  <c r="K1033" i="3"/>
  <c r="T1033" i="3" s="1"/>
  <c r="N1009" i="3"/>
  <c r="J1009" i="3"/>
  <c r="I613" i="3"/>
  <c r="I610" i="3"/>
  <c r="I611" i="3"/>
  <c r="I612" i="3"/>
  <c r="I609" i="3"/>
  <c r="L1175" i="3" l="1"/>
  <c r="U1168" i="3"/>
  <c r="N1040" i="3"/>
  <c r="W1032" i="3"/>
  <c r="L1040" i="3"/>
  <c r="U1032" i="3"/>
  <c r="O1040" i="3"/>
  <c r="X1032" i="3"/>
  <c r="M1097" i="3"/>
  <c r="V1097" i="3" s="1"/>
  <c r="V1040" i="3"/>
  <c r="K1040" i="3"/>
  <c r="T1032" i="3"/>
  <c r="O1175" i="3"/>
  <c r="X1168" i="3"/>
  <c r="J1185" i="3"/>
  <c r="J1190" i="3" s="1"/>
  <c r="S1190" i="3" s="1"/>
  <c r="S1175" i="3"/>
  <c r="N1175" i="3"/>
  <c r="W1168" i="3"/>
  <c r="J1097" i="3"/>
  <c r="S1097" i="3" s="1"/>
  <c r="S1040" i="3"/>
  <c r="M1185" i="3"/>
  <c r="M1190" i="3" s="1"/>
  <c r="V1190" i="3" s="1"/>
  <c r="V1175" i="3"/>
  <c r="K1175" i="3"/>
  <c r="T1168" i="3"/>
  <c r="M1693" i="3"/>
  <c r="J1693" i="3"/>
  <c r="I1689" i="3"/>
  <c r="I1690" i="3"/>
  <c r="I1694" i="3"/>
  <c r="I1695" i="3"/>
  <c r="I1696" i="3"/>
  <c r="I1697" i="3"/>
  <c r="I1698" i="3"/>
  <c r="I1699" i="3"/>
  <c r="I1700" i="3"/>
  <c r="I1639" i="3"/>
  <c r="I1638" i="3"/>
  <c r="I1637" i="3"/>
  <c r="I1636" i="3"/>
  <c r="I1635" i="3"/>
  <c r="I1634" i="3"/>
  <c r="I1633" i="3"/>
  <c r="I1632" i="3"/>
  <c r="I1631" i="3"/>
  <c r="I1630" i="3"/>
  <c r="I1629" i="3"/>
  <c r="I1628" i="3"/>
  <c r="I1627" i="3"/>
  <c r="M1626" i="3"/>
  <c r="N1626" i="3" s="1"/>
  <c r="J1626" i="3"/>
  <c r="L1626" i="3" s="1"/>
  <c r="I1623" i="3"/>
  <c r="I1622" i="3"/>
  <c r="I1621" i="3"/>
  <c r="I1620" i="3"/>
  <c r="I1619" i="3"/>
  <c r="I1618" i="3"/>
  <c r="I1617" i="3"/>
  <c r="I1616" i="3"/>
  <c r="I1615" i="3"/>
  <c r="I1614" i="3"/>
  <c r="I1613" i="3"/>
  <c r="I1612" i="3"/>
  <c r="M1611" i="3"/>
  <c r="O1611" i="3" s="1"/>
  <c r="J1611" i="3"/>
  <c r="L1611" i="3" s="1"/>
  <c r="B1660" i="3"/>
  <c r="C1660" i="3"/>
  <c r="D1660" i="3"/>
  <c r="E1660" i="3"/>
  <c r="F1660" i="3"/>
  <c r="G1660" i="3"/>
  <c r="B1661" i="3"/>
  <c r="C1661" i="3"/>
  <c r="D1661" i="3"/>
  <c r="E1661" i="3"/>
  <c r="F1661" i="3"/>
  <c r="G1661" i="3"/>
  <c r="B1662" i="3"/>
  <c r="C1662" i="3"/>
  <c r="D1662" i="3"/>
  <c r="E1662" i="3"/>
  <c r="F1662" i="3"/>
  <c r="G1662" i="3"/>
  <c r="B1663" i="3"/>
  <c r="C1663" i="3"/>
  <c r="D1663" i="3"/>
  <c r="E1663" i="3"/>
  <c r="F1663" i="3"/>
  <c r="G1663" i="3"/>
  <c r="B1664" i="3"/>
  <c r="C1664" i="3"/>
  <c r="D1664" i="3"/>
  <c r="E1664" i="3"/>
  <c r="F1664" i="3"/>
  <c r="G1664" i="3"/>
  <c r="B1665" i="3"/>
  <c r="C1665" i="3"/>
  <c r="D1665" i="3"/>
  <c r="E1665" i="3"/>
  <c r="F1665" i="3"/>
  <c r="G1665" i="3"/>
  <c r="B1666" i="3"/>
  <c r="C1666" i="3"/>
  <c r="D1666" i="3"/>
  <c r="E1666" i="3"/>
  <c r="F1666" i="3"/>
  <c r="G1666" i="3"/>
  <c r="B1667" i="3"/>
  <c r="C1667" i="3"/>
  <c r="D1667" i="3"/>
  <c r="E1667" i="3"/>
  <c r="F1667" i="3"/>
  <c r="G1667" i="3"/>
  <c r="B1668" i="3"/>
  <c r="C1668" i="3"/>
  <c r="D1668" i="3"/>
  <c r="E1668" i="3"/>
  <c r="F1668" i="3"/>
  <c r="G1668" i="3"/>
  <c r="B1669" i="3"/>
  <c r="C1669" i="3"/>
  <c r="D1669" i="3"/>
  <c r="E1669" i="3"/>
  <c r="F1669" i="3"/>
  <c r="G1669" i="3"/>
  <c r="B1670" i="3"/>
  <c r="C1670" i="3"/>
  <c r="D1670" i="3"/>
  <c r="E1670" i="3"/>
  <c r="F1670" i="3"/>
  <c r="G1670" i="3"/>
  <c r="B1671" i="3"/>
  <c r="C1671" i="3"/>
  <c r="D1671" i="3"/>
  <c r="E1671" i="3"/>
  <c r="F1671" i="3"/>
  <c r="G1671" i="3"/>
  <c r="B1652" i="3"/>
  <c r="C1652" i="3"/>
  <c r="D1652" i="3"/>
  <c r="E1652" i="3"/>
  <c r="F1652" i="3"/>
  <c r="G1652" i="3"/>
  <c r="B1653" i="3"/>
  <c r="C1653" i="3"/>
  <c r="D1653" i="3"/>
  <c r="E1653" i="3"/>
  <c r="F1653" i="3"/>
  <c r="G1653" i="3"/>
  <c r="B1654" i="3"/>
  <c r="C1654" i="3"/>
  <c r="D1654" i="3"/>
  <c r="E1654" i="3"/>
  <c r="F1654" i="3"/>
  <c r="G1654" i="3"/>
  <c r="B1655" i="3"/>
  <c r="C1655" i="3"/>
  <c r="D1655" i="3"/>
  <c r="E1655" i="3"/>
  <c r="F1655" i="3"/>
  <c r="G1655" i="3"/>
  <c r="B1656" i="3"/>
  <c r="C1656" i="3"/>
  <c r="D1656" i="3"/>
  <c r="E1656" i="3"/>
  <c r="F1656" i="3"/>
  <c r="G1656" i="3"/>
  <c r="B1657" i="3"/>
  <c r="C1657" i="3"/>
  <c r="D1657" i="3"/>
  <c r="E1657" i="3"/>
  <c r="F1657" i="3"/>
  <c r="G1657" i="3"/>
  <c r="B1658" i="3"/>
  <c r="C1658" i="3"/>
  <c r="D1658" i="3"/>
  <c r="E1658" i="3"/>
  <c r="F1658" i="3"/>
  <c r="G1658" i="3"/>
  <c r="B1659" i="3"/>
  <c r="C1659" i="3"/>
  <c r="D1659" i="3"/>
  <c r="E1659" i="3"/>
  <c r="F1659" i="3"/>
  <c r="G1659" i="3"/>
  <c r="B1611" i="3"/>
  <c r="C1611" i="3"/>
  <c r="D1611" i="3"/>
  <c r="E1611" i="3"/>
  <c r="F1611" i="3"/>
  <c r="G1611" i="3"/>
  <c r="B1612" i="3"/>
  <c r="C1612" i="3"/>
  <c r="D1612" i="3"/>
  <c r="E1612" i="3"/>
  <c r="F1612" i="3"/>
  <c r="G1612" i="3"/>
  <c r="B1613" i="3"/>
  <c r="C1613" i="3"/>
  <c r="D1613" i="3"/>
  <c r="E1613" i="3"/>
  <c r="F1613" i="3"/>
  <c r="G1613" i="3"/>
  <c r="B1614" i="3"/>
  <c r="C1614" i="3"/>
  <c r="D1614" i="3"/>
  <c r="E1614" i="3"/>
  <c r="F1614" i="3"/>
  <c r="G1614" i="3"/>
  <c r="B1615" i="3"/>
  <c r="C1615" i="3"/>
  <c r="D1615" i="3"/>
  <c r="E1615" i="3"/>
  <c r="F1615" i="3"/>
  <c r="G1615" i="3"/>
  <c r="B1616" i="3"/>
  <c r="C1616" i="3"/>
  <c r="D1616" i="3"/>
  <c r="E1616" i="3"/>
  <c r="F1616" i="3"/>
  <c r="G1616" i="3"/>
  <c r="B1617" i="3"/>
  <c r="C1617" i="3"/>
  <c r="D1617" i="3"/>
  <c r="E1617" i="3"/>
  <c r="F1617" i="3"/>
  <c r="G1617" i="3"/>
  <c r="B1618" i="3"/>
  <c r="C1618" i="3"/>
  <c r="D1618" i="3"/>
  <c r="E1618" i="3"/>
  <c r="F1618" i="3"/>
  <c r="G1618" i="3"/>
  <c r="B1619" i="3"/>
  <c r="C1619" i="3"/>
  <c r="D1619" i="3"/>
  <c r="E1619" i="3"/>
  <c r="F1619" i="3"/>
  <c r="G1619" i="3"/>
  <c r="B1620" i="3"/>
  <c r="C1620" i="3"/>
  <c r="D1620" i="3"/>
  <c r="E1620" i="3"/>
  <c r="F1620" i="3"/>
  <c r="G1620" i="3"/>
  <c r="B1621" i="3"/>
  <c r="C1621" i="3"/>
  <c r="D1621" i="3"/>
  <c r="E1621" i="3"/>
  <c r="F1621" i="3"/>
  <c r="G1621" i="3"/>
  <c r="B1622" i="3"/>
  <c r="C1622" i="3"/>
  <c r="D1622" i="3"/>
  <c r="E1622" i="3"/>
  <c r="F1622" i="3"/>
  <c r="G1622" i="3"/>
  <c r="B1623" i="3"/>
  <c r="C1623" i="3"/>
  <c r="D1623" i="3"/>
  <c r="E1623" i="3"/>
  <c r="F1623" i="3"/>
  <c r="G1623" i="3"/>
  <c r="B1624" i="3"/>
  <c r="C1624" i="3"/>
  <c r="D1624" i="3"/>
  <c r="E1624" i="3"/>
  <c r="F1624" i="3"/>
  <c r="G1624" i="3"/>
  <c r="B1625" i="3"/>
  <c r="C1625" i="3"/>
  <c r="D1625" i="3"/>
  <c r="E1625" i="3"/>
  <c r="F1625" i="3"/>
  <c r="G1625" i="3"/>
  <c r="B1626" i="3"/>
  <c r="C1626" i="3"/>
  <c r="D1626" i="3"/>
  <c r="E1626" i="3"/>
  <c r="F1626" i="3"/>
  <c r="G1626" i="3"/>
  <c r="B1627" i="3"/>
  <c r="C1627" i="3"/>
  <c r="D1627" i="3"/>
  <c r="E1627" i="3"/>
  <c r="F1627" i="3"/>
  <c r="G1627" i="3"/>
  <c r="B1628" i="3"/>
  <c r="C1628" i="3"/>
  <c r="D1628" i="3"/>
  <c r="E1628" i="3"/>
  <c r="F1628" i="3"/>
  <c r="G1628" i="3"/>
  <c r="B1629" i="3"/>
  <c r="C1629" i="3"/>
  <c r="D1629" i="3"/>
  <c r="E1629" i="3"/>
  <c r="F1629" i="3"/>
  <c r="G1629" i="3"/>
  <c r="B1630" i="3"/>
  <c r="C1630" i="3"/>
  <c r="D1630" i="3"/>
  <c r="E1630" i="3"/>
  <c r="F1630" i="3"/>
  <c r="G1630" i="3"/>
  <c r="B1631" i="3"/>
  <c r="C1631" i="3"/>
  <c r="D1631" i="3"/>
  <c r="E1631" i="3"/>
  <c r="F1631" i="3"/>
  <c r="G1631" i="3"/>
  <c r="B1632" i="3"/>
  <c r="C1632" i="3"/>
  <c r="D1632" i="3"/>
  <c r="E1632" i="3"/>
  <c r="F1632" i="3"/>
  <c r="G1632" i="3"/>
  <c r="B1633" i="3"/>
  <c r="C1633" i="3"/>
  <c r="D1633" i="3"/>
  <c r="E1633" i="3"/>
  <c r="F1633" i="3"/>
  <c r="G1633" i="3"/>
  <c r="B1634" i="3"/>
  <c r="C1634" i="3"/>
  <c r="D1634" i="3"/>
  <c r="E1634" i="3"/>
  <c r="F1634" i="3"/>
  <c r="G1634" i="3"/>
  <c r="B1635" i="3"/>
  <c r="C1635" i="3"/>
  <c r="D1635" i="3"/>
  <c r="E1635" i="3"/>
  <c r="F1635" i="3"/>
  <c r="G1635" i="3"/>
  <c r="B1636" i="3"/>
  <c r="C1636" i="3"/>
  <c r="D1636" i="3"/>
  <c r="E1636" i="3"/>
  <c r="F1636" i="3"/>
  <c r="G1636" i="3"/>
  <c r="B1637" i="3"/>
  <c r="C1637" i="3"/>
  <c r="D1637" i="3"/>
  <c r="E1637" i="3"/>
  <c r="F1637" i="3"/>
  <c r="G1637" i="3"/>
  <c r="B1638" i="3"/>
  <c r="C1638" i="3"/>
  <c r="D1638" i="3"/>
  <c r="E1638" i="3"/>
  <c r="F1638" i="3"/>
  <c r="G1638" i="3"/>
  <c r="B1639" i="3"/>
  <c r="C1639" i="3"/>
  <c r="D1639" i="3"/>
  <c r="E1639" i="3"/>
  <c r="F1639" i="3"/>
  <c r="G1639" i="3"/>
  <c r="B1640" i="3"/>
  <c r="C1640" i="3"/>
  <c r="D1640" i="3"/>
  <c r="E1640" i="3"/>
  <c r="F1640" i="3"/>
  <c r="G1640" i="3"/>
  <c r="B1641" i="3"/>
  <c r="C1641" i="3"/>
  <c r="D1641" i="3"/>
  <c r="E1641" i="3"/>
  <c r="F1641" i="3"/>
  <c r="G1641" i="3"/>
  <c r="B1642" i="3"/>
  <c r="C1642" i="3"/>
  <c r="D1642" i="3"/>
  <c r="E1642" i="3"/>
  <c r="F1642" i="3"/>
  <c r="G1642" i="3"/>
  <c r="B1643" i="3"/>
  <c r="C1643" i="3"/>
  <c r="D1643" i="3"/>
  <c r="E1643" i="3"/>
  <c r="F1643" i="3"/>
  <c r="G1643" i="3"/>
  <c r="B1644" i="3"/>
  <c r="C1644" i="3"/>
  <c r="D1644" i="3"/>
  <c r="E1644" i="3"/>
  <c r="F1644" i="3"/>
  <c r="G1644" i="3"/>
  <c r="B1645" i="3"/>
  <c r="C1645" i="3"/>
  <c r="D1645" i="3"/>
  <c r="E1645" i="3"/>
  <c r="F1645" i="3"/>
  <c r="G1645" i="3"/>
  <c r="B1646" i="3"/>
  <c r="C1646" i="3"/>
  <c r="D1646" i="3"/>
  <c r="E1646" i="3"/>
  <c r="F1646" i="3"/>
  <c r="G1646" i="3"/>
  <c r="B1647" i="3"/>
  <c r="C1647" i="3"/>
  <c r="D1647" i="3"/>
  <c r="E1647" i="3"/>
  <c r="F1647" i="3"/>
  <c r="G1647" i="3"/>
  <c r="B1648" i="3"/>
  <c r="C1648" i="3"/>
  <c r="D1648" i="3"/>
  <c r="E1648" i="3"/>
  <c r="F1648" i="3"/>
  <c r="G1648" i="3"/>
  <c r="B1649" i="3"/>
  <c r="C1649" i="3"/>
  <c r="D1649" i="3"/>
  <c r="E1649" i="3"/>
  <c r="F1649" i="3"/>
  <c r="G1649" i="3"/>
  <c r="B1650" i="3"/>
  <c r="C1650" i="3"/>
  <c r="D1650" i="3"/>
  <c r="E1650" i="3"/>
  <c r="F1650" i="3"/>
  <c r="G1650" i="3"/>
  <c r="B1651" i="3"/>
  <c r="C1651" i="3"/>
  <c r="D1651" i="3"/>
  <c r="E1651" i="3"/>
  <c r="F1651" i="3"/>
  <c r="G1651" i="3"/>
  <c r="G1610" i="3"/>
  <c r="F1610" i="3"/>
  <c r="E1610" i="3"/>
  <c r="D1610" i="3"/>
  <c r="C1610" i="3"/>
  <c r="B1610" i="3"/>
  <c r="A9" i="16"/>
  <c r="A4" i="16"/>
  <c r="M932" i="3"/>
  <c r="O932" i="3" s="1"/>
  <c r="O949" i="3" s="1"/>
  <c r="J932" i="3"/>
  <c r="J949" i="3" s="1"/>
  <c r="M914" i="3"/>
  <c r="O914" i="3" s="1"/>
  <c r="J914" i="3"/>
  <c r="F32" i="16"/>
  <c r="D32" i="16"/>
  <c r="L1693" i="3" l="1"/>
  <c r="U1693" i="3" s="1"/>
  <c r="S1693" i="3"/>
  <c r="O1693" i="3"/>
  <c r="X1693" i="3" s="1"/>
  <c r="V1693" i="3"/>
  <c r="K1185" i="3"/>
  <c r="K1190" i="3" s="1"/>
  <c r="T1190" i="3" s="1"/>
  <c r="T1175" i="3"/>
  <c r="K1097" i="3"/>
  <c r="T1097" i="3" s="1"/>
  <c r="T1040" i="3"/>
  <c r="O1097" i="3"/>
  <c r="X1097" i="3" s="1"/>
  <c r="X1040" i="3"/>
  <c r="N1097" i="3"/>
  <c r="W1097" i="3" s="1"/>
  <c r="W1040" i="3"/>
  <c r="N1185" i="3"/>
  <c r="N1190" i="3" s="1"/>
  <c r="W1190" i="3" s="1"/>
  <c r="W1175" i="3"/>
  <c r="O1185" i="3"/>
  <c r="O1190" i="3" s="1"/>
  <c r="X1190" i="3" s="1"/>
  <c r="X1175" i="3"/>
  <c r="L1097" i="3"/>
  <c r="U1097" i="3" s="1"/>
  <c r="U1040" i="3"/>
  <c r="L1185" i="3"/>
  <c r="L1190" i="3" s="1"/>
  <c r="U1190" i="3" s="1"/>
  <c r="U1175" i="3"/>
  <c r="J1612" i="3"/>
  <c r="N1623" i="3"/>
  <c r="M1619" i="3"/>
  <c r="O1618" i="3"/>
  <c r="K1618" i="3"/>
  <c r="O1617" i="3"/>
  <c r="K1617" i="3"/>
  <c r="O1632" i="3"/>
  <c r="K1616" i="3"/>
  <c r="O1615" i="3"/>
  <c r="K1615" i="3"/>
  <c r="M1614" i="3"/>
  <c r="O1613" i="3"/>
  <c r="K1613" i="3"/>
  <c r="O1612" i="3"/>
  <c r="K1612" i="3"/>
  <c r="M1627" i="3"/>
  <c r="O1636" i="3"/>
  <c r="K1620" i="3"/>
  <c r="M1638" i="3"/>
  <c r="L1622" i="3"/>
  <c r="O1635" i="3"/>
  <c r="K1619" i="3"/>
  <c r="M1634" i="3"/>
  <c r="M1633" i="3"/>
  <c r="K1614" i="3"/>
  <c r="O1621" i="3"/>
  <c r="M1612" i="3"/>
  <c r="M1623" i="3"/>
  <c r="K1628" i="3"/>
  <c r="L1635" i="3"/>
  <c r="N1634" i="3"/>
  <c r="J1634" i="3"/>
  <c r="N1633" i="3"/>
  <c r="J1617" i="3"/>
  <c r="N1616" i="3"/>
  <c r="J1632" i="3"/>
  <c r="N1615" i="3"/>
  <c r="J1615" i="3"/>
  <c r="L1614" i="3"/>
  <c r="N1613" i="3"/>
  <c r="J1629" i="3"/>
  <c r="N1628" i="3"/>
  <c r="J1628" i="3"/>
  <c r="L1627" i="3"/>
  <c r="N1620" i="3"/>
  <c r="J1636" i="3"/>
  <c r="L1639" i="3"/>
  <c r="L1638" i="3"/>
  <c r="L1637" i="3"/>
  <c r="M1630" i="3"/>
  <c r="K1636" i="3"/>
  <c r="M1616" i="3"/>
  <c r="M1613" i="3"/>
  <c r="K1627" i="3"/>
  <c r="M1636" i="3"/>
  <c r="O1623" i="3"/>
  <c r="K1623" i="3"/>
  <c r="O1638" i="3"/>
  <c r="K1622" i="3"/>
  <c r="K1621" i="3"/>
  <c r="K1632" i="3"/>
  <c r="M1621" i="3"/>
  <c r="M1615" i="3"/>
  <c r="N1635" i="3"/>
  <c r="J1619" i="3"/>
  <c r="L1618" i="3"/>
  <c r="L1633" i="3"/>
  <c r="L1616" i="3"/>
  <c r="L1631" i="3"/>
  <c r="N1614" i="3"/>
  <c r="J1630" i="3"/>
  <c r="L1629" i="3"/>
  <c r="L1612" i="3"/>
  <c r="N1627" i="3"/>
  <c r="J1627" i="3"/>
  <c r="L1620" i="3"/>
  <c r="N1639" i="3"/>
  <c r="J1623" i="3"/>
  <c r="N1622" i="3"/>
  <c r="J1638" i="3"/>
  <c r="N1621" i="3"/>
  <c r="J1621" i="3"/>
  <c r="K1626" i="3"/>
  <c r="J1613" i="3"/>
  <c r="K1634" i="3"/>
  <c r="O1626" i="3"/>
  <c r="O1627" i="3"/>
  <c r="O1628" i="3"/>
  <c r="N1631" i="3"/>
  <c r="N1632" i="3"/>
  <c r="O1633" i="3"/>
  <c r="O1634" i="3"/>
  <c r="M1637" i="3"/>
  <c r="N1638" i="3"/>
  <c r="O1639" i="3"/>
  <c r="O1616" i="3"/>
  <c r="M1618" i="3"/>
  <c r="N1619" i="3"/>
  <c r="O1620" i="3"/>
  <c r="M1622" i="3"/>
  <c r="M1629" i="3"/>
  <c r="N1630" i="3"/>
  <c r="O1631" i="3"/>
  <c r="M1635" i="3"/>
  <c r="N1637" i="3"/>
  <c r="M1617" i="3"/>
  <c r="N1618" i="3"/>
  <c r="O1619" i="3"/>
  <c r="M1628" i="3"/>
  <c r="N1629" i="3"/>
  <c r="O1630" i="3"/>
  <c r="N1636" i="3"/>
  <c r="O1637" i="3"/>
  <c r="M1639" i="3"/>
  <c r="O1614" i="3"/>
  <c r="N1617" i="3"/>
  <c r="M1620" i="3"/>
  <c r="O1622" i="3"/>
  <c r="N1612" i="3"/>
  <c r="O1629" i="3"/>
  <c r="M1631" i="3"/>
  <c r="M1632" i="3"/>
  <c r="U932" i="3"/>
  <c r="U949" i="3" s="1"/>
  <c r="L932" i="3"/>
  <c r="L949" i="3" s="1"/>
  <c r="K1630" i="3"/>
  <c r="K1638" i="3"/>
  <c r="L1613" i="3"/>
  <c r="J1614" i="3"/>
  <c r="L1615" i="3"/>
  <c r="J1616" i="3"/>
  <c r="L1617" i="3"/>
  <c r="J1618" i="3"/>
  <c r="L1619" i="3"/>
  <c r="J1620" i="3"/>
  <c r="L1621" i="3"/>
  <c r="J1622" i="3"/>
  <c r="L1623" i="3"/>
  <c r="L1628" i="3"/>
  <c r="L1630" i="3"/>
  <c r="J1631" i="3"/>
  <c r="L1632" i="3"/>
  <c r="J1633" i="3"/>
  <c r="L1634" i="3"/>
  <c r="J1635" i="3"/>
  <c r="L1636" i="3"/>
  <c r="J1637" i="3"/>
  <c r="J1639" i="3"/>
  <c r="K1693" i="3"/>
  <c r="T1693" i="3" s="1"/>
  <c r="K1629" i="3"/>
  <c r="K1631" i="3"/>
  <c r="K1633" i="3"/>
  <c r="K1635" i="3"/>
  <c r="K1637" i="3"/>
  <c r="K1639" i="3"/>
  <c r="K932" i="3"/>
  <c r="K949" i="3" s="1"/>
  <c r="K1611" i="3"/>
  <c r="N1693" i="3"/>
  <c r="W1693" i="3" s="1"/>
  <c r="N1611" i="3"/>
  <c r="K914" i="3"/>
  <c r="S914" i="3"/>
  <c r="L914" i="3"/>
  <c r="M949" i="3"/>
  <c r="S932" i="3"/>
  <c r="S949" i="3" s="1"/>
  <c r="N932" i="3"/>
  <c r="N949" i="3" s="1"/>
  <c r="U914" i="3"/>
  <c r="N914" i="3"/>
  <c r="I1724" i="3"/>
  <c r="I1723" i="3"/>
  <c r="I1744" i="3"/>
  <c r="I1745" i="3"/>
  <c r="I1746" i="3"/>
  <c r="I1747" i="3"/>
  <c r="I1748" i="3"/>
  <c r="I1749" i="3"/>
  <c r="I1750" i="3"/>
  <c r="I1751" i="3"/>
  <c r="I1752" i="3"/>
  <c r="I1753" i="3"/>
  <c r="I1754" i="3"/>
  <c r="I1755" i="3"/>
  <c r="I1756" i="3"/>
  <c r="I1757" i="3"/>
  <c r="I1758" i="3"/>
  <c r="I1759" i="3"/>
  <c r="I1760" i="3"/>
  <c r="I1761" i="3"/>
  <c r="I1762" i="3"/>
  <c r="I1743" i="3"/>
  <c r="I1730" i="3"/>
  <c r="I1731" i="3"/>
  <c r="I1732" i="3"/>
  <c r="I1733" i="3"/>
  <c r="I1734" i="3"/>
  <c r="I1735" i="3"/>
  <c r="I1736" i="3"/>
  <c r="I1737" i="3"/>
  <c r="I1738" i="3"/>
  <c r="I1729" i="3"/>
  <c r="A79" i="16" l="1"/>
  <c r="A78" i="16"/>
  <c r="A77" i="16"/>
  <c r="A76" i="16"/>
  <c r="A73" i="16"/>
  <c r="A74" i="16"/>
  <c r="A75" i="16"/>
  <c r="M1688" i="3"/>
  <c r="J1688" i="3"/>
  <c r="M1679" i="3"/>
  <c r="J1679" i="3"/>
  <c r="M1673" i="3"/>
  <c r="J1673" i="3"/>
  <c r="M2099" i="3"/>
  <c r="O2099" i="3" s="1"/>
  <c r="J2099" i="3"/>
  <c r="L2099" i="3" s="1"/>
  <c r="M2089" i="3"/>
  <c r="O2089" i="3" s="1"/>
  <c r="J2089" i="3"/>
  <c r="K2089" i="3" s="1"/>
  <c r="M1772" i="3"/>
  <c r="J1772" i="3"/>
  <c r="S1772" i="3" s="1"/>
  <c r="M1766" i="3"/>
  <c r="J1766" i="3"/>
  <c r="M1742" i="3"/>
  <c r="O1742" i="3" s="1"/>
  <c r="J1742" i="3"/>
  <c r="L1742" i="3" s="1"/>
  <c r="M1728" i="3"/>
  <c r="O1728" i="3" s="1"/>
  <c r="J1728" i="3"/>
  <c r="K1728" i="3" s="1"/>
  <c r="M903" i="3"/>
  <c r="O903" i="3" s="1"/>
  <c r="J903" i="3"/>
  <c r="K903" i="3" s="1"/>
  <c r="I1000" i="3"/>
  <c r="I990" i="3"/>
  <c r="O1688" i="3" l="1"/>
  <c r="X1688" i="3" s="1"/>
  <c r="V1688" i="3"/>
  <c r="K1679" i="3"/>
  <c r="T1679" i="3" s="1"/>
  <c r="S1679" i="3"/>
  <c r="O1766" i="3"/>
  <c r="X1766" i="3" s="1"/>
  <c r="V1766" i="3"/>
  <c r="N1673" i="3"/>
  <c r="W1673" i="3" s="1"/>
  <c r="V1673" i="3"/>
  <c r="O1772" i="3"/>
  <c r="X1772" i="3" s="1"/>
  <c r="V1772" i="3"/>
  <c r="O1679" i="3"/>
  <c r="X1679" i="3" s="1"/>
  <c r="V1679" i="3"/>
  <c r="K1766" i="3"/>
  <c r="T1766" i="3" s="1"/>
  <c r="S1766" i="3"/>
  <c r="L1673" i="3"/>
  <c r="U1673" i="3" s="1"/>
  <c r="S1673" i="3"/>
  <c r="L1688" i="3"/>
  <c r="U1688" i="3" s="1"/>
  <c r="S1688" i="3"/>
  <c r="L1766" i="3"/>
  <c r="U1766" i="3" s="1"/>
  <c r="N1728" i="3"/>
  <c r="N1742" i="3"/>
  <c r="K2099" i="3"/>
  <c r="L2089" i="3"/>
  <c r="L1679" i="3"/>
  <c r="U1679" i="3" s="1"/>
  <c r="K1688" i="3"/>
  <c r="T1688" i="3" s="1"/>
  <c r="K1772" i="3"/>
  <c r="T1772" i="3" s="1"/>
  <c r="L1772" i="3"/>
  <c r="U1772" i="3" s="1"/>
  <c r="N1688" i="3"/>
  <c r="W1688" i="3" s="1"/>
  <c r="N1679" i="3"/>
  <c r="W1679" i="3" s="1"/>
  <c r="K1673" i="3"/>
  <c r="T1673" i="3" s="1"/>
  <c r="O1673" i="3"/>
  <c r="X1673" i="3" s="1"/>
  <c r="N2099" i="3"/>
  <c r="N2089" i="3"/>
  <c r="N1772" i="3"/>
  <c r="W1772" i="3" s="1"/>
  <c r="N1766" i="3"/>
  <c r="W1766" i="3" s="1"/>
  <c r="K1742" i="3"/>
  <c r="L1728" i="3"/>
  <c r="L903" i="3"/>
  <c r="N903" i="3"/>
  <c r="D54" i="16"/>
  <c r="D61" i="16" s="1"/>
  <c r="D95" i="16" s="1"/>
  <c r="A398" i="15"/>
  <c r="M968" i="3"/>
  <c r="J968" i="3"/>
  <c r="M990" i="3"/>
  <c r="O990" i="3" s="1"/>
  <c r="J990" i="3"/>
  <c r="L990" i="3" s="1"/>
  <c r="M1000" i="3"/>
  <c r="J1000" i="3"/>
  <c r="F54" i="16"/>
  <c r="F61" i="16" s="1"/>
  <c r="F71" i="16" s="1"/>
  <c r="A54" i="16"/>
  <c r="A84" i="16" s="1"/>
  <c r="M1563" i="3"/>
  <c r="O1563" i="3" s="1"/>
  <c r="J1563" i="3"/>
  <c r="K1563" i="3" s="1"/>
  <c r="A975" i="15"/>
  <c r="A946" i="15"/>
  <c r="M1548" i="3"/>
  <c r="O1548" i="3" s="1"/>
  <c r="J1548" i="3"/>
  <c r="K1548" i="3" s="1"/>
  <c r="M1531" i="3"/>
  <c r="O1531" i="3" s="1"/>
  <c r="J1531" i="3"/>
  <c r="L1531" i="3" s="1"/>
  <c r="M1515" i="3"/>
  <c r="O1515" i="3" s="1"/>
  <c r="J1515" i="3"/>
  <c r="K1515" i="3" s="1"/>
  <c r="O1000" i="3" l="1"/>
  <c r="O48" i="3" s="1"/>
  <c r="X48" i="3" s="1"/>
  <c r="M48" i="3"/>
  <c r="V48" i="3" s="1"/>
  <c r="O968" i="3"/>
  <c r="O605" i="3" s="1"/>
  <c r="X605" i="3" s="1"/>
  <c r="M605" i="3"/>
  <c r="V605" i="3" s="1"/>
  <c r="K1000" i="3"/>
  <c r="K48" i="3" s="1"/>
  <c r="T48" i="3" s="1"/>
  <c r="J48" i="3"/>
  <c r="S48" i="3" s="1"/>
  <c r="K968" i="3"/>
  <c r="K605" i="3" s="1"/>
  <c r="T605" i="3" s="1"/>
  <c r="J605" i="3"/>
  <c r="S605" i="3" s="1"/>
  <c r="A61" i="16"/>
  <c r="A71" i="16"/>
  <c r="L968" i="3"/>
  <c r="L605" i="3" s="1"/>
  <c r="U605" i="3" s="1"/>
  <c r="L1563" i="3"/>
  <c r="N1531" i="3"/>
  <c r="L1000" i="3"/>
  <c r="L48" i="3" s="1"/>
  <c r="U48" i="3" s="1"/>
  <c r="N968" i="3"/>
  <c r="N605" i="3" s="1"/>
  <c r="W605" i="3" s="1"/>
  <c r="N990" i="3"/>
  <c r="K990" i="3"/>
  <c r="N1000" i="3"/>
  <c r="N48" i="3" s="1"/>
  <c r="W48" i="3" s="1"/>
  <c r="N1563" i="3"/>
  <c r="L1548" i="3"/>
  <c r="N1548" i="3"/>
  <c r="K1531" i="3"/>
  <c r="L1515" i="3"/>
  <c r="N1515" i="3"/>
  <c r="M1786" i="3"/>
  <c r="O1786" i="3" s="1"/>
  <c r="J1786" i="3"/>
  <c r="K1786" i="3" s="1"/>
  <c r="M1778" i="3"/>
  <c r="O1778" i="3" s="1"/>
  <c r="J1778" i="3"/>
  <c r="K1778" i="3" s="1"/>
  <c r="M1722" i="3"/>
  <c r="O1722" i="3" s="1"/>
  <c r="J1722" i="3"/>
  <c r="L1722" i="3" s="1"/>
  <c r="M1712" i="3"/>
  <c r="J1712" i="3"/>
  <c r="M1703" i="3"/>
  <c r="O1703" i="3" s="1"/>
  <c r="J1703" i="3"/>
  <c r="K1703" i="3" s="1"/>
  <c r="A18" i="16"/>
  <c r="A3" i="16" s="1"/>
  <c r="A95" i="16" l="1"/>
  <c r="A32" i="16"/>
  <c r="K1712" i="3"/>
  <c r="A86" i="16" s="1"/>
  <c r="A85" i="16"/>
  <c r="O1712" i="3"/>
  <c r="A90" i="16" s="1"/>
  <c r="A88" i="16"/>
  <c r="L1703" i="3"/>
  <c r="L1778" i="3"/>
  <c r="L1786" i="3"/>
  <c r="L1712" i="3"/>
  <c r="A87" i="16" s="1"/>
  <c r="N1786" i="3"/>
  <c r="N1778" i="3"/>
  <c r="N1722" i="3"/>
  <c r="K1722" i="3"/>
  <c r="N1712" i="3"/>
  <c r="A89" i="16" s="1"/>
  <c r="N1703" i="3"/>
  <c r="F1" i="11" l="1"/>
  <c r="O2" i="11" s="1"/>
  <c r="B1" i="11"/>
  <c r="K2" i="11" s="1"/>
  <c r="F1" i="14"/>
  <c r="O2" i="14" s="1"/>
  <c r="B1" i="14"/>
  <c r="K2" i="14" s="1"/>
  <c r="F1" i="13"/>
  <c r="O2" i="13" s="1"/>
  <c r="B1" i="13"/>
  <c r="K2" i="13" s="1"/>
  <c r="F1" i="12"/>
  <c r="O2" i="12" s="1"/>
  <c r="B1" i="12"/>
  <c r="K2" i="12" s="1"/>
  <c r="M37" i="3"/>
  <c r="J37" i="3"/>
  <c r="E1" i="3"/>
  <c r="F1" i="7" s="1"/>
  <c r="O2" i="7" s="1"/>
  <c r="E4" i="3"/>
  <c r="B9" i="16" s="1"/>
  <c r="F4" i="3"/>
  <c r="D9" i="16" s="1"/>
  <c r="G4" i="3"/>
  <c r="F9" i="16" s="1"/>
  <c r="E5" i="3"/>
  <c r="F5" i="3"/>
  <c r="G5" i="3"/>
  <c r="E6" i="3"/>
  <c r="F6" i="3"/>
  <c r="G6" i="3"/>
  <c r="E7" i="3"/>
  <c r="F7" i="3"/>
  <c r="G7" i="3"/>
  <c r="E8" i="3"/>
  <c r="F8" i="3"/>
  <c r="G8" i="3"/>
  <c r="E9" i="3"/>
  <c r="F9" i="3"/>
  <c r="G9" i="3"/>
  <c r="E10" i="3"/>
  <c r="F10" i="3"/>
  <c r="G10" i="3"/>
  <c r="E11" i="3"/>
  <c r="F11" i="3"/>
  <c r="G11" i="3"/>
  <c r="E12" i="3"/>
  <c r="F12" i="3"/>
  <c r="G12" i="3"/>
  <c r="E13" i="3"/>
  <c r="F13" i="3"/>
  <c r="G13" i="3"/>
  <c r="E14" i="3"/>
  <c r="F14" i="3"/>
  <c r="G14" i="3"/>
  <c r="E15" i="3"/>
  <c r="F15" i="3"/>
  <c r="G15" i="3"/>
  <c r="E16" i="3"/>
  <c r="F16" i="3"/>
  <c r="G16" i="3"/>
  <c r="E17" i="3"/>
  <c r="F17" i="3"/>
  <c r="G17" i="3"/>
  <c r="E18" i="3"/>
  <c r="F18" i="3"/>
  <c r="G18" i="3"/>
  <c r="E19" i="3"/>
  <c r="F19" i="3"/>
  <c r="G19" i="3"/>
  <c r="E20" i="3"/>
  <c r="F20" i="3"/>
  <c r="G20" i="3"/>
  <c r="E21" i="3"/>
  <c r="F21" i="3"/>
  <c r="G21" i="3"/>
  <c r="E22" i="3"/>
  <c r="F22" i="3"/>
  <c r="G22" i="3"/>
  <c r="E23" i="3"/>
  <c r="F23" i="3"/>
  <c r="G23" i="3"/>
  <c r="E24" i="3"/>
  <c r="F24" i="3"/>
  <c r="G24" i="3"/>
  <c r="E25" i="3"/>
  <c r="F25" i="3"/>
  <c r="G25" i="3"/>
  <c r="E27" i="3"/>
  <c r="B10" i="16" s="1"/>
  <c r="F27" i="3"/>
  <c r="D10" i="16" s="1"/>
  <c r="G27" i="3"/>
  <c r="F10" i="16" s="1"/>
  <c r="E28" i="3"/>
  <c r="B11" i="16" s="1"/>
  <c r="F28" i="3"/>
  <c r="D11" i="16" s="1"/>
  <c r="G28" i="3"/>
  <c r="F11" i="16" s="1"/>
  <c r="E29" i="3"/>
  <c r="B12" i="16" s="1"/>
  <c r="F29" i="3"/>
  <c r="D12" i="16" s="1"/>
  <c r="E12" i="16" s="1"/>
  <c r="G29" i="3"/>
  <c r="F12" i="16" s="1"/>
  <c r="G12" i="16" s="1"/>
  <c r="E30" i="3"/>
  <c r="B13" i="16" s="1"/>
  <c r="F30" i="3"/>
  <c r="D13" i="16" s="1"/>
  <c r="G30" i="3"/>
  <c r="F13" i="16" s="1"/>
  <c r="E32" i="3"/>
  <c r="F32" i="3"/>
  <c r="F34" i="3" s="1"/>
  <c r="G32" i="3"/>
  <c r="G34" i="3" s="1"/>
  <c r="E33" i="3"/>
  <c r="F33" i="3"/>
  <c r="G33" i="3"/>
  <c r="E36" i="3"/>
  <c r="F19" i="16" s="1"/>
  <c r="F36" i="3"/>
  <c r="G36" i="3"/>
  <c r="E37" i="3"/>
  <c r="F20" i="16" s="1"/>
  <c r="F37" i="3"/>
  <c r="G37" i="3"/>
  <c r="E38" i="3"/>
  <c r="F38" i="3"/>
  <c r="G38" i="3"/>
  <c r="E39" i="3"/>
  <c r="F39" i="3"/>
  <c r="G39" i="3"/>
  <c r="E40" i="3"/>
  <c r="F23" i="16" s="1"/>
  <c r="G23" i="16" s="1"/>
  <c r="F40" i="3"/>
  <c r="G40" i="3"/>
  <c r="E41" i="3"/>
  <c r="F41" i="3"/>
  <c r="G41" i="3"/>
  <c r="E42" i="3"/>
  <c r="F42" i="3"/>
  <c r="G42" i="3"/>
  <c r="E43" i="3"/>
  <c r="F43" i="3"/>
  <c r="G43" i="3"/>
  <c r="E44" i="3"/>
  <c r="F44" i="3"/>
  <c r="N43" i="3" s="1"/>
  <c r="W43" i="3" s="1"/>
  <c r="G44" i="3"/>
  <c r="O43" i="3" s="1"/>
  <c r="X43" i="3" s="1"/>
  <c r="F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E1290" i="3"/>
  <c r="F33" i="7" s="1"/>
  <c r="F1290" i="3"/>
  <c r="G1290" i="3"/>
  <c r="E1291" i="3"/>
  <c r="F34" i="7" s="1"/>
  <c r="F1291" i="3"/>
  <c r="G1291" i="3"/>
  <c r="E1292" i="3"/>
  <c r="F35" i="7" s="1"/>
  <c r="F1292" i="3"/>
  <c r="G1292" i="3"/>
  <c r="E1293" i="3"/>
  <c r="F36" i="7" s="1"/>
  <c r="F1293" i="3"/>
  <c r="G1293" i="3"/>
  <c r="E1294" i="3"/>
  <c r="F37" i="7" s="1"/>
  <c r="F1294" i="3"/>
  <c r="G1294" i="3"/>
  <c r="E1295" i="3"/>
  <c r="F38" i="7" s="1"/>
  <c r="F1295" i="3"/>
  <c r="G1295" i="3"/>
  <c r="E1296" i="3"/>
  <c r="F39" i="7" s="1"/>
  <c r="F1296" i="3"/>
  <c r="G1296" i="3"/>
  <c r="E1297" i="3"/>
  <c r="F40" i="7" s="1"/>
  <c r="F1297" i="3"/>
  <c r="G1297" i="3"/>
  <c r="E1298" i="3"/>
  <c r="F41" i="7" s="1"/>
  <c r="F1298" i="3"/>
  <c r="G1298" i="3"/>
  <c r="E1299" i="3"/>
  <c r="F42" i="7" s="1"/>
  <c r="F1299" i="3"/>
  <c r="G1299" i="3"/>
  <c r="E1300" i="3"/>
  <c r="F43" i="7" s="1"/>
  <c r="F1300" i="3"/>
  <c r="G1300" i="3"/>
  <c r="E1301" i="3"/>
  <c r="F44" i="7" s="1"/>
  <c r="F1301" i="3"/>
  <c r="G1301" i="3"/>
  <c r="E1302" i="3"/>
  <c r="F45" i="7" s="1"/>
  <c r="F1302" i="3"/>
  <c r="G1302" i="3"/>
  <c r="E1303" i="3"/>
  <c r="F46" i="7" s="1"/>
  <c r="F1303" i="3"/>
  <c r="G1303" i="3"/>
  <c r="E1304" i="3"/>
  <c r="F47" i="7" s="1"/>
  <c r="F1304" i="3"/>
  <c r="G1304" i="3"/>
  <c r="E1305" i="3"/>
  <c r="F48" i="7" s="1"/>
  <c r="F1305" i="3"/>
  <c r="G1305" i="3"/>
  <c r="E1306" i="3"/>
  <c r="F49" i="7" s="1"/>
  <c r="F1306" i="3"/>
  <c r="G1306" i="3"/>
  <c r="E1307" i="3"/>
  <c r="F50" i="7" s="1"/>
  <c r="F1307" i="3"/>
  <c r="G1307" i="3"/>
  <c r="E1308" i="3"/>
  <c r="F51" i="7" s="1"/>
  <c r="F1308" i="3"/>
  <c r="G1308" i="3"/>
  <c r="E1309" i="3"/>
  <c r="F52" i="7" s="1"/>
  <c r="F1309" i="3"/>
  <c r="G1309" i="3"/>
  <c r="E1310" i="3"/>
  <c r="F53" i="7" s="1"/>
  <c r="F1310" i="3"/>
  <c r="G1310" i="3"/>
  <c r="E1311" i="3"/>
  <c r="F54" i="7" s="1"/>
  <c r="F1311" i="3"/>
  <c r="G1311" i="3"/>
  <c r="E1312" i="3"/>
  <c r="F55" i="7" s="1"/>
  <c r="F1312" i="3"/>
  <c r="G1312" i="3"/>
  <c r="E1313" i="3"/>
  <c r="F56" i="7" s="1"/>
  <c r="F1313" i="3"/>
  <c r="G1313" i="3"/>
  <c r="E1314" i="3"/>
  <c r="F57" i="7" s="1"/>
  <c r="F1314" i="3"/>
  <c r="G1314" i="3"/>
  <c r="E1315" i="3"/>
  <c r="F58" i="7" s="1"/>
  <c r="F1315" i="3"/>
  <c r="G1315" i="3"/>
  <c r="E1316" i="3"/>
  <c r="F59" i="7" s="1"/>
  <c r="F1316" i="3"/>
  <c r="G1316" i="3"/>
  <c r="E1317" i="3"/>
  <c r="F60" i="7" s="1"/>
  <c r="F1317" i="3"/>
  <c r="G1317" i="3"/>
  <c r="E1318" i="3"/>
  <c r="F61" i="7" s="1"/>
  <c r="F1318" i="3"/>
  <c r="G1318" i="3"/>
  <c r="E1319" i="3"/>
  <c r="F62" i="7" s="1"/>
  <c r="F1319" i="3"/>
  <c r="G1319" i="3"/>
  <c r="E1320" i="3"/>
  <c r="F63" i="7" s="1"/>
  <c r="F1320" i="3"/>
  <c r="G1320" i="3"/>
  <c r="E1321" i="3"/>
  <c r="F64" i="7" s="1"/>
  <c r="F1321" i="3"/>
  <c r="G1321" i="3"/>
  <c r="E1322" i="3"/>
  <c r="F65" i="7" s="1"/>
  <c r="F1322" i="3"/>
  <c r="G1322" i="3"/>
  <c r="E1323" i="3"/>
  <c r="F66" i="7" s="1"/>
  <c r="F1323" i="3"/>
  <c r="G1323" i="3"/>
  <c r="E1324" i="3"/>
  <c r="F67" i="7" s="1"/>
  <c r="F1324" i="3"/>
  <c r="G1324" i="3"/>
  <c r="E1325" i="3"/>
  <c r="F68" i="7" s="1"/>
  <c r="F1325" i="3"/>
  <c r="G1325" i="3"/>
  <c r="E1326" i="3"/>
  <c r="F69" i="7" s="1"/>
  <c r="F1326" i="3"/>
  <c r="G1326" i="3"/>
  <c r="E1327" i="3"/>
  <c r="F70" i="7" s="1"/>
  <c r="F1327" i="3"/>
  <c r="G1327" i="3"/>
  <c r="E1328" i="3"/>
  <c r="F71" i="7" s="1"/>
  <c r="F1328" i="3"/>
  <c r="G1328" i="3"/>
  <c r="E1329" i="3"/>
  <c r="F72" i="7" s="1"/>
  <c r="F1329" i="3"/>
  <c r="G1329" i="3"/>
  <c r="E1330" i="3"/>
  <c r="F73" i="7" s="1"/>
  <c r="F1330" i="3"/>
  <c r="G1330" i="3"/>
  <c r="E1331" i="3"/>
  <c r="F74" i="7" s="1"/>
  <c r="F1331" i="3"/>
  <c r="G1331" i="3"/>
  <c r="E1332" i="3"/>
  <c r="F75" i="7" s="1"/>
  <c r="F1332" i="3"/>
  <c r="G1332" i="3"/>
  <c r="E1333" i="3"/>
  <c r="F76" i="7" s="1"/>
  <c r="F1333" i="3"/>
  <c r="G1333" i="3"/>
  <c r="E1334" i="3"/>
  <c r="F77" i="7" s="1"/>
  <c r="F1334" i="3"/>
  <c r="G1334" i="3"/>
  <c r="E1335" i="3"/>
  <c r="F78" i="7" s="1"/>
  <c r="F1335" i="3"/>
  <c r="G1335" i="3"/>
  <c r="E1336" i="3"/>
  <c r="F79" i="7" s="1"/>
  <c r="F1336" i="3"/>
  <c r="G1336" i="3"/>
  <c r="E1337" i="3"/>
  <c r="F80" i="7" s="1"/>
  <c r="F1337" i="3"/>
  <c r="G1337" i="3"/>
  <c r="E1338" i="3"/>
  <c r="F81" i="7" s="1"/>
  <c r="F1338" i="3"/>
  <c r="G1338" i="3"/>
  <c r="E1339" i="3"/>
  <c r="F82" i="7" s="1"/>
  <c r="F1339" i="3"/>
  <c r="G1339" i="3"/>
  <c r="E1340" i="3"/>
  <c r="F83" i="7" s="1"/>
  <c r="F1340" i="3"/>
  <c r="G1340" i="3"/>
  <c r="E1341" i="3"/>
  <c r="F84" i="7" s="1"/>
  <c r="F1341" i="3"/>
  <c r="G1341" i="3"/>
  <c r="E1342" i="3"/>
  <c r="F85" i="7" s="1"/>
  <c r="F1342" i="3"/>
  <c r="G1342" i="3"/>
  <c r="E1343" i="3"/>
  <c r="F86" i="7" s="1"/>
  <c r="F1343" i="3"/>
  <c r="G1343" i="3"/>
  <c r="E1344" i="3"/>
  <c r="F87" i="7" s="1"/>
  <c r="F1344" i="3"/>
  <c r="G1344" i="3"/>
  <c r="E1345" i="3"/>
  <c r="F88" i="7" s="1"/>
  <c r="F1345" i="3"/>
  <c r="G1345" i="3"/>
  <c r="E1346" i="3"/>
  <c r="F89" i="7" s="1"/>
  <c r="F1346" i="3"/>
  <c r="G1346" i="3"/>
  <c r="E1347" i="3"/>
  <c r="F90" i="7" s="1"/>
  <c r="F1347" i="3"/>
  <c r="G1347" i="3"/>
  <c r="E1348" i="3"/>
  <c r="F91" i="7" s="1"/>
  <c r="F1348" i="3"/>
  <c r="G1348" i="3"/>
  <c r="E1349" i="3"/>
  <c r="F92" i="7" s="1"/>
  <c r="F1349" i="3"/>
  <c r="G1349" i="3"/>
  <c r="E1350" i="3"/>
  <c r="F93" i="7" s="1"/>
  <c r="F1350" i="3"/>
  <c r="G1350" i="3"/>
  <c r="E1351" i="3"/>
  <c r="F94" i="7" s="1"/>
  <c r="F1351" i="3"/>
  <c r="G1351" i="3"/>
  <c r="E1352" i="3"/>
  <c r="F95" i="7" s="1"/>
  <c r="F1352" i="3"/>
  <c r="G1352" i="3"/>
  <c r="E1353" i="3"/>
  <c r="F96" i="7" s="1"/>
  <c r="F1353" i="3"/>
  <c r="G1353" i="3"/>
  <c r="E1354" i="3"/>
  <c r="F97" i="7" s="1"/>
  <c r="F1354" i="3"/>
  <c r="G1354" i="3"/>
  <c r="E1355" i="3"/>
  <c r="F98" i="7" s="1"/>
  <c r="F1355" i="3"/>
  <c r="G1355" i="3"/>
  <c r="E1356" i="3"/>
  <c r="F99" i="7" s="1"/>
  <c r="F1356" i="3"/>
  <c r="G1356" i="3"/>
  <c r="E1357" i="3"/>
  <c r="F100" i="7" s="1"/>
  <c r="F1357" i="3"/>
  <c r="G1357" i="3"/>
  <c r="E1358" i="3"/>
  <c r="F101" i="7" s="1"/>
  <c r="F1358" i="3"/>
  <c r="G1358" i="3"/>
  <c r="E1359" i="3"/>
  <c r="F102" i="7" s="1"/>
  <c r="F1359" i="3"/>
  <c r="G1359" i="3"/>
  <c r="E1360" i="3"/>
  <c r="F103" i="7" s="1"/>
  <c r="F1360" i="3"/>
  <c r="G1360" i="3"/>
  <c r="E1361" i="3"/>
  <c r="F104" i="7" s="1"/>
  <c r="F1361" i="3"/>
  <c r="G1361" i="3"/>
  <c r="E1362" i="3"/>
  <c r="F105" i="7" s="1"/>
  <c r="F1362" i="3"/>
  <c r="G1362" i="3"/>
  <c r="E1363" i="3"/>
  <c r="F106" i="7" s="1"/>
  <c r="F1363" i="3"/>
  <c r="G1363" i="3"/>
  <c r="E1364" i="3"/>
  <c r="F107" i="7" s="1"/>
  <c r="F1364" i="3"/>
  <c r="G1364" i="3"/>
  <c r="E1365" i="3"/>
  <c r="F108" i="7" s="1"/>
  <c r="F1365" i="3"/>
  <c r="G1365" i="3"/>
  <c r="E1366" i="3"/>
  <c r="F109" i="7" s="1"/>
  <c r="F1366" i="3"/>
  <c r="G1366" i="3"/>
  <c r="E1367" i="3"/>
  <c r="F110" i="7" s="1"/>
  <c r="F1367" i="3"/>
  <c r="G1367" i="3"/>
  <c r="E1368" i="3"/>
  <c r="F111" i="7" s="1"/>
  <c r="F1368" i="3"/>
  <c r="G1368" i="3"/>
  <c r="E1369" i="3"/>
  <c r="F112" i="7" s="1"/>
  <c r="F1369" i="3"/>
  <c r="G1369" i="3"/>
  <c r="E1370" i="3"/>
  <c r="F113" i="7" s="1"/>
  <c r="F1370" i="3"/>
  <c r="G1370" i="3"/>
  <c r="E1371" i="3"/>
  <c r="F114" i="7" s="1"/>
  <c r="F1371" i="3"/>
  <c r="G1371" i="3"/>
  <c r="E1372" i="3"/>
  <c r="F115" i="7" s="1"/>
  <c r="F1372" i="3"/>
  <c r="G1372" i="3"/>
  <c r="E1373" i="3"/>
  <c r="F116" i="7" s="1"/>
  <c r="F1373" i="3"/>
  <c r="G1373" i="3"/>
  <c r="E1374" i="3"/>
  <c r="F117" i="7" s="1"/>
  <c r="F1374" i="3"/>
  <c r="G1374" i="3"/>
  <c r="E1375" i="3"/>
  <c r="F118" i="7" s="1"/>
  <c r="F1375" i="3"/>
  <c r="G1375" i="3"/>
  <c r="E1376" i="3"/>
  <c r="F119" i="7" s="1"/>
  <c r="F1376" i="3"/>
  <c r="G1376" i="3"/>
  <c r="E1377" i="3"/>
  <c r="F120" i="7" s="1"/>
  <c r="F1377" i="3"/>
  <c r="G1377" i="3"/>
  <c r="E1378" i="3"/>
  <c r="F121" i="7" s="1"/>
  <c r="F1378" i="3"/>
  <c r="G1378" i="3"/>
  <c r="E1379" i="3"/>
  <c r="F122" i="7" s="1"/>
  <c r="F1379" i="3"/>
  <c r="G1379" i="3"/>
  <c r="E1380" i="3"/>
  <c r="F123" i="7" s="1"/>
  <c r="F1380" i="3"/>
  <c r="G1380" i="3"/>
  <c r="E1381" i="3"/>
  <c r="F124" i="7" s="1"/>
  <c r="F1381" i="3"/>
  <c r="G1381" i="3"/>
  <c r="E1382" i="3"/>
  <c r="F125" i="7" s="1"/>
  <c r="F1382" i="3"/>
  <c r="G1382" i="3"/>
  <c r="E1383" i="3"/>
  <c r="F126" i="7" s="1"/>
  <c r="F1383" i="3"/>
  <c r="G1383" i="3"/>
  <c r="E1384" i="3"/>
  <c r="F127" i="7" s="1"/>
  <c r="F1384" i="3"/>
  <c r="G1384" i="3"/>
  <c r="E1385" i="3"/>
  <c r="F128" i="7" s="1"/>
  <c r="F1385" i="3"/>
  <c r="G1385" i="3"/>
  <c r="E1386" i="3"/>
  <c r="F129" i="7" s="1"/>
  <c r="F1386" i="3"/>
  <c r="G1386" i="3"/>
  <c r="E1387" i="3"/>
  <c r="F130" i="7" s="1"/>
  <c r="F1387" i="3"/>
  <c r="G1387" i="3"/>
  <c r="E1388" i="3"/>
  <c r="F131" i="7" s="1"/>
  <c r="F1388" i="3"/>
  <c r="G1388" i="3"/>
  <c r="E1389" i="3"/>
  <c r="F132" i="7" s="1"/>
  <c r="F1389" i="3"/>
  <c r="G1389" i="3"/>
  <c r="E1390" i="3"/>
  <c r="F133" i="7" s="1"/>
  <c r="F1390" i="3"/>
  <c r="G1390" i="3"/>
  <c r="E1391" i="3"/>
  <c r="F134" i="7" s="1"/>
  <c r="F1391" i="3"/>
  <c r="G1391" i="3"/>
  <c r="E1392" i="3"/>
  <c r="F135" i="7" s="1"/>
  <c r="F1392" i="3"/>
  <c r="G1392" i="3"/>
  <c r="E1393" i="3"/>
  <c r="F136" i="7" s="1"/>
  <c r="F1393" i="3"/>
  <c r="G1393" i="3"/>
  <c r="E1394" i="3"/>
  <c r="F137" i="7" s="1"/>
  <c r="F1394" i="3"/>
  <c r="G1394" i="3"/>
  <c r="E1395" i="3"/>
  <c r="F138" i="7" s="1"/>
  <c r="F1395" i="3"/>
  <c r="G1395" i="3"/>
  <c r="E1396" i="3"/>
  <c r="F139" i="7" s="1"/>
  <c r="F1396" i="3"/>
  <c r="G1396" i="3"/>
  <c r="E1397" i="3"/>
  <c r="F140" i="7" s="1"/>
  <c r="F1397" i="3"/>
  <c r="G1397" i="3"/>
  <c r="E1398" i="3"/>
  <c r="F141" i="7" s="1"/>
  <c r="F1398" i="3"/>
  <c r="G1398" i="3"/>
  <c r="E1399" i="3"/>
  <c r="F142" i="7" s="1"/>
  <c r="F1399" i="3"/>
  <c r="G1399" i="3"/>
  <c r="E1400" i="3"/>
  <c r="F143" i="7" s="1"/>
  <c r="F1400" i="3"/>
  <c r="G1400" i="3"/>
  <c r="E1401" i="3"/>
  <c r="F144" i="7" s="1"/>
  <c r="F1401" i="3"/>
  <c r="G1401" i="3"/>
  <c r="E1402" i="3"/>
  <c r="F145" i="7" s="1"/>
  <c r="F1402" i="3"/>
  <c r="G1402" i="3"/>
  <c r="E1403" i="3"/>
  <c r="F146" i="7" s="1"/>
  <c r="F1403" i="3"/>
  <c r="G1403" i="3"/>
  <c r="E1404" i="3"/>
  <c r="F147" i="7" s="1"/>
  <c r="F1404" i="3"/>
  <c r="G1404" i="3"/>
  <c r="E1405" i="3"/>
  <c r="F148" i="7" s="1"/>
  <c r="F1405" i="3"/>
  <c r="G1405" i="3"/>
  <c r="E1406" i="3"/>
  <c r="F149" i="7" s="1"/>
  <c r="F1406" i="3"/>
  <c r="G1406" i="3"/>
  <c r="E1407" i="3"/>
  <c r="F150" i="7" s="1"/>
  <c r="F1407" i="3"/>
  <c r="G1407" i="3"/>
  <c r="E1408" i="3"/>
  <c r="F151" i="7" s="1"/>
  <c r="F1408" i="3"/>
  <c r="G1408" i="3"/>
  <c r="E1409" i="3"/>
  <c r="F152" i="7" s="1"/>
  <c r="F1409" i="3"/>
  <c r="G1409" i="3"/>
  <c r="E1410" i="3"/>
  <c r="F153" i="7" s="1"/>
  <c r="F1410" i="3"/>
  <c r="G1410" i="3"/>
  <c r="E1411" i="3"/>
  <c r="F154" i="7" s="1"/>
  <c r="F1411" i="3"/>
  <c r="G1411" i="3"/>
  <c r="E1412" i="3"/>
  <c r="F155" i="7" s="1"/>
  <c r="F1412" i="3"/>
  <c r="G1412" i="3"/>
  <c r="E1413" i="3"/>
  <c r="F156" i="7" s="1"/>
  <c r="F1413" i="3"/>
  <c r="G1413" i="3"/>
  <c r="E1414" i="3"/>
  <c r="F157" i="7" s="1"/>
  <c r="F1414" i="3"/>
  <c r="G1414" i="3"/>
  <c r="E1415" i="3"/>
  <c r="F158" i="7" s="1"/>
  <c r="F1415" i="3"/>
  <c r="G1415" i="3"/>
  <c r="E1416" i="3"/>
  <c r="F159" i="7" s="1"/>
  <c r="F1416" i="3"/>
  <c r="G1416" i="3"/>
  <c r="E1417" i="3"/>
  <c r="F160" i="7" s="1"/>
  <c r="F1417" i="3"/>
  <c r="G1417" i="3"/>
  <c r="E1418" i="3"/>
  <c r="F161" i="7" s="1"/>
  <c r="F1418" i="3"/>
  <c r="G1418" i="3"/>
  <c r="E1419" i="3"/>
  <c r="F162" i="7" s="1"/>
  <c r="F1419" i="3"/>
  <c r="G1419" i="3"/>
  <c r="E1420" i="3"/>
  <c r="F163" i="7" s="1"/>
  <c r="F1420" i="3"/>
  <c r="G1420" i="3"/>
  <c r="E1421" i="3"/>
  <c r="F164" i="7" s="1"/>
  <c r="F1421" i="3"/>
  <c r="G1421" i="3"/>
  <c r="E1422" i="3"/>
  <c r="F165" i="7" s="1"/>
  <c r="F1422" i="3"/>
  <c r="G1422" i="3"/>
  <c r="E1423" i="3"/>
  <c r="F166" i="7" s="1"/>
  <c r="F1423" i="3"/>
  <c r="G1423" i="3"/>
  <c r="E1424" i="3"/>
  <c r="F167" i="7" s="1"/>
  <c r="F1424" i="3"/>
  <c r="G1424" i="3"/>
  <c r="E1425" i="3"/>
  <c r="F168" i="7" s="1"/>
  <c r="F1425" i="3"/>
  <c r="G1425" i="3"/>
  <c r="E1426" i="3"/>
  <c r="F169" i="7" s="1"/>
  <c r="F1426" i="3"/>
  <c r="G1426" i="3"/>
  <c r="E1427" i="3"/>
  <c r="F170" i="7" s="1"/>
  <c r="F1427" i="3"/>
  <c r="G1427" i="3"/>
  <c r="E1428" i="3"/>
  <c r="F171" i="7" s="1"/>
  <c r="F1428" i="3"/>
  <c r="G1428" i="3"/>
  <c r="E1429" i="3"/>
  <c r="F172" i="7" s="1"/>
  <c r="F1429" i="3"/>
  <c r="G1429" i="3"/>
  <c r="E1430" i="3"/>
  <c r="F173" i="7" s="1"/>
  <c r="F1430" i="3"/>
  <c r="G1430" i="3"/>
  <c r="E1431" i="3"/>
  <c r="F174" i="7" s="1"/>
  <c r="F1431" i="3"/>
  <c r="G1431" i="3"/>
  <c r="E1432" i="3"/>
  <c r="F175" i="7" s="1"/>
  <c r="F1432" i="3"/>
  <c r="G1432" i="3"/>
  <c r="E1433" i="3"/>
  <c r="F176" i="7" s="1"/>
  <c r="F1433" i="3"/>
  <c r="G1433" i="3"/>
  <c r="E1434" i="3"/>
  <c r="F177" i="7" s="1"/>
  <c r="F1434" i="3"/>
  <c r="G1434" i="3"/>
  <c r="E1435" i="3"/>
  <c r="F178" i="7" s="1"/>
  <c r="F1435" i="3"/>
  <c r="G1435" i="3"/>
  <c r="E1436" i="3"/>
  <c r="F179" i="7" s="1"/>
  <c r="F1436" i="3"/>
  <c r="G1436" i="3"/>
  <c r="E1437" i="3"/>
  <c r="F180" i="7" s="1"/>
  <c r="F1437" i="3"/>
  <c r="G1437" i="3"/>
  <c r="E1438" i="3"/>
  <c r="F181" i="7" s="1"/>
  <c r="F1438" i="3"/>
  <c r="G1438" i="3"/>
  <c r="E1439" i="3"/>
  <c r="F182" i="7" s="1"/>
  <c r="F1439" i="3"/>
  <c r="G1439" i="3"/>
  <c r="E1440" i="3"/>
  <c r="F183" i="7" s="1"/>
  <c r="F1440" i="3"/>
  <c r="G1440" i="3"/>
  <c r="E1441" i="3"/>
  <c r="F184" i="7" s="1"/>
  <c r="F1441" i="3"/>
  <c r="G1441" i="3"/>
  <c r="E1442" i="3"/>
  <c r="F185" i="7" s="1"/>
  <c r="F1442" i="3"/>
  <c r="G1442" i="3"/>
  <c r="E1443" i="3"/>
  <c r="F186" i="7" s="1"/>
  <c r="F1443" i="3"/>
  <c r="G1443" i="3"/>
  <c r="E1444" i="3"/>
  <c r="F187" i="7" s="1"/>
  <c r="F1444" i="3"/>
  <c r="G1444" i="3"/>
  <c r="E1445" i="3"/>
  <c r="F188" i="7" s="1"/>
  <c r="F1445" i="3"/>
  <c r="G1445" i="3"/>
  <c r="E1446" i="3"/>
  <c r="F189" i="7" s="1"/>
  <c r="F1446" i="3"/>
  <c r="G1446" i="3"/>
  <c r="E1447" i="3"/>
  <c r="F190" i="7" s="1"/>
  <c r="F1447" i="3"/>
  <c r="G1447" i="3"/>
  <c r="E1448" i="3"/>
  <c r="F191" i="7" s="1"/>
  <c r="F1448" i="3"/>
  <c r="G1448" i="3"/>
  <c r="E1449" i="3"/>
  <c r="F192" i="7" s="1"/>
  <c r="F1449" i="3"/>
  <c r="G1449" i="3"/>
  <c r="E1450" i="3"/>
  <c r="F193" i="7" s="1"/>
  <c r="F1450" i="3"/>
  <c r="G1450" i="3"/>
  <c r="E1451" i="3"/>
  <c r="F194" i="7" s="1"/>
  <c r="F1451" i="3"/>
  <c r="G1451" i="3"/>
  <c r="E1452" i="3"/>
  <c r="F195" i="7" s="1"/>
  <c r="F1452" i="3"/>
  <c r="G1452" i="3"/>
  <c r="E1453" i="3"/>
  <c r="F196" i="7" s="1"/>
  <c r="F1453" i="3"/>
  <c r="G1453" i="3"/>
  <c r="E1454" i="3"/>
  <c r="F197" i="7" s="1"/>
  <c r="F1454" i="3"/>
  <c r="G1454" i="3"/>
  <c r="E1455" i="3"/>
  <c r="F198" i="7" s="1"/>
  <c r="F1455" i="3"/>
  <c r="G1455" i="3"/>
  <c r="E1456" i="3"/>
  <c r="F199" i="7" s="1"/>
  <c r="F1456" i="3"/>
  <c r="G1456" i="3"/>
  <c r="E1457" i="3"/>
  <c r="F200" i="7" s="1"/>
  <c r="F1457" i="3"/>
  <c r="G1457" i="3"/>
  <c r="E1458" i="3"/>
  <c r="F201" i="7" s="1"/>
  <c r="F1458" i="3"/>
  <c r="G1458" i="3"/>
  <c r="E1459" i="3"/>
  <c r="F202" i="7" s="1"/>
  <c r="F1459" i="3"/>
  <c r="G1459" i="3"/>
  <c r="E1460" i="3"/>
  <c r="F203" i="7" s="1"/>
  <c r="F1460" i="3"/>
  <c r="G1460" i="3"/>
  <c r="E1461" i="3"/>
  <c r="F204" i="7" s="1"/>
  <c r="F1461" i="3"/>
  <c r="G1461" i="3"/>
  <c r="E1462" i="3"/>
  <c r="F205" i="7" s="1"/>
  <c r="F1462" i="3"/>
  <c r="G1462" i="3"/>
  <c r="E1463" i="3"/>
  <c r="F206" i="7" s="1"/>
  <c r="F1463" i="3"/>
  <c r="G1463" i="3"/>
  <c r="E1464" i="3"/>
  <c r="F207" i="7" s="1"/>
  <c r="F1464" i="3"/>
  <c r="G1464" i="3"/>
  <c r="E1465" i="3"/>
  <c r="F208" i="7" s="1"/>
  <c r="F1465" i="3"/>
  <c r="G1465" i="3"/>
  <c r="E1466" i="3"/>
  <c r="F209" i="7" s="1"/>
  <c r="F1466" i="3"/>
  <c r="G1466" i="3"/>
  <c r="E1467" i="3"/>
  <c r="F210" i="7" s="1"/>
  <c r="F1467" i="3"/>
  <c r="G1467" i="3"/>
  <c r="E1468" i="3"/>
  <c r="F211" i="7" s="1"/>
  <c r="F1468" i="3"/>
  <c r="G1468" i="3"/>
  <c r="E1469" i="3"/>
  <c r="F212" i="7" s="1"/>
  <c r="F1469" i="3"/>
  <c r="G1469" i="3"/>
  <c r="E1470" i="3"/>
  <c r="F213" i="7" s="1"/>
  <c r="F1470" i="3"/>
  <c r="G1470" i="3"/>
  <c r="E1471" i="3"/>
  <c r="F214" i="7" s="1"/>
  <c r="F1471" i="3"/>
  <c r="G1471" i="3"/>
  <c r="E1472" i="3"/>
  <c r="F215" i="7" s="1"/>
  <c r="F1472" i="3"/>
  <c r="G1472" i="3"/>
  <c r="E1473" i="3"/>
  <c r="F216" i="7" s="1"/>
  <c r="F1473" i="3"/>
  <c r="G1473" i="3"/>
  <c r="E1474" i="3"/>
  <c r="F217" i="7" s="1"/>
  <c r="F1474" i="3"/>
  <c r="G1474" i="3"/>
  <c r="E1475" i="3"/>
  <c r="F218" i="7" s="1"/>
  <c r="F1475" i="3"/>
  <c r="G1475" i="3"/>
  <c r="E1476" i="3"/>
  <c r="F219" i="7" s="1"/>
  <c r="F1476" i="3"/>
  <c r="G1476" i="3"/>
  <c r="E1477" i="3"/>
  <c r="F220" i="7" s="1"/>
  <c r="F1477" i="3"/>
  <c r="G1477" i="3"/>
  <c r="E1478" i="3"/>
  <c r="F221" i="7" s="1"/>
  <c r="F1478" i="3"/>
  <c r="G1478" i="3"/>
  <c r="E1479" i="3"/>
  <c r="F222" i="7" s="1"/>
  <c r="F1479" i="3"/>
  <c r="G1479" i="3"/>
  <c r="E1480" i="3"/>
  <c r="F223" i="7" s="1"/>
  <c r="F1480" i="3"/>
  <c r="G1480" i="3"/>
  <c r="E1481" i="3"/>
  <c r="F224" i="7" s="1"/>
  <c r="F1481" i="3"/>
  <c r="G1481" i="3"/>
  <c r="E1482" i="3"/>
  <c r="F225" i="7" s="1"/>
  <c r="F1482" i="3"/>
  <c r="G1482" i="3"/>
  <c r="E1483" i="3"/>
  <c r="F226" i="7" s="1"/>
  <c r="F1483" i="3"/>
  <c r="G1483" i="3"/>
  <c r="E1484" i="3"/>
  <c r="F227" i="7" s="1"/>
  <c r="F1484" i="3"/>
  <c r="G1484" i="3"/>
  <c r="E1485" i="3"/>
  <c r="F228" i="7" s="1"/>
  <c r="F1485" i="3"/>
  <c r="G1485" i="3"/>
  <c r="E1486" i="3"/>
  <c r="F229" i="7" s="1"/>
  <c r="F1486" i="3"/>
  <c r="G1486" i="3"/>
  <c r="E1487" i="3"/>
  <c r="F230" i="7" s="1"/>
  <c r="F1487" i="3"/>
  <c r="G1487" i="3"/>
  <c r="E1488" i="3"/>
  <c r="F231" i="7" s="1"/>
  <c r="F1488" i="3"/>
  <c r="G1488" i="3"/>
  <c r="E1489" i="3"/>
  <c r="F232" i="7" s="1"/>
  <c r="F1489" i="3"/>
  <c r="G1489" i="3"/>
  <c r="E1490" i="3"/>
  <c r="F233" i="7" s="1"/>
  <c r="F1490" i="3"/>
  <c r="G1490" i="3"/>
  <c r="E1491" i="3"/>
  <c r="F234" i="7" s="1"/>
  <c r="F1491" i="3"/>
  <c r="G1491" i="3"/>
  <c r="E1492" i="3"/>
  <c r="F235" i="7" s="1"/>
  <c r="F1492" i="3"/>
  <c r="G1492" i="3"/>
  <c r="E1493" i="3"/>
  <c r="F236" i="7" s="1"/>
  <c r="F1493" i="3"/>
  <c r="G1493" i="3"/>
  <c r="E1494" i="3"/>
  <c r="F237" i="7" s="1"/>
  <c r="F1494" i="3"/>
  <c r="G1494" i="3"/>
  <c r="E1495" i="3"/>
  <c r="F238" i="7" s="1"/>
  <c r="F1495" i="3"/>
  <c r="G1495" i="3"/>
  <c r="E1496" i="3"/>
  <c r="F239" i="7" s="1"/>
  <c r="F1496" i="3"/>
  <c r="G1496" i="3"/>
  <c r="E1497" i="3"/>
  <c r="F240" i="7" s="1"/>
  <c r="F1497" i="3"/>
  <c r="G1497" i="3"/>
  <c r="E1498" i="3"/>
  <c r="F241" i="7" s="1"/>
  <c r="F1498" i="3"/>
  <c r="G1498" i="3"/>
  <c r="E1499" i="3"/>
  <c r="F242" i="7" s="1"/>
  <c r="F1499" i="3"/>
  <c r="G1499" i="3"/>
  <c r="E1500" i="3"/>
  <c r="F243" i="7" s="1"/>
  <c r="F1500" i="3"/>
  <c r="G1500" i="3"/>
  <c r="E1501" i="3"/>
  <c r="F244" i="7" s="1"/>
  <c r="F1501" i="3"/>
  <c r="G1501" i="3"/>
  <c r="E1502" i="3"/>
  <c r="F245" i="7" s="1"/>
  <c r="F1502" i="3"/>
  <c r="G1502" i="3"/>
  <c r="E1503" i="3"/>
  <c r="F246" i="7" s="1"/>
  <c r="F1503" i="3"/>
  <c r="G1503" i="3"/>
  <c r="E1504" i="3"/>
  <c r="F247" i="7" s="1"/>
  <c r="F1504" i="3"/>
  <c r="G1504" i="3"/>
  <c r="E1505" i="3"/>
  <c r="F248" i="7" s="1"/>
  <c r="F1505" i="3"/>
  <c r="G1505" i="3"/>
  <c r="E1506" i="3"/>
  <c r="F249" i="7" s="1"/>
  <c r="F1506" i="3"/>
  <c r="G1506" i="3"/>
  <c r="E1507" i="3"/>
  <c r="F250" i="7" s="1"/>
  <c r="F1507" i="3"/>
  <c r="G1507" i="3"/>
  <c r="E1508" i="3"/>
  <c r="F251" i="7" s="1"/>
  <c r="F1508" i="3"/>
  <c r="G1508" i="3"/>
  <c r="E1509" i="3"/>
  <c r="F252" i="7" s="1"/>
  <c r="F1509" i="3"/>
  <c r="G1509" i="3"/>
  <c r="E1510" i="3"/>
  <c r="F253" i="7" s="1"/>
  <c r="F1510" i="3"/>
  <c r="G1510" i="3"/>
  <c r="E1511" i="3"/>
  <c r="F254" i="7" s="1"/>
  <c r="F1511" i="3"/>
  <c r="G1511" i="3"/>
  <c r="E1512" i="3"/>
  <c r="F255" i="7" s="1"/>
  <c r="F1512" i="3"/>
  <c r="G1512" i="3"/>
  <c r="E1513" i="3"/>
  <c r="F256" i="7" s="1"/>
  <c r="F1513" i="3"/>
  <c r="G1513" i="3"/>
  <c r="F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E1515" i="3"/>
  <c r="F1515" i="3"/>
  <c r="G1515" i="3"/>
  <c r="E1516" i="3"/>
  <c r="F1516" i="3"/>
  <c r="G1516" i="3"/>
  <c r="E1517" i="3"/>
  <c r="F1517" i="3"/>
  <c r="G1517" i="3"/>
  <c r="E1518" i="3"/>
  <c r="F1518" i="3"/>
  <c r="G1518" i="3"/>
  <c r="E1519" i="3"/>
  <c r="M1518" i="3" s="1"/>
  <c r="F1519" i="3"/>
  <c r="N1518" i="3" s="1"/>
  <c r="G1519" i="3"/>
  <c r="O1518" i="3" s="1"/>
  <c r="E1520" i="3"/>
  <c r="F1520" i="3"/>
  <c r="G1520" i="3"/>
  <c r="E1521" i="3"/>
  <c r="F1521" i="3"/>
  <c r="G1521" i="3"/>
  <c r="E1522" i="3"/>
  <c r="F1522" i="3"/>
  <c r="G1522" i="3"/>
  <c r="E1523" i="3"/>
  <c r="M1520" i="3" s="1"/>
  <c r="F1523" i="3"/>
  <c r="N1520" i="3" s="1"/>
  <c r="G1523" i="3"/>
  <c r="O1520" i="3" s="1"/>
  <c r="E1524" i="3"/>
  <c r="F1524" i="3"/>
  <c r="G1524" i="3"/>
  <c r="E1525" i="3"/>
  <c r="F1525" i="3"/>
  <c r="G1525" i="3"/>
  <c r="E1526" i="3"/>
  <c r="F1526" i="3"/>
  <c r="G1526" i="3"/>
  <c r="E1527" i="3"/>
  <c r="F1527" i="3"/>
  <c r="G1527" i="3"/>
  <c r="E1528" i="3"/>
  <c r="F1528" i="3"/>
  <c r="G1528" i="3"/>
  <c r="E1529" i="3"/>
  <c r="F1529" i="3"/>
  <c r="G1529" i="3"/>
  <c r="E1531" i="3"/>
  <c r="F1531" i="3"/>
  <c r="G1531" i="3"/>
  <c r="E1532" i="3"/>
  <c r="F1532" i="3"/>
  <c r="G1532" i="3"/>
  <c r="E1533" i="3"/>
  <c r="F1533" i="3"/>
  <c r="G1533" i="3"/>
  <c r="E1534" i="3"/>
  <c r="F1534" i="3"/>
  <c r="G1534" i="3"/>
  <c r="E1535" i="3"/>
  <c r="M1534" i="3" s="1"/>
  <c r="F1535" i="3"/>
  <c r="N1534" i="3" s="1"/>
  <c r="G1535" i="3"/>
  <c r="O1534" i="3" s="1"/>
  <c r="E1536" i="3"/>
  <c r="F1536" i="3"/>
  <c r="G1536" i="3"/>
  <c r="E1537" i="3"/>
  <c r="F1537" i="3"/>
  <c r="G1537" i="3"/>
  <c r="E1538" i="3"/>
  <c r="F1538" i="3"/>
  <c r="G1538" i="3"/>
  <c r="E1539" i="3"/>
  <c r="M1536" i="3" s="1"/>
  <c r="F1539" i="3"/>
  <c r="N1536" i="3" s="1"/>
  <c r="G1539" i="3"/>
  <c r="O1536" i="3" s="1"/>
  <c r="E1540" i="3"/>
  <c r="F1540" i="3"/>
  <c r="G1540" i="3"/>
  <c r="E1541" i="3"/>
  <c r="F1541" i="3"/>
  <c r="G1541" i="3"/>
  <c r="E1542" i="3"/>
  <c r="F1542" i="3"/>
  <c r="G1542" i="3"/>
  <c r="E1543" i="3"/>
  <c r="F1543" i="3"/>
  <c r="G1543" i="3"/>
  <c r="E1544" i="3"/>
  <c r="F1544" i="3"/>
  <c r="G1544" i="3"/>
  <c r="E1545" i="3"/>
  <c r="F1545" i="3"/>
  <c r="G1545" i="3"/>
  <c r="E1547" i="3"/>
  <c r="F1547" i="3"/>
  <c r="G1547" i="3"/>
  <c r="E1548" i="3"/>
  <c r="F1548" i="3"/>
  <c r="G1548" i="3"/>
  <c r="E1549" i="3"/>
  <c r="F1549" i="3"/>
  <c r="G1549" i="3"/>
  <c r="E1550" i="3"/>
  <c r="F1550" i="3"/>
  <c r="G1550" i="3"/>
  <c r="E1551" i="3"/>
  <c r="F1551" i="3"/>
  <c r="G1551" i="3"/>
  <c r="E1552" i="3"/>
  <c r="F1552" i="3"/>
  <c r="G1552" i="3"/>
  <c r="E1553" i="3"/>
  <c r="F1553" i="3"/>
  <c r="G1553" i="3"/>
  <c r="E1554" i="3"/>
  <c r="F1554" i="3"/>
  <c r="G1554" i="3"/>
  <c r="E1555" i="3"/>
  <c r="F1555" i="3"/>
  <c r="G1555" i="3"/>
  <c r="E1556" i="3"/>
  <c r="F1556" i="3"/>
  <c r="G1556" i="3"/>
  <c r="E1557" i="3"/>
  <c r="F1557" i="3"/>
  <c r="G1557" i="3"/>
  <c r="E1558" i="3"/>
  <c r="F1558" i="3"/>
  <c r="G1558" i="3"/>
  <c r="E1559" i="3"/>
  <c r="F1559" i="3"/>
  <c r="G1559" i="3"/>
  <c r="E1560" i="3"/>
  <c r="F1560" i="3"/>
  <c r="G1560" i="3"/>
  <c r="E1561" i="3"/>
  <c r="F1561" i="3"/>
  <c r="G1561" i="3"/>
  <c r="E1562" i="3"/>
  <c r="F1562" i="3"/>
  <c r="G1562" i="3"/>
  <c r="E1563" i="3"/>
  <c r="F1563" i="3"/>
  <c r="G1563" i="3"/>
  <c r="E1564" i="3"/>
  <c r="F1564" i="3"/>
  <c r="G1564" i="3"/>
  <c r="E1565" i="3"/>
  <c r="F1565" i="3"/>
  <c r="G1565" i="3"/>
  <c r="E1566" i="3"/>
  <c r="F1566" i="3"/>
  <c r="G1566" i="3"/>
  <c r="E1567" i="3"/>
  <c r="F1567" i="3"/>
  <c r="G1567" i="3"/>
  <c r="E1568" i="3"/>
  <c r="F1568" i="3"/>
  <c r="G1568" i="3"/>
  <c r="E1569" i="3"/>
  <c r="F1569" i="3"/>
  <c r="G1569" i="3"/>
  <c r="E1570" i="3"/>
  <c r="F1570" i="3"/>
  <c r="G1570" i="3"/>
  <c r="E1571" i="3"/>
  <c r="F1571" i="3"/>
  <c r="G1571" i="3"/>
  <c r="E1572" i="3"/>
  <c r="F1572" i="3"/>
  <c r="G1572" i="3"/>
  <c r="E1573" i="3"/>
  <c r="F1573" i="3"/>
  <c r="G1573" i="3"/>
  <c r="E1574" i="3"/>
  <c r="F1574" i="3"/>
  <c r="G1574" i="3"/>
  <c r="E1575" i="3"/>
  <c r="F1575" i="3"/>
  <c r="G1575" i="3"/>
  <c r="E1576" i="3"/>
  <c r="F1576" i="3"/>
  <c r="G1576" i="3"/>
  <c r="E1577" i="3"/>
  <c r="F1577" i="3"/>
  <c r="G1577" i="3"/>
  <c r="E1578" i="3"/>
  <c r="F1578" i="3"/>
  <c r="G1578" i="3"/>
  <c r="E1579" i="3"/>
  <c r="F1579" i="3"/>
  <c r="G1579" i="3"/>
  <c r="E1580" i="3"/>
  <c r="F1580" i="3"/>
  <c r="G1580" i="3"/>
  <c r="E1581" i="3"/>
  <c r="F1581" i="3"/>
  <c r="G1581" i="3"/>
  <c r="E1582" i="3"/>
  <c r="F1582" i="3"/>
  <c r="G1582" i="3"/>
  <c r="E1583" i="3"/>
  <c r="F1583" i="3"/>
  <c r="G1583" i="3"/>
  <c r="E1584" i="3"/>
  <c r="F1584" i="3"/>
  <c r="G1584" i="3"/>
  <c r="E1585" i="3"/>
  <c r="F1585" i="3"/>
  <c r="G1585" i="3"/>
  <c r="E1586" i="3"/>
  <c r="F1586" i="3"/>
  <c r="G1586" i="3"/>
  <c r="E1587" i="3"/>
  <c r="F1587" i="3"/>
  <c r="G1587" i="3"/>
  <c r="E1588" i="3"/>
  <c r="F1588" i="3"/>
  <c r="G1588" i="3"/>
  <c r="E1589" i="3"/>
  <c r="F1589" i="3"/>
  <c r="G1589" i="3"/>
  <c r="E1590" i="3"/>
  <c r="F1590" i="3"/>
  <c r="G1590" i="3"/>
  <c r="E1591" i="3"/>
  <c r="F1591" i="3"/>
  <c r="G1591" i="3"/>
  <c r="E1592" i="3"/>
  <c r="F1592" i="3"/>
  <c r="G1592" i="3"/>
  <c r="E1593" i="3"/>
  <c r="F1593" i="3"/>
  <c r="G1593" i="3"/>
  <c r="E1594" i="3"/>
  <c r="F1594" i="3"/>
  <c r="G1594" i="3"/>
  <c r="E1595" i="3"/>
  <c r="F1595" i="3"/>
  <c r="G1595" i="3"/>
  <c r="E1596" i="3"/>
  <c r="F1596" i="3"/>
  <c r="G1596" i="3"/>
  <c r="E1597" i="3"/>
  <c r="F1597" i="3"/>
  <c r="G1597" i="3"/>
  <c r="E1598" i="3"/>
  <c r="F1598" i="3"/>
  <c r="G1598" i="3"/>
  <c r="E1599" i="3"/>
  <c r="F1599" i="3"/>
  <c r="G1599" i="3"/>
  <c r="E1600" i="3"/>
  <c r="F1600" i="3"/>
  <c r="G1600" i="3"/>
  <c r="E1601" i="3"/>
  <c r="F1601" i="3"/>
  <c r="G1601" i="3"/>
  <c r="E1602" i="3"/>
  <c r="F1602" i="3"/>
  <c r="G1602" i="3"/>
  <c r="E1603" i="3"/>
  <c r="F1603" i="3"/>
  <c r="G1603" i="3"/>
  <c r="E1604" i="3"/>
  <c r="F1604" i="3"/>
  <c r="G1604" i="3"/>
  <c r="E1605" i="3"/>
  <c r="F1605" i="3"/>
  <c r="G1605" i="3"/>
  <c r="E1606" i="3"/>
  <c r="F1606" i="3"/>
  <c r="G1606" i="3"/>
  <c r="E1607" i="3"/>
  <c r="F1607" i="3"/>
  <c r="G1607" i="3"/>
  <c r="E1608" i="3"/>
  <c r="F1608" i="3"/>
  <c r="G1608" i="3"/>
  <c r="E1673" i="3"/>
  <c r="F1673" i="3"/>
  <c r="G1673" i="3"/>
  <c r="E1674" i="3"/>
  <c r="F1674" i="3"/>
  <c r="G1674" i="3"/>
  <c r="E1675" i="3"/>
  <c r="F1675" i="3"/>
  <c r="G1675" i="3"/>
  <c r="E1676" i="3"/>
  <c r="F1676" i="3"/>
  <c r="G1676" i="3"/>
  <c r="E1677" i="3"/>
  <c r="F1677" i="3"/>
  <c r="G1677" i="3"/>
  <c r="E1678" i="3"/>
  <c r="F1678" i="3"/>
  <c r="G1678" i="3"/>
  <c r="E1679" i="3"/>
  <c r="M1676" i="3" s="1"/>
  <c r="V1676" i="3" s="1"/>
  <c r="F1679" i="3"/>
  <c r="N1676" i="3" s="1"/>
  <c r="W1676" i="3" s="1"/>
  <c r="G1679" i="3"/>
  <c r="O1676" i="3" s="1"/>
  <c r="X1676" i="3" s="1"/>
  <c r="E1680" i="3"/>
  <c r="F1680" i="3"/>
  <c r="G1680" i="3"/>
  <c r="E1681" i="3"/>
  <c r="F1681" i="3"/>
  <c r="G1681" i="3"/>
  <c r="E1682" i="3"/>
  <c r="F1682" i="3"/>
  <c r="G1682" i="3"/>
  <c r="E1683" i="3"/>
  <c r="M1683" i="3" s="1"/>
  <c r="V1683" i="3" s="1"/>
  <c r="F1683" i="3"/>
  <c r="N1683" i="3" s="1"/>
  <c r="W1683" i="3" s="1"/>
  <c r="G1683" i="3"/>
  <c r="O1683" i="3" s="1"/>
  <c r="X1683" i="3" s="1"/>
  <c r="E1684" i="3"/>
  <c r="F1684" i="3"/>
  <c r="G1684" i="3"/>
  <c r="E1685" i="3"/>
  <c r="F1685" i="3"/>
  <c r="G1685" i="3"/>
  <c r="E1686" i="3"/>
  <c r="F1686" i="3"/>
  <c r="G1686" i="3"/>
  <c r="E1688" i="3"/>
  <c r="F1688" i="3"/>
  <c r="G1688" i="3"/>
  <c r="E1689" i="3"/>
  <c r="F1689" i="3"/>
  <c r="G1689" i="3"/>
  <c r="E1690" i="3"/>
  <c r="F1690" i="3"/>
  <c r="G1690" i="3"/>
  <c r="E1691" i="3"/>
  <c r="F1691" i="3"/>
  <c r="G1691" i="3"/>
  <c r="E1692" i="3"/>
  <c r="F1692" i="3"/>
  <c r="G1692" i="3"/>
  <c r="E1693" i="3"/>
  <c r="F1693" i="3"/>
  <c r="G1693" i="3"/>
  <c r="E1694" i="3"/>
  <c r="M1691" i="3" s="1"/>
  <c r="V1691" i="3" s="1"/>
  <c r="F1694" i="3"/>
  <c r="N1691" i="3" s="1"/>
  <c r="W1691" i="3" s="1"/>
  <c r="G1694" i="3"/>
  <c r="O1691" i="3" s="1"/>
  <c r="X1691" i="3" s="1"/>
  <c r="E1695" i="3"/>
  <c r="F1695" i="3"/>
  <c r="G1695" i="3"/>
  <c r="E1696" i="3"/>
  <c r="F1696" i="3"/>
  <c r="G1696" i="3"/>
  <c r="E1697" i="3"/>
  <c r="F1697" i="3"/>
  <c r="G1697" i="3"/>
  <c r="E1698" i="3"/>
  <c r="M1697" i="3" s="1"/>
  <c r="V1697" i="3" s="1"/>
  <c r="F1698" i="3"/>
  <c r="N1697" i="3" s="1"/>
  <c r="W1697" i="3" s="1"/>
  <c r="G1698" i="3"/>
  <c r="O1697" i="3" s="1"/>
  <c r="X1697" i="3" s="1"/>
  <c r="E1699" i="3"/>
  <c r="F1699" i="3"/>
  <c r="G1699" i="3"/>
  <c r="E1700" i="3"/>
  <c r="F1700" i="3"/>
  <c r="G1700" i="3"/>
  <c r="E1701" i="3"/>
  <c r="F1701" i="3"/>
  <c r="G1701" i="3"/>
  <c r="E1703" i="3"/>
  <c r="F72" i="16" s="1"/>
  <c r="F1703" i="3"/>
  <c r="G1703" i="3"/>
  <c r="E1704" i="3"/>
  <c r="F1704" i="3"/>
  <c r="N1704" i="3" s="1"/>
  <c r="G1704" i="3"/>
  <c r="O1704" i="3" s="1"/>
  <c r="E1705" i="3"/>
  <c r="F1705" i="3"/>
  <c r="N1705" i="3" s="1"/>
  <c r="G1705" i="3"/>
  <c r="O1705" i="3" s="1"/>
  <c r="E1706" i="3"/>
  <c r="F1706" i="3"/>
  <c r="N1706" i="3" s="1"/>
  <c r="G1706" i="3"/>
  <c r="O1706" i="3" s="1"/>
  <c r="E1707" i="3"/>
  <c r="F1707" i="3"/>
  <c r="N1707" i="3" s="1"/>
  <c r="G1707" i="3"/>
  <c r="O1707" i="3" s="1"/>
  <c r="E1708" i="3"/>
  <c r="F1708" i="3"/>
  <c r="G1708" i="3"/>
  <c r="E1709" i="3"/>
  <c r="F1709" i="3"/>
  <c r="G1709" i="3"/>
  <c r="E1710" i="3"/>
  <c r="F1710" i="3"/>
  <c r="G1710" i="3"/>
  <c r="E1712" i="3"/>
  <c r="F1712" i="3"/>
  <c r="G1712" i="3"/>
  <c r="E1713" i="3"/>
  <c r="M1713" i="3" s="1"/>
  <c r="F100" i="16" s="1"/>
  <c r="F1713" i="3"/>
  <c r="N1713" i="3" s="1"/>
  <c r="G1713" i="3"/>
  <c r="O1713" i="3" s="1"/>
  <c r="E1714" i="3"/>
  <c r="M1714" i="3" s="1"/>
  <c r="F1714" i="3"/>
  <c r="N1714" i="3" s="1"/>
  <c r="G1714" i="3"/>
  <c r="O1714" i="3" s="1"/>
  <c r="E1715" i="3"/>
  <c r="M1715" i="3" s="1"/>
  <c r="F97" i="16" s="1"/>
  <c r="F1715" i="3"/>
  <c r="N1715" i="3" s="1"/>
  <c r="G1715" i="3"/>
  <c r="O1715" i="3" s="1"/>
  <c r="E1716" i="3"/>
  <c r="M1716" i="3" s="1"/>
  <c r="F98" i="16" s="1"/>
  <c r="F1716" i="3"/>
  <c r="N1716" i="3" s="1"/>
  <c r="G1716" i="3"/>
  <c r="O1716" i="3" s="1"/>
  <c r="E1718" i="3"/>
  <c r="F1718" i="3"/>
  <c r="N1720" i="3" s="1"/>
  <c r="G1718" i="3"/>
  <c r="O1720" i="3" s="1"/>
  <c r="E1722" i="3"/>
  <c r="F1722" i="3"/>
  <c r="G1722" i="3"/>
  <c r="E1723" i="3"/>
  <c r="F1723" i="3"/>
  <c r="G1723" i="3"/>
  <c r="E1724" i="3"/>
  <c r="F1724" i="3"/>
  <c r="G1724" i="3"/>
  <c r="E1725" i="3"/>
  <c r="F1725" i="3"/>
  <c r="G1725" i="3"/>
  <c r="E1726" i="3"/>
  <c r="F1726" i="3"/>
  <c r="G1726" i="3"/>
  <c r="E1728" i="3"/>
  <c r="F1728" i="3"/>
  <c r="G1728" i="3"/>
  <c r="E1729" i="3"/>
  <c r="F1729" i="3"/>
  <c r="G1729" i="3"/>
  <c r="E1730" i="3"/>
  <c r="F1730" i="3"/>
  <c r="G1730" i="3"/>
  <c r="E1731" i="3"/>
  <c r="F1731" i="3"/>
  <c r="G1731" i="3"/>
  <c r="E1732" i="3"/>
  <c r="F1732" i="3"/>
  <c r="G1732" i="3"/>
  <c r="E1733" i="3"/>
  <c r="F1733" i="3"/>
  <c r="G1733" i="3"/>
  <c r="E1734" i="3"/>
  <c r="M1732" i="3" s="1"/>
  <c r="F1734" i="3"/>
  <c r="N1732" i="3" s="1"/>
  <c r="G1734" i="3"/>
  <c r="O1732" i="3" s="1"/>
  <c r="E1735" i="3"/>
  <c r="F1735" i="3"/>
  <c r="G1735" i="3"/>
  <c r="E1736" i="3"/>
  <c r="F1736" i="3"/>
  <c r="G1736" i="3"/>
  <c r="E1737" i="3"/>
  <c r="F1737" i="3"/>
  <c r="G1737" i="3"/>
  <c r="E1738" i="3"/>
  <c r="M1736" i="3" s="1"/>
  <c r="F1738" i="3"/>
  <c r="N1736" i="3" s="1"/>
  <c r="G1738" i="3"/>
  <c r="O1736" i="3" s="1"/>
  <c r="E1739" i="3"/>
  <c r="F1739" i="3"/>
  <c r="G1739" i="3"/>
  <c r="E1740" i="3"/>
  <c r="F1740" i="3"/>
  <c r="G1740" i="3"/>
  <c r="E1742" i="3"/>
  <c r="F1742" i="3"/>
  <c r="G1742" i="3"/>
  <c r="E1743" i="3"/>
  <c r="F1743" i="3"/>
  <c r="G1743" i="3"/>
  <c r="E1744" i="3"/>
  <c r="F1744" i="3"/>
  <c r="G1744" i="3"/>
  <c r="E1745" i="3"/>
  <c r="F1745" i="3"/>
  <c r="G1745" i="3"/>
  <c r="E1746" i="3"/>
  <c r="F1746" i="3"/>
  <c r="G1746" i="3"/>
  <c r="E1747" i="3"/>
  <c r="F1747" i="3"/>
  <c r="G1747" i="3"/>
  <c r="E1748" i="3"/>
  <c r="M1746" i="3" s="1"/>
  <c r="F1748" i="3"/>
  <c r="N1746" i="3" s="1"/>
  <c r="G1748" i="3"/>
  <c r="O1746" i="3" s="1"/>
  <c r="E1749" i="3"/>
  <c r="F1749" i="3"/>
  <c r="G1749" i="3"/>
  <c r="E1750" i="3"/>
  <c r="F1750" i="3"/>
  <c r="G1750" i="3"/>
  <c r="E1751" i="3"/>
  <c r="F1751" i="3"/>
  <c r="G1751" i="3"/>
  <c r="E1752" i="3"/>
  <c r="M1750" i="3" s="1"/>
  <c r="F1752" i="3"/>
  <c r="N1750" i="3" s="1"/>
  <c r="G1752" i="3"/>
  <c r="O1750" i="3" s="1"/>
  <c r="E1753" i="3"/>
  <c r="F1753" i="3"/>
  <c r="G1753" i="3"/>
  <c r="E1754" i="3"/>
  <c r="F1754" i="3"/>
  <c r="G1754" i="3"/>
  <c r="E1755" i="3"/>
  <c r="F1755" i="3"/>
  <c r="G1755" i="3"/>
  <c r="E1756" i="3"/>
  <c r="M1754" i="3" s="1"/>
  <c r="F1756" i="3"/>
  <c r="N1754" i="3" s="1"/>
  <c r="G1756" i="3"/>
  <c r="O1754" i="3" s="1"/>
  <c r="E1757" i="3"/>
  <c r="F1757" i="3"/>
  <c r="G1757" i="3"/>
  <c r="E1758" i="3"/>
  <c r="F1758" i="3"/>
  <c r="G1758" i="3"/>
  <c r="E1759" i="3"/>
  <c r="F1759" i="3"/>
  <c r="G1759" i="3"/>
  <c r="E1760" i="3"/>
  <c r="M1758" i="3" s="1"/>
  <c r="F1760" i="3"/>
  <c r="N1758" i="3" s="1"/>
  <c r="G1760" i="3"/>
  <c r="O1758" i="3" s="1"/>
  <c r="E1761" i="3"/>
  <c r="F1761" i="3"/>
  <c r="G1761" i="3"/>
  <c r="E1762" i="3"/>
  <c r="F1762" i="3"/>
  <c r="G1762" i="3"/>
  <c r="E1763" i="3"/>
  <c r="F1763" i="3"/>
  <c r="G1763" i="3"/>
  <c r="E1764" i="3"/>
  <c r="M1762" i="3" s="1"/>
  <c r="F1764" i="3"/>
  <c r="N1762" i="3" s="1"/>
  <c r="G1764" i="3"/>
  <c r="O1762" i="3" s="1"/>
  <c r="E1766" i="3"/>
  <c r="F1766" i="3"/>
  <c r="G1766" i="3"/>
  <c r="E1767" i="3"/>
  <c r="F1767" i="3"/>
  <c r="G1767" i="3"/>
  <c r="E1768" i="3"/>
  <c r="F1768" i="3"/>
  <c r="G1768" i="3"/>
  <c r="E1769" i="3"/>
  <c r="F1769" i="3"/>
  <c r="G1769" i="3"/>
  <c r="E1770" i="3"/>
  <c r="M1770" i="3" s="1"/>
  <c r="V1770" i="3" s="1"/>
  <c r="F1770" i="3"/>
  <c r="N1770" i="3" s="1"/>
  <c r="W1770" i="3" s="1"/>
  <c r="G1770" i="3"/>
  <c r="O1770" i="3" s="1"/>
  <c r="X1770" i="3" s="1"/>
  <c r="E1772" i="3"/>
  <c r="F1772" i="3"/>
  <c r="G1772" i="3"/>
  <c r="E1773" i="3"/>
  <c r="F1773" i="3"/>
  <c r="G1773" i="3"/>
  <c r="E1774" i="3"/>
  <c r="F1774" i="3"/>
  <c r="G1774" i="3"/>
  <c r="E1775" i="3"/>
  <c r="F1775" i="3"/>
  <c r="G1775" i="3"/>
  <c r="E1776" i="3"/>
  <c r="M1776" i="3" s="1"/>
  <c r="V1776" i="3" s="1"/>
  <c r="F1776" i="3"/>
  <c r="N1776" i="3" s="1"/>
  <c r="W1776" i="3" s="1"/>
  <c r="G1776" i="3"/>
  <c r="O1776" i="3" s="1"/>
  <c r="X1776" i="3" s="1"/>
  <c r="E1778" i="3"/>
  <c r="F1778" i="3"/>
  <c r="G1778" i="3"/>
  <c r="E1779" i="3"/>
  <c r="F1779" i="3"/>
  <c r="G1779" i="3"/>
  <c r="E1780" i="3"/>
  <c r="F1780" i="3"/>
  <c r="G1780" i="3"/>
  <c r="E1781" i="3"/>
  <c r="F1781" i="3"/>
  <c r="G1781" i="3"/>
  <c r="E1782" i="3"/>
  <c r="M1782" i="3" s="1"/>
  <c r="V1782" i="3" s="1"/>
  <c r="F1782" i="3"/>
  <c r="N1782" i="3" s="1"/>
  <c r="W1782" i="3" s="1"/>
  <c r="G1782" i="3"/>
  <c r="O1782" i="3" s="1"/>
  <c r="X1782" i="3" s="1"/>
  <c r="E1783" i="3"/>
  <c r="F1783" i="3"/>
  <c r="G1783" i="3"/>
  <c r="E1784" i="3"/>
  <c r="F1784" i="3"/>
  <c r="G1784" i="3"/>
  <c r="E1786" i="3"/>
  <c r="F1786" i="3"/>
  <c r="G1786" i="3"/>
  <c r="E1787" i="3"/>
  <c r="F1787" i="3"/>
  <c r="G1787" i="3"/>
  <c r="E1788" i="3"/>
  <c r="F1788" i="3"/>
  <c r="G1788" i="3"/>
  <c r="E1789" i="3"/>
  <c r="F1789" i="3"/>
  <c r="G1789" i="3"/>
  <c r="E1790" i="3"/>
  <c r="M1790" i="3" s="1"/>
  <c r="F1790" i="3"/>
  <c r="N1790" i="3" s="1"/>
  <c r="G1790" i="3"/>
  <c r="O1790" i="3" s="1"/>
  <c r="E1791" i="3"/>
  <c r="F1791" i="3"/>
  <c r="G1791" i="3"/>
  <c r="E46" i="3"/>
  <c r="F46" i="3"/>
  <c r="N46" i="3" s="1"/>
  <c r="G46" i="3"/>
  <c r="O46" i="3" s="1"/>
  <c r="E886" i="3"/>
  <c r="F33" i="16" s="1"/>
  <c r="F886" i="3"/>
  <c r="G886" i="3"/>
  <c r="E887" i="3"/>
  <c r="F34" i="16" s="1"/>
  <c r="F887" i="3"/>
  <c r="G887" i="3"/>
  <c r="E888" i="3"/>
  <c r="F36" i="16" s="1"/>
  <c r="F888" i="3"/>
  <c r="L896" i="3" s="1"/>
  <c r="G888" i="3"/>
  <c r="M896" i="3" s="1"/>
  <c r="E889" i="3"/>
  <c r="F35" i="16" s="1"/>
  <c r="F889" i="3"/>
  <c r="L887" i="3" s="1"/>
  <c r="G889" i="3"/>
  <c r="M887" i="3" s="1"/>
  <c r="E890" i="3"/>
  <c r="F37" i="16" s="1"/>
  <c r="G37" i="16" s="1"/>
  <c r="F890" i="3"/>
  <c r="G890" i="3"/>
  <c r="E891" i="3"/>
  <c r="F39" i="16" s="1"/>
  <c r="F891" i="3"/>
  <c r="L897" i="3" s="1"/>
  <c r="G891" i="3"/>
  <c r="M897" i="3" s="1"/>
  <c r="E892" i="3"/>
  <c r="F38" i="16" s="1"/>
  <c r="F892" i="3"/>
  <c r="L888" i="3" s="1"/>
  <c r="G892" i="3"/>
  <c r="M888" i="3" s="1"/>
  <c r="E893" i="3"/>
  <c r="F40" i="16" s="1"/>
  <c r="F893" i="3"/>
  <c r="G893" i="3"/>
  <c r="E894" i="3"/>
  <c r="F42" i="16" s="1"/>
  <c r="F894" i="3"/>
  <c r="L898" i="3" s="1"/>
  <c r="G894" i="3"/>
  <c r="M898" i="3" s="1"/>
  <c r="E895" i="3"/>
  <c r="F41" i="16" s="1"/>
  <c r="F895" i="3"/>
  <c r="L889" i="3" s="1"/>
  <c r="G895" i="3"/>
  <c r="M889" i="3" s="1"/>
  <c r="E896" i="3"/>
  <c r="F43" i="16" s="1"/>
  <c r="F896" i="3"/>
  <c r="G896" i="3"/>
  <c r="E897" i="3"/>
  <c r="F45" i="16" s="1"/>
  <c r="F897" i="3"/>
  <c r="L900" i="3" s="1"/>
  <c r="G897" i="3"/>
  <c r="M900" i="3" s="1"/>
  <c r="E898" i="3"/>
  <c r="F44" i="16" s="1"/>
  <c r="F898" i="3"/>
  <c r="L891" i="3" s="1"/>
  <c r="G898" i="3"/>
  <c r="M891" i="3" s="1"/>
  <c r="E899" i="3"/>
  <c r="F46" i="16" s="1"/>
  <c r="F899" i="3"/>
  <c r="G899" i="3"/>
  <c r="E900" i="3"/>
  <c r="F48" i="16" s="1"/>
  <c r="F900" i="3"/>
  <c r="L899" i="3" s="1"/>
  <c r="G900" i="3"/>
  <c r="M899" i="3" s="1"/>
  <c r="E901" i="3"/>
  <c r="F47" i="16" s="1"/>
  <c r="F901" i="3"/>
  <c r="L890" i="3" s="1"/>
  <c r="G901" i="3"/>
  <c r="M890" i="3" s="1"/>
  <c r="E903" i="3"/>
  <c r="F903" i="3"/>
  <c r="G903" i="3"/>
  <c r="E904" i="3"/>
  <c r="F904" i="3"/>
  <c r="G904" i="3"/>
  <c r="E905" i="3"/>
  <c r="M904" i="3" s="1"/>
  <c r="F905" i="3"/>
  <c r="N904" i="3" s="1"/>
  <c r="G905" i="3"/>
  <c r="O904" i="3" s="1"/>
  <c r="E906" i="3"/>
  <c r="M906" i="3" s="1"/>
  <c r="F906" i="3"/>
  <c r="N906" i="3" s="1"/>
  <c r="G906" i="3"/>
  <c r="O906" i="3" s="1"/>
  <c r="E914" i="3"/>
  <c r="F914" i="3"/>
  <c r="G914" i="3"/>
  <c r="E915" i="3"/>
  <c r="F915" i="3"/>
  <c r="G915" i="3"/>
  <c r="E916" i="3"/>
  <c r="F916" i="3"/>
  <c r="G916" i="3"/>
  <c r="E917" i="3"/>
  <c r="F917" i="3"/>
  <c r="G917" i="3"/>
  <c r="E918" i="3"/>
  <c r="M917" i="3" s="1"/>
  <c r="F918" i="3"/>
  <c r="N917" i="3" s="1"/>
  <c r="U918" i="3" s="1"/>
  <c r="G918" i="3"/>
  <c r="O917" i="3" s="1"/>
  <c r="V918" i="3" s="1"/>
  <c r="E919" i="3"/>
  <c r="F919" i="3"/>
  <c r="G919" i="3"/>
  <c r="E920" i="3"/>
  <c r="F920" i="3"/>
  <c r="G920" i="3"/>
  <c r="E921" i="3"/>
  <c r="F921" i="3"/>
  <c r="G921" i="3"/>
  <c r="E922" i="3"/>
  <c r="M921" i="3" s="1"/>
  <c r="F922" i="3"/>
  <c r="N921" i="3" s="1"/>
  <c r="U922" i="3" s="1"/>
  <c r="G922" i="3"/>
  <c r="O921" i="3" s="1"/>
  <c r="V922" i="3" s="1"/>
  <c r="E923" i="3"/>
  <c r="F923" i="3"/>
  <c r="G923" i="3"/>
  <c r="E924" i="3"/>
  <c r="F924" i="3"/>
  <c r="G924" i="3"/>
  <c r="E925" i="3"/>
  <c r="F925" i="3"/>
  <c r="G925" i="3"/>
  <c r="E926" i="3"/>
  <c r="M925" i="3" s="1"/>
  <c r="F926" i="3"/>
  <c r="N925" i="3" s="1"/>
  <c r="U926" i="3" s="1"/>
  <c r="G926" i="3"/>
  <c r="O925" i="3" s="1"/>
  <c r="V926" i="3" s="1"/>
  <c r="E927" i="3"/>
  <c r="F927" i="3"/>
  <c r="G927" i="3"/>
  <c r="E928" i="3"/>
  <c r="F928" i="3"/>
  <c r="G928" i="3"/>
  <c r="E929" i="3"/>
  <c r="F929" i="3"/>
  <c r="G929" i="3"/>
  <c r="E930" i="3"/>
  <c r="F930" i="3"/>
  <c r="G930" i="3"/>
  <c r="E932" i="3"/>
  <c r="F932" i="3"/>
  <c r="G932" i="3"/>
  <c r="E933" i="3"/>
  <c r="F933" i="3"/>
  <c r="G933" i="3"/>
  <c r="E934" i="3"/>
  <c r="F934" i="3"/>
  <c r="G934" i="3"/>
  <c r="E935" i="3"/>
  <c r="F935" i="3"/>
  <c r="G935" i="3"/>
  <c r="E936" i="3"/>
  <c r="M936" i="3" s="1"/>
  <c r="F936" i="3"/>
  <c r="N936" i="3" s="1"/>
  <c r="U936" i="3" s="1"/>
  <c r="G936" i="3"/>
  <c r="O936" i="3" s="1"/>
  <c r="V936" i="3" s="1"/>
  <c r="E937" i="3"/>
  <c r="F937" i="3"/>
  <c r="G937" i="3"/>
  <c r="E938" i="3"/>
  <c r="F938" i="3"/>
  <c r="G938" i="3"/>
  <c r="E939" i="3"/>
  <c r="F939" i="3"/>
  <c r="G939" i="3"/>
  <c r="E940" i="3"/>
  <c r="M940" i="3" s="1"/>
  <c r="F940" i="3"/>
  <c r="N940" i="3" s="1"/>
  <c r="U940" i="3" s="1"/>
  <c r="G940" i="3"/>
  <c r="O940" i="3" s="1"/>
  <c r="V940" i="3" s="1"/>
  <c r="E941" i="3"/>
  <c r="F941" i="3"/>
  <c r="G941" i="3"/>
  <c r="E942" i="3"/>
  <c r="F942" i="3"/>
  <c r="G942" i="3"/>
  <c r="E943" i="3"/>
  <c r="F943" i="3"/>
  <c r="G943" i="3"/>
  <c r="E944" i="3"/>
  <c r="M943" i="3" s="1"/>
  <c r="F944" i="3"/>
  <c r="N943" i="3" s="1"/>
  <c r="U943" i="3" s="1"/>
  <c r="G944" i="3"/>
  <c r="O943" i="3" s="1"/>
  <c r="V943" i="3" s="1"/>
  <c r="E945" i="3"/>
  <c r="F945" i="3"/>
  <c r="G945" i="3"/>
  <c r="E946" i="3"/>
  <c r="F946" i="3"/>
  <c r="G946" i="3"/>
  <c r="E947" i="3"/>
  <c r="F947" i="3"/>
  <c r="G947" i="3"/>
  <c r="E949" i="3"/>
  <c r="F949" i="3"/>
  <c r="G949" i="3"/>
  <c r="E950" i="3"/>
  <c r="F950" i="3"/>
  <c r="G950" i="3"/>
  <c r="E951" i="3"/>
  <c r="F951" i="3"/>
  <c r="G951" i="3"/>
  <c r="E952" i="3"/>
  <c r="F952" i="3"/>
  <c r="G952" i="3"/>
  <c r="E953" i="3"/>
  <c r="M952" i="3" s="1"/>
  <c r="F953" i="3"/>
  <c r="N952" i="3" s="1"/>
  <c r="U953" i="3" s="1"/>
  <c r="G953" i="3"/>
  <c r="O952" i="3" s="1"/>
  <c r="V953" i="3" s="1"/>
  <c r="E954" i="3"/>
  <c r="F954" i="3"/>
  <c r="G954" i="3"/>
  <c r="E955" i="3"/>
  <c r="F955" i="3"/>
  <c r="G955" i="3"/>
  <c r="E956" i="3"/>
  <c r="F956" i="3"/>
  <c r="G956" i="3"/>
  <c r="E957" i="3"/>
  <c r="M956" i="3" s="1"/>
  <c r="F957" i="3"/>
  <c r="N956" i="3" s="1"/>
  <c r="U957" i="3" s="1"/>
  <c r="G957" i="3"/>
  <c r="O956" i="3" s="1"/>
  <c r="V957" i="3" s="1"/>
  <c r="E958" i="3"/>
  <c r="F958" i="3"/>
  <c r="G958" i="3"/>
  <c r="E959" i="3"/>
  <c r="F959" i="3"/>
  <c r="G959" i="3"/>
  <c r="E960" i="3"/>
  <c r="F960" i="3"/>
  <c r="G960" i="3"/>
  <c r="E961" i="3"/>
  <c r="F961" i="3"/>
  <c r="G961" i="3"/>
  <c r="E962" i="3"/>
  <c r="F962" i="3"/>
  <c r="G962" i="3"/>
  <c r="E963" i="3"/>
  <c r="F963" i="3"/>
  <c r="G963" i="3"/>
  <c r="E964" i="3"/>
  <c r="F964" i="3"/>
  <c r="G964" i="3"/>
  <c r="E965" i="3"/>
  <c r="F965" i="3"/>
  <c r="G965" i="3"/>
  <c r="E908" i="3"/>
  <c r="F908" i="3"/>
  <c r="G908" i="3"/>
  <c r="E909" i="3"/>
  <c r="F909" i="3"/>
  <c r="G909" i="3"/>
  <c r="E910" i="3"/>
  <c r="F910" i="3"/>
  <c r="G910" i="3"/>
  <c r="E911" i="3"/>
  <c r="F911" i="3"/>
  <c r="G911" i="3"/>
  <c r="E912" i="3"/>
  <c r="F912" i="3"/>
  <c r="G912" i="3"/>
  <c r="E967" i="3"/>
  <c r="F967" i="3"/>
  <c r="G967" i="3"/>
  <c r="E968" i="3"/>
  <c r="F968" i="3"/>
  <c r="G968" i="3"/>
  <c r="E969" i="3"/>
  <c r="F969" i="3"/>
  <c r="G969" i="3"/>
  <c r="E970" i="3"/>
  <c r="F970" i="3"/>
  <c r="G970" i="3"/>
  <c r="E971" i="3"/>
  <c r="M971" i="3" s="1"/>
  <c r="F971" i="3"/>
  <c r="N971" i="3" s="1"/>
  <c r="G971" i="3"/>
  <c r="O971" i="3" s="1"/>
  <c r="E972" i="3"/>
  <c r="F972" i="3"/>
  <c r="G972" i="3"/>
  <c r="E973" i="3"/>
  <c r="F973" i="3"/>
  <c r="G973" i="3"/>
  <c r="E974" i="3"/>
  <c r="F974" i="3"/>
  <c r="G974" i="3"/>
  <c r="E975" i="3"/>
  <c r="M974" i="3" s="1"/>
  <c r="F975" i="3"/>
  <c r="N974" i="3" s="1"/>
  <c r="G975" i="3"/>
  <c r="O974" i="3" s="1"/>
  <c r="E976" i="3"/>
  <c r="F976" i="3"/>
  <c r="G976" i="3"/>
  <c r="E977" i="3"/>
  <c r="F977" i="3"/>
  <c r="G977" i="3"/>
  <c r="E978" i="3"/>
  <c r="F978" i="3"/>
  <c r="G978" i="3"/>
  <c r="E979" i="3"/>
  <c r="M978" i="3" s="1"/>
  <c r="F979" i="3"/>
  <c r="N978" i="3" s="1"/>
  <c r="G979" i="3"/>
  <c r="O978" i="3" s="1"/>
  <c r="E981" i="3"/>
  <c r="F981" i="3"/>
  <c r="G981" i="3"/>
  <c r="E982" i="3"/>
  <c r="F982" i="3"/>
  <c r="G982" i="3"/>
  <c r="E983" i="3"/>
  <c r="F983" i="3"/>
  <c r="G983" i="3"/>
  <c r="E984" i="3"/>
  <c r="F984" i="3"/>
  <c r="G984" i="3"/>
  <c r="E985" i="3"/>
  <c r="F985" i="3"/>
  <c r="G985" i="3"/>
  <c r="E986" i="3"/>
  <c r="F55" i="16" s="1"/>
  <c r="F986" i="3"/>
  <c r="G986" i="3"/>
  <c r="E987" i="3"/>
  <c r="F56" i="16" s="1"/>
  <c r="F987" i="3"/>
  <c r="G987" i="3"/>
  <c r="E988" i="3"/>
  <c r="F57" i="16" s="1"/>
  <c r="F988" i="3"/>
  <c r="G988" i="3"/>
  <c r="E989" i="3"/>
  <c r="F58" i="16" s="1"/>
  <c r="F989" i="3"/>
  <c r="G989" i="3"/>
  <c r="E990" i="3"/>
  <c r="F59" i="16" s="1"/>
  <c r="F990" i="3"/>
  <c r="G990" i="3"/>
  <c r="E991" i="3"/>
  <c r="F991" i="3"/>
  <c r="N991" i="3" s="1"/>
  <c r="G991" i="3"/>
  <c r="O991" i="3" s="1"/>
  <c r="E992" i="3"/>
  <c r="F992" i="3"/>
  <c r="N992" i="3" s="1"/>
  <c r="G992" i="3"/>
  <c r="O992" i="3" s="1"/>
  <c r="E993" i="3"/>
  <c r="F993" i="3"/>
  <c r="N993" i="3" s="1"/>
  <c r="G993" i="3"/>
  <c r="O993" i="3" s="1"/>
  <c r="E994" i="3"/>
  <c r="F994" i="3"/>
  <c r="N994" i="3" s="1"/>
  <c r="G994" i="3"/>
  <c r="O994" i="3" s="1"/>
  <c r="E995" i="3"/>
  <c r="M995" i="3" s="1"/>
  <c r="F995" i="3"/>
  <c r="N995" i="3" s="1"/>
  <c r="G995" i="3"/>
  <c r="O995" i="3" s="1"/>
  <c r="E996" i="3"/>
  <c r="F62" i="16" s="1"/>
  <c r="F996" i="3"/>
  <c r="G996" i="3"/>
  <c r="E997" i="3"/>
  <c r="F63" i="16" s="1"/>
  <c r="F997" i="3"/>
  <c r="G997" i="3"/>
  <c r="E998" i="3"/>
  <c r="F64" i="16" s="1"/>
  <c r="F998" i="3"/>
  <c r="G998" i="3"/>
  <c r="E999" i="3"/>
  <c r="F65" i="16" s="1"/>
  <c r="F999" i="3"/>
  <c r="G999" i="3"/>
  <c r="E1000" i="3"/>
  <c r="F66" i="16" s="1"/>
  <c r="F1000" i="3"/>
  <c r="G1000" i="3"/>
  <c r="E1001" i="3"/>
  <c r="F1001" i="3"/>
  <c r="N1001" i="3" s="1"/>
  <c r="G1001" i="3"/>
  <c r="O1001" i="3" s="1"/>
  <c r="E1002" i="3"/>
  <c r="F1002" i="3"/>
  <c r="N1002" i="3" s="1"/>
  <c r="G1002" i="3"/>
  <c r="O1002" i="3" s="1"/>
  <c r="E1003" i="3"/>
  <c r="F1003" i="3"/>
  <c r="N1003" i="3" s="1"/>
  <c r="G1003" i="3"/>
  <c r="O1003" i="3" s="1"/>
  <c r="E1004" i="3"/>
  <c r="F1004" i="3"/>
  <c r="N1004" i="3" s="1"/>
  <c r="G1004" i="3"/>
  <c r="O1004" i="3" s="1"/>
  <c r="E1005" i="3"/>
  <c r="M1005" i="3" s="1"/>
  <c r="F1005" i="3"/>
  <c r="N1005" i="3" s="1"/>
  <c r="G1005" i="3"/>
  <c r="O1005" i="3" s="1"/>
  <c r="E48" i="3"/>
  <c r="F48" i="3"/>
  <c r="G48" i="3"/>
  <c r="E49" i="3"/>
  <c r="F49" i="3"/>
  <c r="G49" i="3"/>
  <c r="E50" i="3"/>
  <c r="F50" i="3"/>
  <c r="G50" i="3"/>
  <c r="E51" i="3"/>
  <c r="F51" i="3"/>
  <c r="G51" i="3"/>
  <c r="E52" i="3"/>
  <c r="M52" i="3" s="1"/>
  <c r="V52" i="3" s="1"/>
  <c r="F52" i="3"/>
  <c r="N52" i="3" s="1"/>
  <c r="W52" i="3" s="1"/>
  <c r="G52" i="3"/>
  <c r="O52" i="3" s="1"/>
  <c r="X52" i="3" s="1"/>
  <c r="E55" i="3"/>
  <c r="F55" i="3"/>
  <c r="G55" i="3"/>
  <c r="E56" i="3"/>
  <c r="F56" i="3"/>
  <c r="G56" i="3"/>
  <c r="E57" i="3"/>
  <c r="F57" i="3"/>
  <c r="G57" i="3"/>
  <c r="E58" i="3"/>
  <c r="F3" i="12" s="1"/>
  <c r="F58" i="3"/>
  <c r="G58" i="3"/>
  <c r="E59" i="3"/>
  <c r="F4" i="12" s="1"/>
  <c r="F59" i="3"/>
  <c r="G59" i="3"/>
  <c r="E61" i="3"/>
  <c r="F61" i="3"/>
  <c r="G61" i="3"/>
  <c r="E62" i="3"/>
  <c r="F5" i="12" s="1"/>
  <c r="F62" i="3"/>
  <c r="G62" i="3"/>
  <c r="E63" i="3"/>
  <c r="F63" i="3"/>
  <c r="G63" i="3"/>
  <c r="E64" i="3"/>
  <c r="F64" i="3"/>
  <c r="G64" i="3"/>
  <c r="E65" i="3"/>
  <c r="F65" i="3"/>
  <c r="G65" i="3"/>
  <c r="E66" i="3"/>
  <c r="F66" i="3"/>
  <c r="G66" i="3"/>
  <c r="E67" i="3"/>
  <c r="F67" i="3"/>
  <c r="G67" i="3"/>
  <c r="E68" i="3"/>
  <c r="F68" i="3"/>
  <c r="G68" i="3"/>
  <c r="E69" i="3"/>
  <c r="F69" i="3"/>
  <c r="G69" i="3"/>
  <c r="E70" i="3"/>
  <c r="F70" i="3"/>
  <c r="G70" i="3"/>
  <c r="E71" i="3"/>
  <c r="F71" i="3"/>
  <c r="G71" i="3"/>
  <c r="E72" i="3"/>
  <c r="F72" i="3"/>
  <c r="G72" i="3"/>
  <c r="E73" i="3"/>
  <c r="F73" i="3"/>
  <c r="G73" i="3"/>
  <c r="E74" i="3"/>
  <c r="F74" i="3"/>
  <c r="G74" i="3"/>
  <c r="E75" i="3"/>
  <c r="F75" i="3"/>
  <c r="G75" i="3"/>
  <c r="E76" i="3"/>
  <c r="F76" i="3"/>
  <c r="G76" i="3"/>
  <c r="E77" i="3"/>
  <c r="F77" i="3"/>
  <c r="G77" i="3"/>
  <c r="E78" i="3"/>
  <c r="F78" i="3"/>
  <c r="G78" i="3"/>
  <c r="E79" i="3"/>
  <c r="F79" i="3"/>
  <c r="G79" i="3"/>
  <c r="E80" i="3"/>
  <c r="F80" i="3"/>
  <c r="G80" i="3"/>
  <c r="E81" i="3"/>
  <c r="F81" i="3"/>
  <c r="G81" i="3"/>
  <c r="E82" i="3"/>
  <c r="F82" i="3"/>
  <c r="G82" i="3"/>
  <c r="E83" i="3"/>
  <c r="F83" i="3"/>
  <c r="G83" i="3"/>
  <c r="E84" i="3"/>
  <c r="F84" i="3"/>
  <c r="G84" i="3"/>
  <c r="E85" i="3"/>
  <c r="F85" i="3"/>
  <c r="G85" i="3"/>
  <c r="E86" i="3"/>
  <c r="F86" i="3"/>
  <c r="G86" i="3"/>
  <c r="E87" i="3"/>
  <c r="F87" i="3"/>
  <c r="G87" i="3"/>
  <c r="E88" i="3"/>
  <c r="F88" i="3"/>
  <c r="G88" i="3"/>
  <c r="E89" i="3"/>
  <c r="F89" i="3"/>
  <c r="G89" i="3"/>
  <c r="E90" i="3"/>
  <c r="F90" i="3"/>
  <c r="G90" i="3"/>
  <c r="E91" i="3"/>
  <c r="F91" i="3"/>
  <c r="G91" i="3"/>
  <c r="E92" i="3"/>
  <c r="F92" i="3"/>
  <c r="G92" i="3"/>
  <c r="E93" i="3"/>
  <c r="F93" i="3"/>
  <c r="G93" i="3"/>
  <c r="E94" i="3"/>
  <c r="F94" i="3"/>
  <c r="G94" i="3"/>
  <c r="E95" i="3"/>
  <c r="F95" i="3"/>
  <c r="G95" i="3"/>
  <c r="E96" i="3"/>
  <c r="F96" i="3"/>
  <c r="G96" i="3"/>
  <c r="E97" i="3"/>
  <c r="F97" i="3"/>
  <c r="G97" i="3"/>
  <c r="E98" i="3"/>
  <c r="F98" i="3"/>
  <c r="G98" i="3"/>
  <c r="E99" i="3"/>
  <c r="F99" i="3"/>
  <c r="G99" i="3"/>
  <c r="E100" i="3"/>
  <c r="F100" i="3"/>
  <c r="G100" i="3"/>
  <c r="E101" i="3"/>
  <c r="F101" i="3"/>
  <c r="G101" i="3"/>
  <c r="E102" i="3"/>
  <c r="F102" i="3"/>
  <c r="G102" i="3"/>
  <c r="E103" i="3"/>
  <c r="F103" i="3"/>
  <c r="G103" i="3"/>
  <c r="E104" i="3"/>
  <c r="F104" i="3"/>
  <c r="G104" i="3"/>
  <c r="E105" i="3"/>
  <c r="F105" i="3"/>
  <c r="G105" i="3"/>
  <c r="E106" i="3"/>
  <c r="F106" i="3"/>
  <c r="G106" i="3"/>
  <c r="E107" i="3"/>
  <c r="F107" i="3"/>
  <c r="G107" i="3"/>
  <c r="E108" i="3"/>
  <c r="F108" i="3"/>
  <c r="G108" i="3"/>
  <c r="E109" i="3"/>
  <c r="F109" i="3"/>
  <c r="G109" i="3"/>
  <c r="E110" i="3"/>
  <c r="F110" i="3"/>
  <c r="G110" i="3"/>
  <c r="E111" i="3"/>
  <c r="F111" i="3"/>
  <c r="G111" i="3"/>
  <c r="E112" i="3"/>
  <c r="F112" i="3"/>
  <c r="G112" i="3"/>
  <c r="E113" i="3"/>
  <c r="F113" i="3"/>
  <c r="G113" i="3"/>
  <c r="E114" i="3"/>
  <c r="F114" i="3"/>
  <c r="G114" i="3"/>
  <c r="E115" i="3"/>
  <c r="F115" i="3"/>
  <c r="G115" i="3"/>
  <c r="E116" i="3"/>
  <c r="F116" i="3"/>
  <c r="G116" i="3"/>
  <c r="E117" i="3"/>
  <c r="F117" i="3"/>
  <c r="G117" i="3"/>
  <c r="E118" i="3"/>
  <c r="F118" i="3"/>
  <c r="G118" i="3"/>
  <c r="E119" i="3"/>
  <c r="F119" i="3"/>
  <c r="G119" i="3"/>
  <c r="E120" i="3"/>
  <c r="F120" i="3"/>
  <c r="G120" i="3"/>
  <c r="E121" i="3"/>
  <c r="F121" i="3"/>
  <c r="G121" i="3"/>
  <c r="E122" i="3"/>
  <c r="F122" i="3"/>
  <c r="G122" i="3"/>
  <c r="E123" i="3"/>
  <c r="F123" i="3"/>
  <c r="G123" i="3"/>
  <c r="E124" i="3"/>
  <c r="F124" i="3"/>
  <c r="G124" i="3"/>
  <c r="E125" i="3"/>
  <c r="F125" i="3"/>
  <c r="G125" i="3"/>
  <c r="E126" i="3"/>
  <c r="F126" i="3"/>
  <c r="G126" i="3"/>
  <c r="E127" i="3"/>
  <c r="F127" i="3"/>
  <c r="G127" i="3"/>
  <c r="E128" i="3"/>
  <c r="F128" i="3"/>
  <c r="G128" i="3"/>
  <c r="E129" i="3"/>
  <c r="F129" i="3"/>
  <c r="G129" i="3"/>
  <c r="E130" i="3"/>
  <c r="F130" i="3"/>
  <c r="G130" i="3"/>
  <c r="E131" i="3"/>
  <c r="F131" i="3"/>
  <c r="G131" i="3"/>
  <c r="E132" i="3"/>
  <c r="F132" i="3"/>
  <c r="G132" i="3"/>
  <c r="E133" i="3"/>
  <c r="F133" i="3"/>
  <c r="G133" i="3"/>
  <c r="E134" i="3"/>
  <c r="F134" i="3"/>
  <c r="G134" i="3"/>
  <c r="E135" i="3"/>
  <c r="F135" i="3"/>
  <c r="G135" i="3"/>
  <c r="E136" i="3"/>
  <c r="F136" i="3"/>
  <c r="G136" i="3"/>
  <c r="E137" i="3"/>
  <c r="F137" i="3"/>
  <c r="G137" i="3"/>
  <c r="E138" i="3"/>
  <c r="F138" i="3"/>
  <c r="G138" i="3"/>
  <c r="E139" i="3"/>
  <c r="F139" i="3"/>
  <c r="G139" i="3"/>
  <c r="E140" i="3"/>
  <c r="F140" i="3"/>
  <c r="G140" i="3"/>
  <c r="E141" i="3"/>
  <c r="F141" i="3"/>
  <c r="G141" i="3"/>
  <c r="E142" i="3"/>
  <c r="F142" i="3"/>
  <c r="G142" i="3"/>
  <c r="E143" i="3"/>
  <c r="F143" i="3"/>
  <c r="G143" i="3"/>
  <c r="E144" i="3"/>
  <c r="F144" i="3"/>
  <c r="G144" i="3"/>
  <c r="E146" i="3"/>
  <c r="F146" i="3"/>
  <c r="G146" i="3"/>
  <c r="E147" i="3"/>
  <c r="F147" i="3"/>
  <c r="G147" i="3"/>
  <c r="E148" i="3"/>
  <c r="F148" i="3"/>
  <c r="G148" i="3"/>
  <c r="E149" i="3"/>
  <c r="F149" i="3"/>
  <c r="G149" i="3"/>
  <c r="E150" i="3"/>
  <c r="F150" i="3"/>
  <c r="G150" i="3"/>
  <c r="E151" i="3"/>
  <c r="F151" i="3"/>
  <c r="G151" i="3"/>
  <c r="E152" i="3"/>
  <c r="F152" i="3"/>
  <c r="G152" i="3"/>
  <c r="E153" i="3"/>
  <c r="F153" i="3"/>
  <c r="G153" i="3"/>
  <c r="E154" i="3"/>
  <c r="F154" i="3"/>
  <c r="G154" i="3"/>
  <c r="E155" i="3"/>
  <c r="F155" i="3"/>
  <c r="G155" i="3"/>
  <c r="E156" i="3"/>
  <c r="F156" i="3"/>
  <c r="G156" i="3"/>
  <c r="E157" i="3"/>
  <c r="F157" i="3"/>
  <c r="G157" i="3"/>
  <c r="E158" i="3"/>
  <c r="F158" i="3"/>
  <c r="G158" i="3"/>
  <c r="E159" i="3"/>
  <c r="F159" i="3"/>
  <c r="G159" i="3"/>
  <c r="E160" i="3"/>
  <c r="F160" i="3"/>
  <c r="G160" i="3"/>
  <c r="E161" i="3"/>
  <c r="F161" i="3"/>
  <c r="G161" i="3"/>
  <c r="E162" i="3"/>
  <c r="F162" i="3"/>
  <c r="G162" i="3"/>
  <c r="E163" i="3"/>
  <c r="F163" i="3"/>
  <c r="G163" i="3"/>
  <c r="E164" i="3"/>
  <c r="F164" i="3"/>
  <c r="G164" i="3"/>
  <c r="E165" i="3"/>
  <c r="F165" i="3"/>
  <c r="G165" i="3"/>
  <c r="E166" i="3"/>
  <c r="F166" i="3"/>
  <c r="G166" i="3"/>
  <c r="E167" i="3"/>
  <c r="F167" i="3"/>
  <c r="G167" i="3"/>
  <c r="E168" i="3"/>
  <c r="F168" i="3"/>
  <c r="G168" i="3"/>
  <c r="E169" i="3"/>
  <c r="F169" i="3"/>
  <c r="G169" i="3"/>
  <c r="E170" i="3"/>
  <c r="F170" i="3"/>
  <c r="G170" i="3"/>
  <c r="E171" i="3"/>
  <c r="F171" i="3"/>
  <c r="G171" i="3"/>
  <c r="E172" i="3"/>
  <c r="F172" i="3"/>
  <c r="G172" i="3"/>
  <c r="E173" i="3"/>
  <c r="F173" i="3"/>
  <c r="G173" i="3"/>
  <c r="E174" i="3"/>
  <c r="F174" i="3"/>
  <c r="G174" i="3"/>
  <c r="E175" i="3"/>
  <c r="F175" i="3"/>
  <c r="G175" i="3"/>
  <c r="E178" i="3"/>
  <c r="F6" i="12" s="1"/>
  <c r="F178" i="3"/>
  <c r="G178" i="3"/>
  <c r="E179" i="3"/>
  <c r="F7" i="12" s="1"/>
  <c r="F179" i="3"/>
  <c r="G179" i="3"/>
  <c r="E180" i="3"/>
  <c r="F8" i="12" s="1"/>
  <c r="F180" i="3"/>
  <c r="G180" i="3"/>
  <c r="E181" i="3"/>
  <c r="F9" i="12" s="1"/>
  <c r="F181" i="3"/>
  <c r="G181" i="3"/>
  <c r="E182" i="3"/>
  <c r="F10" i="12" s="1"/>
  <c r="F182" i="3"/>
  <c r="G182" i="3"/>
  <c r="E183" i="3"/>
  <c r="F11" i="12" s="1"/>
  <c r="F183" i="3"/>
  <c r="G183" i="3"/>
  <c r="E184" i="3"/>
  <c r="F12" i="12" s="1"/>
  <c r="F184" i="3"/>
  <c r="G184" i="3"/>
  <c r="E185" i="3"/>
  <c r="F13" i="12" s="1"/>
  <c r="F185" i="3"/>
  <c r="G185" i="3"/>
  <c r="E186" i="3"/>
  <c r="F14" i="12" s="1"/>
  <c r="F186" i="3"/>
  <c r="G186" i="3"/>
  <c r="E187" i="3"/>
  <c r="F15" i="12" s="1"/>
  <c r="F187" i="3"/>
  <c r="G187" i="3"/>
  <c r="E188" i="3"/>
  <c r="F16" i="12" s="1"/>
  <c r="F188" i="3"/>
  <c r="G188" i="3"/>
  <c r="E189" i="3"/>
  <c r="F17" i="12" s="1"/>
  <c r="F189" i="3"/>
  <c r="G189" i="3"/>
  <c r="E190" i="3"/>
  <c r="F18" i="12" s="1"/>
  <c r="F190" i="3"/>
  <c r="G190" i="3"/>
  <c r="E191" i="3"/>
  <c r="F19" i="12" s="1"/>
  <c r="F191" i="3"/>
  <c r="G191" i="3"/>
  <c r="E192" i="3"/>
  <c r="F20" i="12" s="1"/>
  <c r="F192" i="3"/>
  <c r="G192" i="3"/>
  <c r="E193" i="3"/>
  <c r="F21" i="12" s="1"/>
  <c r="F193" i="3"/>
  <c r="G193" i="3"/>
  <c r="E194" i="3"/>
  <c r="F22" i="12" s="1"/>
  <c r="F194" i="3"/>
  <c r="G194" i="3"/>
  <c r="E195" i="3"/>
  <c r="F23" i="12" s="1"/>
  <c r="F195" i="3"/>
  <c r="G195" i="3"/>
  <c r="E196" i="3"/>
  <c r="F24" i="12" s="1"/>
  <c r="F196" i="3"/>
  <c r="G196" i="3"/>
  <c r="E197" i="3"/>
  <c r="F25" i="12" s="1"/>
  <c r="F197" i="3"/>
  <c r="G197" i="3"/>
  <c r="E198" i="3"/>
  <c r="F26" i="12" s="1"/>
  <c r="F198" i="3"/>
  <c r="G198" i="3"/>
  <c r="E199" i="3"/>
  <c r="F27" i="12" s="1"/>
  <c r="F199" i="3"/>
  <c r="G199" i="3"/>
  <c r="E200" i="3"/>
  <c r="F28" i="12" s="1"/>
  <c r="F200" i="3"/>
  <c r="G200" i="3"/>
  <c r="E201" i="3"/>
  <c r="F29" i="12" s="1"/>
  <c r="F201" i="3"/>
  <c r="G201" i="3"/>
  <c r="E202" i="3"/>
  <c r="F30" i="12" s="1"/>
  <c r="F202" i="3"/>
  <c r="G202" i="3"/>
  <c r="E203" i="3"/>
  <c r="F31" i="12" s="1"/>
  <c r="F203" i="3"/>
  <c r="G203" i="3"/>
  <c r="E204" i="3"/>
  <c r="F32" i="12" s="1"/>
  <c r="F204" i="3"/>
  <c r="G204" i="3"/>
  <c r="E205" i="3"/>
  <c r="F33" i="12" s="1"/>
  <c r="F205" i="3"/>
  <c r="G205" i="3"/>
  <c r="E206" i="3"/>
  <c r="F34" i="12" s="1"/>
  <c r="F206" i="3"/>
  <c r="G206" i="3"/>
  <c r="E207" i="3"/>
  <c r="F35" i="12" s="1"/>
  <c r="F207" i="3"/>
  <c r="G207" i="3"/>
  <c r="E208" i="3"/>
  <c r="F36" i="12" s="1"/>
  <c r="F208" i="3"/>
  <c r="G208" i="3"/>
  <c r="E209" i="3"/>
  <c r="F37" i="12" s="1"/>
  <c r="F209" i="3"/>
  <c r="G209" i="3"/>
  <c r="E210" i="3"/>
  <c r="F38" i="12" s="1"/>
  <c r="F210" i="3"/>
  <c r="G210" i="3"/>
  <c r="E211" i="3"/>
  <c r="F39" i="12" s="1"/>
  <c r="F211" i="3"/>
  <c r="G211" i="3"/>
  <c r="E212" i="3"/>
  <c r="F40" i="12" s="1"/>
  <c r="F212" i="3"/>
  <c r="G212" i="3"/>
  <c r="E213" i="3"/>
  <c r="F41" i="12" s="1"/>
  <c r="F213" i="3"/>
  <c r="G213" i="3"/>
  <c r="E214" i="3"/>
  <c r="F42" i="12" s="1"/>
  <c r="F214" i="3"/>
  <c r="G214" i="3"/>
  <c r="E215" i="3"/>
  <c r="F43" i="12" s="1"/>
  <c r="F215" i="3"/>
  <c r="G215" i="3"/>
  <c r="E216" i="3"/>
  <c r="F44" i="12" s="1"/>
  <c r="F216" i="3"/>
  <c r="G216" i="3"/>
  <c r="E217" i="3"/>
  <c r="F45" i="12" s="1"/>
  <c r="F217" i="3"/>
  <c r="G217" i="3"/>
  <c r="E218" i="3"/>
  <c r="F46" i="12" s="1"/>
  <c r="F218" i="3"/>
  <c r="G218" i="3"/>
  <c r="E219" i="3"/>
  <c r="F47" i="12" s="1"/>
  <c r="F219" i="3"/>
  <c r="G219" i="3"/>
  <c r="E220" i="3"/>
  <c r="F48" i="12" s="1"/>
  <c r="F220" i="3"/>
  <c r="G220" i="3"/>
  <c r="E221" i="3"/>
  <c r="F49" i="12" s="1"/>
  <c r="F221" i="3"/>
  <c r="G221" i="3"/>
  <c r="E222" i="3"/>
  <c r="F50" i="12" s="1"/>
  <c r="F222" i="3"/>
  <c r="G222" i="3"/>
  <c r="E223" i="3"/>
  <c r="F51" i="12" s="1"/>
  <c r="F223" i="3"/>
  <c r="G223" i="3"/>
  <c r="E224" i="3"/>
  <c r="F52" i="12" s="1"/>
  <c r="F224" i="3"/>
  <c r="G224" i="3"/>
  <c r="E225" i="3"/>
  <c r="F53" i="12" s="1"/>
  <c r="F225" i="3"/>
  <c r="G225" i="3"/>
  <c r="E226" i="3"/>
  <c r="F54" i="12" s="1"/>
  <c r="F226" i="3"/>
  <c r="G226" i="3"/>
  <c r="E227" i="3"/>
  <c r="F55" i="12" s="1"/>
  <c r="F227" i="3"/>
  <c r="G227" i="3"/>
  <c r="E228" i="3"/>
  <c r="F56" i="12" s="1"/>
  <c r="F228" i="3"/>
  <c r="G228" i="3"/>
  <c r="E229" i="3"/>
  <c r="F57" i="12" s="1"/>
  <c r="F229" i="3"/>
  <c r="G229" i="3"/>
  <c r="E230" i="3"/>
  <c r="F58" i="12" s="1"/>
  <c r="F230" i="3"/>
  <c r="G230" i="3"/>
  <c r="E231" i="3"/>
  <c r="F59" i="12" s="1"/>
  <c r="F231" i="3"/>
  <c r="G231" i="3"/>
  <c r="E232" i="3"/>
  <c r="F60" i="12" s="1"/>
  <c r="F232" i="3"/>
  <c r="G232" i="3"/>
  <c r="E233" i="3"/>
  <c r="F61" i="12" s="1"/>
  <c r="F233" i="3"/>
  <c r="G233" i="3"/>
  <c r="E234" i="3"/>
  <c r="F62" i="12" s="1"/>
  <c r="F234" i="3"/>
  <c r="G234" i="3"/>
  <c r="E235" i="3"/>
  <c r="F63" i="12" s="1"/>
  <c r="F235" i="3"/>
  <c r="G235" i="3"/>
  <c r="E236" i="3"/>
  <c r="F64" i="12" s="1"/>
  <c r="F236" i="3"/>
  <c r="G236" i="3"/>
  <c r="E237" i="3"/>
  <c r="F65" i="12" s="1"/>
  <c r="F237" i="3"/>
  <c r="G237" i="3"/>
  <c r="E238" i="3"/>
  <c r="F66" i="12" s="1"/>
  <c r="F238" i="3"/>
  <c r="G238" i="3"/>
  <c r="E239" i="3"/>
  <c r="F67" i="12" s="1"/>
  <c r="F239" i="3"/>
  <c r="G239" i="3"/>
  <c r="E240" i="3"/>
  <c r="F68" i="12" s="1"/>
  <c r="F240" i="3"/>
  <c r="G240" i="3"/>
  <c r="E241" i="3"/>
  <c r="F69" i="12" s="1"/>
  <c r="F241" i="3"/>
  <c r="G241" i="3"/>
  <c r="E242" i="3"/>
  <c r="F70" i="12" s="1"/>
  <c r="F242" i="3"/>
  <c r="G242" i="3"/>
  <c r="E243" i="3"/>
  <c r="F71" i="12" s="1"/>
  <c r="F243" i="3"/>
  <c r="G243" i="3"/>
  <c r="E244" i="3"/>
  <c r="F72" i="12" s="1"/>
  <c r="F244" i="3"/>
  <c r="G244" i="3"/>
  <c r="E245" i="3"/>
  <c r="F73" i="12" s="1"/>
  <c r="F245" i="3"/>
  <c r="G245" i="3"/>
  <c r="E246" i="3"/>
  <c r="F74" i="12" s="1"/>
  <c r="F246" i="3"/>
  <c r="G246" i="3"/>
  <c r="E247" i="3"/>
  <c r="F75" i="12" s="1"/>
  <c r="F247" i="3"/>
  <c r="G247" i="3"/>
  <c r="E248" i="3"/>
  <c r="F76" i="12" s="1"/>
  <c r="F248" i="3"/>
  <c r="G248" i="3"/>
  <c r="E249" i="3"/>
  <c r="F77" i="12" s="1"/>
  <c r="F249" i="3"/>
  <c r="G249" i="3"/>
  <c r="E250" i="3"/>
  <c r="F78" i="12" s="1"/>
  <c r="F250" i="3"/>
  <c r="G250" i="3"/>
  <c r="E251" i="3"/>
  <c r="F79" i="12" s="1"/>
  <c r="F251" i="3"/>
  <c r="G251" i="3"/>
  <c r="E252" i="3"/>
  <c r="F80" i="12" s="1"/>
  <c r="F252" i="3"/>
  <c r="G252" i="3"/>
  <c r="E253" i="3"/>
  <c r="F81" i="12" s="1"/>
  <c r="F253" i="3"/>
  <c r="G253" i="3"/>
  <c r="E254" i="3"/>
  <c r="F82" i="12" s="1"/>
  <c r="F254" i="3"/>
  <c r="G254" i="3"/>
  <c r="E255" i="3"/>
  <c r="F83" i="12" s="1"/>
  <c r="F255" i="3"/>
  <c r="G255" i="3"/>
  <c r="E256" i="3"/>
  <c r="F84" i="12" s="1"/>
  <c r="F256" i="3"/>
  <c r="G256" i="3"/>
  <c r="E257" i="3"/>
  <c r="F85" i="12" s="1"/>
  <c r="F257" i="3"/>
  <c r="G257" i="3"/>
  <c r="E258" i="3"/>
  <c r="F86" i="12" s="1"/>
  <c r="F258" i="3"/>
  <c r="G258" i="3"/>
  <c r="E259" i="3"/>
  <c r="F87" i="12" s="1"/>
  <c r="F259" i="3"/>
  <c r="G259" i="3"/>
  <c r="E260" i="3"/>
  <c r="F88" i="12" s="1"/>
  <c r="F260" i="3"/>
  <c r="G260" i="3"/>
  <c r="E261" i="3"/>
  <c r="F89" i="12" s="1"/>
  <c r="F261" i="3"/>
  <c r="G261" i="3"/>
  <c r="E262" i="3"/>
  <c r="F90" i="12" s="1"/>
  <c r="F262" i="3"/>
  <c r="G262" i="3"/>
  <c r="E263" i="3"/>
  <c r="F91" i="12" s="1"/>
  <c r="F263" i="3"/>
  <c r="G263" i="3"/>
  <c r="E264" i="3"/>
  <c r="F92" i="12" s="1"/>
  <c r="F264" i="3"/>
  <c r="G264" i="3"/>
  <c r="E265" i="3"/>
  <c r="F93" i="12" s="1"/>
  <c r="F265" i="3"/>
  <c r="G265" i="3"/>
  <c r="E266" i="3"/>
  <c r="F94" i="12" s="1"/>
  <c r="F266" i="3"/>
  <c r="G266" i="3"/>
  <c r="E267" i="3"/>
  <c r="F95" i="12" s="1"/>
  <c r="F267" i="3"/>
  <c r="G267" i="3"/>
  <c r="E268" i="3"/>
  <c r="F96" i="12" s="1"/>
  <c r="F268" i="3"/>
  <c r="G268" i="3"/>
  <c r="E269" i="3"/>
  <c r="F97" i="12" s="1"/>
  <c r="F269" i="3"/>
  <c r="G269" i="3"/>
  <c r="E270" i="3"/>
  <c r="F98" i="12" s="1"/>
  <c r="F270" i="3"/>
  <c r="G270" i="3"/>
  <c r="E271" i="3"/>
  <c r="F99" i="12" s="1"/>
  <c r="F271" i="3"/>
  <c r="G271" i="3"/>
  <c r="E272" i="3"/>
  <c r="F100" i="12" s="1"/>
  <c r="F272" i="3"/>
  <c r="G272" i="3"/>
  <c r="E273" i="3"/>
  <c r="F101" i="12" s="1"/>
  <c r="F273" i="3"/>
  <c r="G273" i="3"/>
  <c r="E274" i="3"/>
  <c r="F102" i="12" s="1"/>
  <c r="F274" i="3"/>
  <c r="G274" i="3"/>
  <c r="E275" i="3"/>
  <c r="F103" i="12" s="1"/>
  <c r="F275" i="3"/>
  <c r="G275" i="3"/>
  <c r="E276" i="3"/>
  <c r="F104" i="12" s="1"/>
  <c r="F276" i="3"/>
  <c r="G276" i="3"/>
  <c r="E277" i="3"/>
  <c r="F105" i="12" s="1"/>
  <c r="F277" i="3"/>
  <c r="G277" i="3"/>
  <c r="E278" i="3"/>
  <c r="F106" i="12" s="1"/>
  <c r="F278" i="3"/>
  <c r="G278" i="3"/>
  <c r="E279" i="3"/>
  <c r="F107" i="12" s="1"/>
  <c r="F279" i="3"/>
  <c r="G279" i="3"/>
  <c r="E280" i="3"/>
  <c r="F108" i="12" s="1"/>
  <c r="F280" i="3"/>
  <c r="G280" i="3"/>
  <c r="E281" i="3"/>
  <c r="F109" i="12" s="1"/>
  <c r="F281" i="3"/>
  <c r="G281" i="3"/>
  <c r="E282" i="3"/>
  <c r="F110" i="12" s="1"/>
  <c r="F282" i="3"/>
  <c r="G282" i="3"/>
  <c r="E283" i="3"/>
  <c r="F111" i="12" s="1"/>
  <c r="F283" i="3"/>
  <c r="G283" i="3"/>
  <c r="E284" i="3"/>
  <c r="F112" i="12" s="1"/>
  <c r="F284" i="3"/>
  <c r="G284" i="3"/>
  <c r="E285" i="3"/>
  <c r="F113" i="12" s="1"/>
  <c r="F285" i="3"/>
  <c r="G285" i="3"/>
  <c r="E286" i="3"/>
  <c r="F114" i="12" s="1"/>
  <c r="F286" i="3"/>
  <c r="G286" i="3"/>
  <c r="E287" i="3"/>
  <c r="F115" i="12" s="1"/>
  <c r="F287" i="3"/>
  <c r="G287" i="3"/>
  <c r="E288" i="3"/>
  <c r="F116" i="12" s="1"/>
  <c r="F288" i="3"/>
  <c r="G288" i="3"/>
  <c r="E289" i="3"/>
  <c r="F117" i="12" s="1"/>
  <c r="F289" i="3"/>
  <c r="G289" i="3"/>
  <c r="E290" i="3"/>
  <c r="F118" i="12" s="1"/>
  <c r="F290" i="3"/>
  <c r="G290" i="3"/>
  <c r="E291" i="3"/>
  <c r="F119" i="12" s="1"/>
  <c r="F291" i="3"/>
  <c r="G291" i="3"/>
  <c r="E292" i="3"/>
  <c r="F120" i="12" s="1"/>
  <c r="F292" i="3"/>
  <c r="G292" i="3"/>
  <c r="E293" i="3"/>
  <c r="F121" i="12" s="1"/>
  <c r="F293" i="3"/>
  <c r="G293" i="3"/>
  <c r="E294" i="3"/>
  <c r="F122" i="12" s="1"/>
  <c r="F294" i="3"/>
  <c r="G294" i="3"/>
  <c r="E295" i="3"/>
  <c r="F123" i="12" s="1"/>
  <c r="F295" i="3"/>
  <c r="G295" i="3"/>
  <c r="E296" i="3"/>
  <c r="F124" i="12" s="1"/>
  <c r="F296" i="3"/>
  <c r="G296" i="3"/>
  <c r="E297" i="3"/>
  <c r="F125" i="12" s="1"/>
  <c r="F297" i="3"/>
  <c r="G297" i="3"/>
  <c r="E298" i="3"/>
  <c r="F126" i="12" s="1"/>
  <c r="F298" i="3"/>
  <c r="G298" i="3"/>
  <c r="E299" i="3"/>
  <c r="F127" i="12" s="1"/>
  <c r="F299" i="3"/>
  <c r="G299" i="3"/>
  <c r="E300" i="3"/>
  <c r="F128" i="12" s="1"/>
  <c r="F300" i="3"/>
  <c r="G300" i="3"/>
  <c r="E301" i="3"/>
  <c r="F129" i="12" s="1"/>
  <c r="F301" i="3"/>
  <c r="G301" i="3"/>
  <c r="E302" i="3"/>
  <c r="F130" i="12" s="1"/>
  <c r="F302" i="3"/>
  <c r="G302" i="3"/>
  <c r="E303" i="3"/>
  <c r="F131" i="12" s="1"/>
  <c r="F303" i="3"/>
  <c r="G303" i="3"/>
  <c r="E304" i="3"/>
  <c r="F132" i="12" s="1"/>
  <c r="F304" i="3"/>
  <c r="G304" i="3"/>
  <c r="E305" i="3"/>
  <c r="F133" i="12" s="1"/>
  <c r="F305" i="3"/>
  <c r="G305" i="3"/>
  <c r="E306" i="3"/>
  <c r="F134" i="12" s="1"/>
  <c r="F306" i="3"/>
  <c r="G306" i="3"/>
  <c r="E307" i="3"/>
  <c r="F135" i="12" s="1"/>
  <c r="F307" i="3"/>
  <c r="G307" i="3"/>
  <c r="E308" i="3"/>
  <c r="F136" i="12" s="1"/>
  <c r="F308" i="3"/>
  <c r="G308" i="3"/>
  <c r="E309" i="3"/>
  <c r="F137" i="12" s="1"/>
  <c r="F309" i="3"/>
  <c r="G309" i="3"/>
  <c r="E310" i="3"/>
  <c r="F138" i="12" s="1"/>
  <c r="F310" i="3"/>
  <c r="G310" i="3"/>
  <c r="E311" i="3"/>
  <c r="F139" i="12" s="1"/>
  <c r="F311" i="3"/>
  <c r="G311" i="3"/>
  <c r="E312" i="3"/>
  <c r="F140" i="12" s="1"/>
  <c r="F312" i="3"/>
  <c r="G312" i="3"/>
  <c r="E313" i="3"/>
  <c r="F141" i="12" s="1"/>
  <c r="F313" i="3"/>
  <c r="G313" i="3"/>
  <c r="E314" i="3"/>
  <c r="F142" i="12" s="1"/>
  <c r="F314" i="3"/>
  <c r="G314" i="3"/>
  <c r="E315" i="3"/>
  <c r="F143" i="12" s="1"/>
  <c r="F315" i="3"/>
  <c r="G315" i="3"/>
  <c r="E316" i="3"/>
  <c r="F144" i="12" s="1"/>
  <c r="F316" i="3"/>
  <c r="G316" i="3"/>
  <c r="E317" i="3"/>
  <c r="F145" i="12" s="1"/>
  <c r="F317" i="3"/>
  <c r="G317" i="3"/>
  <c r="E318" i="3"/>
  <c r="F146" i="12" s="1"/>
  <c r="F318" i="3"/>
  <c r="G318" i="3"/>
  <c r="E319" i="3"/>
  <c r="F147" i="12" s="1"/>
  <c r="F319" i="3"/>
  <c r="G319" i="3"/>
  <c r="E320" i="3"/>
  <c r="F148" i="12" s="1"/>
  <c r="F320" i="3"/>
  <c r="G320" i="3"/>
  <c r="E321" i="3"/>
  <c r="F149" i="12" s="1"/>
  <c r="F321" i="3"/>
  <c r="G321" i="3"/>
  <c r="E322" i="3"/>
  <c r="F150" i="12" s="1"/>
  <c r="F322" i="3"/>
  <c r="G322" i="3"/>
  <c r="E324" i="3"/>
  <c r="F324" i="3"/>
  <c r="G324" i="3"/>
  <c r="E325" i="3"/>
  <c r="F325" i="3"/>
  <c r="G325" i="3"/>
  <c r="E326" i="3"/>
  <c r="F326" i="3"/>
  <c r="G326" i="3"/>
  <c r="E327" i="3"/>
  <c r="F327" i="3"/>
  <c r="G327" i="3"/>
  <c r="E328" i="3"/>
  <c r="F328" i="3"/>
  <c r="G328" i="3"/>
  <c r="E330" i="3"/>
  <c r="F330" i="3"/>
  <c r="G330" i="3"/>
  <c r="E331" i="3"/>
  <c r="F331" i="3"/>
  <c r="G331" i="3"/>
  <c r="E332" i="3"/>
  <c r="F332" i="3"/>
  <c r="G332" i="3"/>
  <c r="E333" i="3"/>
  <c r="F3" i="13" s="1"/>
  <c r="F333" i="3"/>
  <c r="G333" i="3"/>
  <c r="E334" i="3"/>
  <c r="F4" i="13" s="1"/>
  <c r="F334" i="3"/>
  <c r="G334" i="3"/>
  <c r="E336" i="3"/>
  <c r="F336" i="3"/>
  <c r="G336" i="3"/>
  <c r="E337" i="3"/>
  <c r="F5" i="13" s="1"/>
  <c r="F337" i="3"/>
  <c r="G337" i="3"/>
  <c r="E338" i="3"/>
  <c r="F338" i="3"/>
  <c r="G338" i="3"/>
  <c r="E339" i="3"/>
  <c r="F339" i="3"/>
  <c r="G339" i="3"/>
  <c r="E340" i="3"/>
  <c r="F340" i="3"/>
  <c r="G340" i="3"/>
  <c r="E341" i="3"/>
  <c r="F341" i="3"/>
  <c r="G341" i="3"/>
  <c r="E342" i="3"/>
  <c r="F342" i="3"/>
  <c r="G342" i="3"/>
  <c r="E343" i="3"/>
  <c r="F343" i="3"/>
  <c r="G343" i="3"/>
  <c r="E344" i="3"/>
  <c r="F344" i="3"/>
  <c r="G344" i="3"/>
  <c r="E345" i="3"/>
  <c r="F345" i="3"/>
  <c r="G345" i="3"/>
  <c r="E346" i="3"/>
  <c r="F346" i="3"/>
  <c r="G346" i="3"/>
  <c r="E347" i="3"/>
  <c r="F347" i="3"/>
  <c r="G347" i="3"/>
  <c r="E348" i="3"/>
  <c r="F348" i="3"/>
  <c r="G348" i="3"/>
  <c r="E349" i="3"/>
  <c r="F349" i="3"/>
  <c r="G349" i="3"/>
  <c r="E350" i="3"/>
  <c r="F350" i="3"/>
  <c r="G350" i="3"/>
  <c r="E351" i="3"/>
  <c r="F351" i="3"/>
  <c r="G351" i="3"/>
  <c r="E352" i="3"/>
  <c r="F352" i="3"/>
  <c r="G352" i="3"/>
  <c r="E353" i="3"/>
  <c r="F353" i="3"/>
  <c r="G353" i="3"/>
  <c r="E354" i="3"/>
  <c r="F354" i="3"/>
  <c r="G354" i="3"/>
  <c r="E355" i="3"/>
  <c r="F355" i="3"/>
  <c r="G355" i="3"/>
  <c r="E356" i="3"/>
  <c r="F356" i="3"/>
  <c r="G356" i="3"/>
  <c r="E357" i="3"/>
  <c r="F357" i="3"/>
  <c r="G357" i="3"/>
  <c r="E358" i="3"/>
  <c r="F358" i="3"/>
  <c r="G358" i="3"/>
  <c r="E359" i="3"/>
  <c r="F359" i="3"/>
  <c r="G359" i="3"/>
  <c r="E360" i="3"/>
  <c r="F360" i="3"/>
  <c r="G360" i="3"/>
  <c r="E361" i="3"/>
  <c r="F361" i="3"/>
  <c r="G361" i="3"/>
  <c r="E362" i="3"/>
  <c r="F362" i="3"/>
  <c r="G362" i="3"/>
  <c r="E363" i="3"/>
  <c r="F363" i="3"/>
  <c r="G363" i="3"/>
  <c r="E364" i="3"/>
  <c r="F364" i="3"/>
  <c r="G364" i="3"/>
  <c r="E365" i="3"/>
  <c r="F365" i="3"/>
  <c r="G365" i="3"/>
  <c r="E366" i="3"/>
  <c r="F366" i="3"/>
  <c r="G366" i="3"/>
  <c r="E367" i="3"/>
  <c r="F367" i="3"/>
  <c r="G367" i="3"/>
  <c r="E368" i="3"/>
  <c r="F368" i="3"/>
  <c r="G368" i="3"/>
  <c r="E369" i="3"/>
  <c r="F369" i="3"/>
  <c r="G369" i="3"/>
  <c r="E370" i="3"/>
  <c r="F370" i="3"/>
  <c r="G370" i="3"/>
  <c r="E371" i="3"/>
  <c r="F371" i="3"/>
  <c r="G371" i="3"/>
  <c r="E372" i="3"/>
  <c r="F372" i="3"/>
  <c r="G372" i="3"/>
  <c r="E373" i="3"/>
  <c r="F373" i="3"/>
  <c r="G373" i="3"/>
  <c r="E374" i="3"/>
  <c r="F374" i="3"/>
  <c r="G374" i="3"/>
  <c r="E375" i="3"/>
  <c r="F375" i="3"/>
  <c r="G375" i="3"/>
  <c r="E376" i="3"/>
  <c r="F376" i="3"/>
  <c r="G376" i="3"/>
  <c r="E377" i="3"/>
  <c r="F377" i="3"/>
  <c r="G377" i="3"/>
  <c r="E378" i="3"/>
  <c r="F378" i="3"/>
  <c r="G378" i="3"/>
  <c r="E379" i="3"/>
  <c r="F379" i="3"/>
  <c r="G379" i="3"/>
  <c r="E380" i="3"/>
  <c r="F380" i="3"/>
  <c r="G380" i="3"/>
  <c r="E381" i="3"/>
  <c r="F381" i="3"/>
  <c r="G381" i="3"/>
  <c r="E382" i="3"/>
  <c r="F382" i="3"/>
  <c r="G382" i="3"/>
  <c r="E383" i="3"/>
  <c r="F383" i="3"/>
  <c r="G383" i="3"/>
  <c r="E384" i="3"/>
  <c r="F384" i="3"/>
  <c r="G384" i="3"/>
  <c r="E385" i="3"/>
  <c r="F385" i="3"/>
  <c r="G385" i="3"/>
  <c r="E386" i="3"/>
  <c r="F386" i="3"/>
  <c r="G386" i="3"/>
  <c r="E387" i="3"/>
  <c r="F387" i="3"/>
  <c r="G387" i="3"/>
  <c r="E388" i="3"/>
  <c r="F388" i="3"/>
  <c r="G388" i="3"/>
  <c r="E389" i="3"/>
  <c r="F389" i="3"/>
  <c r="G389" i="3"/>
  <c r="E390" i="3"/>
  <c r="F390" i="3"/>
  <c r="G390" i="3"/>
  <c r="E391" i="3"/>
  <c r="F391" i="3"/>
  <c r="G391" i="3"/>
  <c r="E392" i="3"/>
  <c r="F392" i="3"/>
  <c r="G392" i="3"/>
  <c r="E393" i="3"/>
  <c r="F393" i="3"/>
  <c r="G393" i="3"/>
  <c r="E394" i="3"/>
  <c r="F394" i="3"/>
  <c r="G394" i="3"/>
  <c r="E395" i="3"/>
  <c r="F395" i="3"/>
  <c r="G395" i="3"/>
  <c r="E396" i="3"/>
  <c r="F396" i="3"/>
  <c r="G396" i="3"/>
  <c r="E397" i="3"/>
  <c r="F397" i="3"/>
  <c r="G397" i="3"/>
  <c r="E398" i="3"/>
  <c r="F398" i="3"/>
  <c r="G398" i="3"/>
  <c r="E399" i="3"/>
  <c r="F399" i="3"/>
  <c r="G399" i="3"/>
  <c r="E400" i="3"/>
  <c r="F400" i="3"/>
  <c r="G400" i="3"/>
  <c r="E401" i="3"/>
  <c r="F401" i="3"/>
  <c r="G401" i="3"/>
  <c r="E402" i="3"/>
  <c r="F402" i="3"/>
  <c r="G402" i="3"/>
  <c r="E403" i="3"/>
  <c r="F403" i="3"/>
  <c r="G403" i="3"/>
  <c r="E404" i="3"/>
  <c r="F404" i="3"/>
  <c r="G404" i="3"/>
  <c r="E405" i="3"/>
  <c r="F405" i="3"/>
  <c r="G405" i="3"/>
  <c r="E406" i="3"/>
  <c r="F406" i="3"/>
  <c r="G406" i="3"/>
  <c r="E407" i="3"/>
  <c r="F407" i="3"/>
  <c r="G407" i="3"/>
  <c r="E408" i="3"/>
  <c r="F408" i="3"/>
  <c r="G408" i="3"/>
  <c r="E409" i="3"/>
  <c r="F409" i="3"/>
  <c r="G409" i="3"/>
  <c r="E410" i="3"/>
  <c r="F410" i="3"/>
  <c r="G410" i="3"/>
  <c r="E411" i="3"/>
  <c r="F411" i="3"/>
  <c r="G411" i="3"/>
  <c r="E412" i="3"/>
  <c r="F412" i="3"/>
  <c r="G412" i="3"/>
  <c r="E413" i="3"/>
  <c r="F413" i="3"/>
  <c r="G413" i="3"/>
  <c r="E414" i="3"/>
  <c r="F414" i="3"/>
  <c r="G414" i="3"/>
  <c r="E415" i="3"/>
  <c r="F415" i="3"/>
  <c r="G415" i="3"/>
  <c r="E416" i="3"/>
  <c r="F416" i="3"/>
  <c r="G416" i="3"/>
  <c r="E417" i="3"/>
  <c r="F417" i="3"/>
  <c r="G417" i="3"/>
  <c r="E418" i="3"/>
  <c r="F418" i="3"/>
  <c r="G418" i="3"/>
  <c r="E419" i="3"/>
  <c r="F419" i="3"/>
  <c r="G419" i="3"/>
  <c r="E421" i="3"/>
  <c r="F421" i="3"/>
  <c r="G421" i="3"/>
  <c r="E422" i="3"/>
  <c r="F422" i="3"/>
  <c r="G422" i="3"/>
  <c r="E423" i="3"/>
  <c r="F423" i="3"/>
  <c r="G423" i="3"/>
  <c r="E424" i="3"/>
  <c r="F424" i="3"/>
  <c r="G424" i="3"/>
  <c r="E425" i="3"/>
  <c r="F425" i="3"/>
  <c r="G425" i="3"/>
  <c r="E426" i="3"/>
  <c r="F426" i="3"/>
  <c r="G426" i="3"/>
  <c r="E427" i="3"/>
  <c r="F427" i="3"/>
  <c r="G427" i="3"/>
  <c r="E428" i="3"/>
  <c r="F428" i="3"/>
  <c r="G428" i="3"/>
  <c r="E429" i="3"/>
  <c r="F429" i="3"/>
  <c r="G429" i="3"/>
  <c r="E430" i="3"/>
  <c r="F430" i="3"/>
  <c r="G430" i="3"/>
  <c r="E431" i="3"/>
  <c r="F431" i="3"/>
  <c r="G431" i="3"/>
  <c r="E432" i="3"/>
  <c r="F432" i="3"/>
  <c r="G432" i="3"/>
  <c r="E433" i="3"/>
  <c r="F433" i="3"/>
  <c r="G433" i="3"/>
  <c r="E434" i="3"/>
  <c r="F434" i="3"/>
  <c r="G434" i="3"/>
  <c r="E435" i="3"/>
  <c r="F435" i="3"/>
  <c r="G435" i="3"/>
  <c r="E436" i="3"/>
  <c r="F436" i="3"/>
  <c r="G436" i="3"/>
  <c r="E437" i="3"/>
  <c r="F437" i="3"/>
  <c r="G437" i="3"/>
  <c r="E438" i="3"/>
  <c r="F438" i="3"/>
  <c r="G438" i="3"/>
  <c r="E439" i="3"/>
  <c r="F439" i="3"/>
  <c r="G439" i="3"/>
  <c r="E440" i="3"/>
  <c r="F440" i="3"/>
  <c r="G440" i="3"/>
  <c r="E441" i="3"/>
  <c r="F441" i="3"/>
  <c r="G441" i="3"/>
  <c r="E442" i="3"/>
  <c r="F442" i="3"/>
  <c r="G442" i="3"/>
  <c r="E443" i="3"/>
  <c r="F443" i="3"/>
  <c r="G443" i="3"/>
  <c r="E444" i="3"/>
  <c r="F444" i="3"/>
  <c r="G444" i="3"/>
  <c r="E445" i="3"/>
  <c r="F445" i="3"/>
  <c r="G445" i="3"/>
  <c r="E446" i="3"/>
  <c r="F446" i="3"/>
  <c r="G446" i="3"/>
  <c r="E447" i="3"/>
  <c r="F447" i="3"/>
  <c r="G447" i="3"/>
  <c r="E448" i="3"/>
  <c r="F448" i="3"/>
  <c r="G448" i="3"/>
  <c r="E449" i="3"/>
  <c r="F449" i="3"/>
  <c r="G449" i="3"/>
  <c r="E450" i="3"/>
  <c r="F450" i="3"/>
  <c r="G450" i="3"/>
  <c r="E453" i="3"/>
  <c r="F6" i="13" s="1"/>
  <c r="F453" i="3"/>
  <c r="G453" i="3"/>
  <c r="E454" i="3"/>
  <c r="F7" i="13" s="1"/>
  <c r="F454" i="3"/>
  <c r="G454" i="3"/>
  <c r="E455" i="3"/>
  <c r="F8" i="13" s="1"/>
  <c r="F455" i="3"/>
  <c r="G455" i="3"/>
  <c r="E456" i="3"/>
  <c r="F9" i="13" s="1"/>
  <c r="F456" i="3"/>
  <c r="G456" i="3"/>
  <c r="E457" i="3"/>
  <c r="F10" i="13" s="1"/>
  <c r="F457" i="3"/>
  <c r="G457" i="3"/>
  <c r="E458" i="3"/>
  <c r="F11" i="13" s="1"/>
  <c r="F458" i="3"/>
  <c r="G458" i="3"/>
  <c r="E459" i="3"/>
  <c r="F12" i="13" s="1"/>
  <c r="F459" i="3"/>
  <c r="G459" i="3"/>
  <c r="E460" i="3"/>
  <c r="F13" i="13" s="1"/>
  <c r="F460" i="3"/>
  <c r="G460" i="3"/>
  <c r="E461" i="3"/>
  <c r="F14" i="13" s="1"/>
  <c r="F461" i="3"/>
  <c r="G461" i="3"/>
  <c r="E462" i="3"/>
  <c r="F15" i="13" s="1"/>
  <c r="F462" i="3"/>
  <c r="G462" i="3"/>
  <c r="E463" i="3"/>
  <c r="F16" i="13" s="1"/>
  <c r="F463" i="3"/>
  <c r="G463" i="3"/>
  <c r="E464" i="3"/>
  <c r="F17" i="13" s="1"/>
  <c r="F464" i="3"/>
  <c r="G464" i="3"/>
  <c r="E465" i="3"/>
  <c r="F18" i="13" s="1"/>
  <c r="F465" i="3"/>
  <c r="G465" i="3"/>
  <c r="E466" i="3"/>
  <c r="F19" i="13" s="1"/>
  <c r="F466" i="3"/>
  <c r="G466" i="3"/>
  <c r="E467" i="3"/>
  <c r="F20" i="13" s="1"/>
  <c r="F467" i="3"/>
  <c r="G467" i="3"/>
  <c r="E468" i="3"/>
  <c r="F21" i="13" s="1"/>
  <c r="F468" i="3"/>
  <c r="G468" i="3"/>
  <c r="E469" i="3"/>
  <c r="F22" i="13" s="1"/>
  <c r="F469" i="3"/>
  <c r="G469" i="3"/>
  <c r="E470" i="3"/>
  <c r="F23" i="13" s="1"/>
  <c r="F470" i="3"/>
  <c r="G470" i="3"/>
  <c r="E471" i="3"/>
  <c r="F24" i="13" s="1"/>
  <c r="F471" i="3"/>
  <c r="G471" i="3"/>
  <c r="E472" i="3"/>
  <c r="F25" i="13" s="1"/>
  <c r="F472" i="3"/>
  <c r="G472" i="3"/>
  <c r="E473" i="3"/>
  <c r="F26" i="13" s="1"/>
  <c r="F473" i="3"/>
  <c r="G473" i="3"/>
  <c r="E474" i="3"/>
  <c r="F27" i="13" s="1"/>
  <c r="F474" i="3"/>
  <c r="G474" i="3"/>
  <c r="E475" i="3"/>
  <c r="F28" i="13" s="1"/>
  <c r="F475" i="3"/>
  <c r="G475" i="3"/>
  <c r="E476" i="3"/>
  <c r="F29" i="13" s="1"/>
  <c r="F476" i="3"/>
  <c r="G476" i="3"/>
  <c r="E477" i="3"/>
  <c r="F30" i="13" s="1"/>
  <c r="F477" i="3"/>
  <c r="G477" i="3"/>
  <c r="E478" i="3"/>
  <c r="F31" i="13" s="1"/>
  <c r="F478" i="3"/>
  <c r="G478" i="3"/>
  <c r="E479" i="3"/>
  <c r="F32" i="13" s="1"/>
  <c r="F479" i="3"/>
  <c r="G479" i="3"/>
  <c r="E480" i="3"/>
  <c r="F33" i="13" s="1"/>
  <c r="F480" i="3"/>
  <c r="G480" i="3"/>
  <c r="E481" i="3"/>
  <c r="F34" i="13" s="1"/>
  <c r="F481" i="3"/>
  <c r="G481" i="3"/>
  <c r="E482" i="3"/>
  <c r="F35" i="13" s="1"/>
  <c r="F482" i="3"/>
  <c r="G482" i="3"/>
  <c r="E483" i="3"/>
  <c r="F36" i="13" s="1"/>
  <c r="F483" i="3"/>
  <c r="G483" i="3"/>
  <c r="E484" i="3"/>
  <c r="F37" i="13" s="1"/>
  <c r="F484" i="3"/>
  <c r="G484" i="3"/>
  <c r="E485" i="3"/>
  <c r="F38" i="13" s="1"/>
  <c r="F485" i="3"/>
  <c r="G485" i="3"/>
  <c r="E486" i="3"/>
  <c r="F39" i="13" s="1"/>
  <c r="F486" i="3"/>
  <c r="G486" i="3"/>
  <c r="E487" i="3"/>
  <c r="F40" i="13" s="1"/>
  <c r="F487" i="3"/>
  <c r="G487" i="3"/>
  <c r="E488" i="3"/>
  <c r="F41" i="13" s="1"/>
  <c r="F488" i="3"/>
  <c r="G488" i="3"/>
  <c r="E489" i="3"/>
  <c r="F42" i="13" s="1"/>
  <c r="F489" i="3"/>
  <c r="G489" i="3"/>
  <c r="E490" i="3"/>
  <c r="F43" i="13" s="1"/>
  <c r="F490" i="3"/>
  <c r="G490" i="3"/>
  <c r="E491" i="3"/>
  <c r="F44" i="13" s="1"/>
  <c r="F491" i="3"/>
  <c r="G491" i="3"/>
  <c r="E492" i="3"/>
  <c r="F45" i="13" s="1"/>
  <c r="F492" i="3"/>
  <c r="G492" i="3"/>
  <c r="E493" i="3"/>
  <c r="F46" i="13" s="1"/>
  <c r="F493" i="3"/>
  <c r="G493" i="3"/>
  <c r="E494" i="3"/>
  <c r="F47" i="13" s="1"/>
  <c r="F494" i="3"/>
  <c r="G494" i="3"/>
  <c r="E495" i="3"/>
  <c r="F48" i="13" s="1"/>
  <c r="F495" i="3"/>
  <c r="G495" i="3"/>
  <c r="E496" i="3"/>
  <c r="F49" i="13" s="1"/>
  <c r="F496" i="3"/>
  <c r="G496" i="3"/>
  <c r="E497" i="3"/>
  <c r="F50" i="13" s="1"/>
  <c r="F497" i="3"/>
  <c r="G497" i="3"/>
  <c r="E498" i="3"/>
  <c r="F51" i="13" s="1"/>
  <c r="F498" i="3"/>
  <c r="G498" i="3"/>
  <c r="E499" i="3"/>
  <c r="F52" i="13" s="1"/>
  <c r="F499" i="3"/>
  <c r="G499" i="3"/>
  <c r="E500" i="3"/>
  <c r="F53" i="13" s="1"/>
  <c r="F500" i="3"/>
  <c r="G500" i="3"/>
  <c r="E501" i="3"/>
  <c r="F54" i="13" s="1"/>
  <c r="F501" i="3"/>
  <c r="G501" i="3"/>
  <c r="E502" i="3"/>
  <c r="F55" i="13" s="1"/>
  <c r="F502" i="3"/>
  <c r="G502" i="3"/>
  <c r="E503" i="3"/>
  <c r="F56" i="13" s="1"/>
  <c r="F503" i="3"/>
  <c r="G503" i="3"/>
  <c r="E504" i="3"/>
  <c r="F57" i="13" s="1"/>
  <c r="F504" i="3"/>
  <c r="G504" i="3"/>
  <c r="E505" i="3"/>
  <c r="F58" i="13" s="1"/>
  <c r="F505" i="3"/>
  <c r="G505" i="3"/>
  <c r="E506" i="3"/>
  <c r="F59" i="13" s="1"/>
  <c r="F506" i="3"/>
  <c r="G506" i="3"/>
  <c r="E507" i="3"/>
  <c r="F60" i="13" s="1"/>
  <c r="F507" i="3"/>
  <c r="G507" i="3"/>
  <c r="E508" i="3"/>
  <c r="F61" i="13" s="1"/>
  <c r="F508" i="3"/>
  <c r="G508" i="3"/>
  <c r="E509" i="3"/>
  <c r="F62" i="13" s="1"/>
  <c r="F509" i="3"/>
  <c r="G509" i="3"/>
  <c r="E510" i="3"/>
  <c r="F63" i="13" s="1"/>
  <c r="F510" i="3"/>
  <c r="G510" i="3"/>
  <c r="E511" i="3"/>
  <c r="F64" i="13" s="1"/>
  <c r="F511" i="3"/>
  <c r="G511" i="3"/>
  <c r="E512" i="3"/>
  <c r="F65" i="13" s="1"/>
  <c r="F512" i="3"/>
  <c r="G512" i="3"/>
  <c r="E513" i="3"/>
  <c r="F66" i="13" s="1"/>
  <c r="F513" i="3"/>
  <c r="G513" i="3"/>
  <c r="E514" i="3"/>
  <c r="F67" i="13" s="1"/>
  <c r="F514" i="3"/>
  <c r="G514" i="3"/>
  <c r="E515" i="3"/>
  <c r="F68" i="13" s="1"/>
  <c r="F515" i="3"/>
  <c r="G515" i="3"/>
  <c r="E516" i="3"/>
  <c r="F69" i="13" s="1"/>
  <c r="F516" i="3"/>
  <c r="G516" i="3"/>
  <c r="E517" i="3"/>
  <c r="F70" i="13" s="1"/>
  <c r="F517" i="3"/>
  <c r="G517" i="3"/>
  <c r="E518" i="3"/>
  <c r="F71" i="13" s="1"/>
  <c r="F518" i="3"/>
  <c r="G518" i="3"/>
  <c r="E519" i="3"/>
  <c r="F72" i="13" s="1"/>
  <c r="F519" i="3"/>
  <c r="G519" i="3"/>
  <c r="E520" i="3"/>
  <c r="F73" i="13" s="1"/>
  <c r="F520" i="3"/>
  <c r="G520" i="3"/>
  <c r="E521" i="3"/>
  <c r="F74" i="13" s="1"/>
  <c r="F521" i="3"/>
  <c r="G521" i="3"/>
  <c r="E522" i="3"/>
  <c r="F75" i="13" s="1"/>
  <c r="F522" i="3"/>
  <c r="G522" i="3"/>
  <c r="E523" i="3"/>
  <c r="F76" i="13" s="1"/>
  <c r="F523" i="3"/>
  <c r="G523" i="3"/>
  <c r="E524" i="3"/>
  <c r="F77" i="13" s="1"/>
  <c r="F524" i="3"/>
  <c r="G524" i="3"/>
  <c r="E525" i="3"/>
  <c r="F78" i="13" s="1"/>
  <c r="F525" i="3"/>
  <c r="G525" i="3"/>
  <c r="E526" i="3"/>
  <c r="F79" i="13" s="1"/>
  <c r="F526" i="3"/>
  <c r="G526" i="3"/>
  <c r="E527" i="3"/>
  <c r="F80" i="13" s="1"/>
  <c r="F527" i="3"/>
  <c r="G527" i="3"/>
  <c r="E528" i="3"/>
  <c r="F81" i="13" s="1"/>
  <c r="F528" i="3"/>
  <c r="G528" i="3"/>
  <c r="E529" i="3"/>
  <c r="F82" i="13" s="1"/>
  <c r="F529" i="3"/>
  <c r="G529" i="3"/>
  <c r="E530" i="3"/>
  <c r="F83" i="13" s="1"/>
  <c r="F530" i="3"/>
  <c r="G530" i="3"/>
  <c r="E531" i="3"/>
  <c r="F84" i="13" s="1"/>
  <c r="F531" i="3"/>
  <c r="G531" i="3"/>
  <c r="E532" i="3"/>
  <c r="F85" i="13" s="1"/>
  <c r="F532" i="3"/>
  <c r="G532" i="3"/>
  <c r="E533" i="3"/>
  <c r="F86" i="13" s="1"/>
  <c r="F533" i="3"/>
  <c r="G533" i="3"/>
  <c r="E534" i="3"/>
  <c r="F87" i="13" s="1"/>
  <c r="F534" i="3"/>
  <c r="G534" i="3"/>
  <c r="E535" i="3"/>
  <c r="F88" i="13" s="1"/>
  <c r="F535" i="3"/>
  <c r="G535" i="3"/>
  <c r="E536" i="3"/>
  <c r="F89" i="13" s="1"/>
  <c r="F536" i="3"/>
  <c r="G536" i="3"/>
  <c r="E537" i="3"/>
  <c r="F90" i="13" s="1"/>
  <c r="F537" i="3"/>
  <c r="G537" i="3"/>
  <c r="E538" i="3"/>
  <c r="F91" i="13" s="1"/>
  <c r="F538" i="3"/>
  <c r="G538" i="3"/>
  <c r="E539" i="3"/>
  <c r="F92" i="13" s="1"/>
  <c r="F539" i="3"/>
  <c r="G539" i="3"/>
  <c r="E540" i="3"/>
  <c r="F93" i="13" s="1"/>
  <c r="F540" i="3"/>
  <c r="G540" i="3"/>
  <c r="E541" i="3"/>
  <c r="F94" i="13" s="1"/>
  <c r="F541" i="3"/>
  <c r="G541" i="3"/>
  <c r="E542" i="3"/>
  <c r="F95" i="13" s="1"/>
  <c r="F542" i="3"/>
  <c r="G542" i="3"/>
  <c r="E543" i="3"/>
  <c r="F96" i="13" s="1"/>
  <c r="F543" i="3"/>
  <c r="G543" i="3"/>
  <c r="E544" i="3"/>
  <c r="F97" i="13" s="1"/>
  <c r="F544" i="3"/>
  <c r="G544" i="3"/>
  <c r="E545" i="3"/>
  <c r="F98" i="13" s="1"/>
  <c r="F545" i="3"/>
  <c r="G545" i="3"/>
  <c r="E546" i="3"/>
  <c r="F99" i="13" s="1"/>
  <c r="F546" i="3"/>
  <c r="G546" i="3"/>
  <c r="E547" i="3"/>
  <c r="F100" i="13" s="1"/>
  <c r="F547" i="3"/>
  <c r="G547" i="3"/>
  <c r="E548" i="3"/>
  <c r="F101" i="13" s="1"/>
  <c r="F548" i="3"/>
  <c r="G548" i="3"/>
  <c r="E549" i="3"/>
  <c r="F102" i="13" s="1"/>
  <c r="F549" i="3"/>
  <c r="G549" i="3"/>
  <c r="E550" i="3"/>
  <c r="F103" i="13" s="1"/>
  <c r="F550" i="3"/>
  <c r="G550" i="3"/>
  <c r="E551" i="3"/>
  <c r="F104" i="13" s="1"/>
  <c r="F551" i="3"/>
  <c r="G551" i="3"/>
  <c r="E552" i="3"/>
  <c r="F105" i="13" s="1"/>
  <c r="F552" i="3"/>
  <c r="G552" i="3"/>
  <c r="E553" i="3"/>
  <c r="F106" i="13" s="1"/>
  <c r="F553" i="3"/>
  <c r="G553" i="3"/>
  <c r="E554" i="3"/>
  <c r="F107" i="13" s="1"/>
  <c r="F554" i="3"/>
  <c r="G554" i="3"/>
  <c r="E555" i="3"/>
  <c r="F108" i="13" s="1"/>
  <c r="F555" i="3"/>
  <c r="G555" i="3"/>
  <c r="E556" i="3"/>
  <c r="F109" i="13" s="1"/>
  <c r="F556" i="3"/>
  <c r="G556" i="3"/>
  <c r="E557" i="3"/>
  <c r="F110" i="13" s="1"/>
  <c r="F557" i="3"/>
  <c r="G557" i="3"/>
  <c r="E558" i="3"/>
  <c r="F111" i="13" s="1"/>
  <c r="F558" i="3"/>
  <c r="G558" i="3"/>
  <c r="E559" i="3"/>
  <c r="F112" i="13" s="1"/>
  <c r="F559" i="3"/>
  <c r="G559" i="3"/>
  <c r="E560" i="3"/>
  <c r="F113" i="13" s="1"/>
  <c r="F560" i="3"/>
  <c r="G560" i="3"/>
  <c r="E561" i="3"/>
  <c r="F114" i="13" s="1"/>
  <c r="F561" i="3"/>
  <c r="G561" i="3"/>
  <c r="E562" i="3"/>
  <c r="F115" i="13" s="1"/>
  <c r="F562" i="3"/>
  <c r="G562" i="3"/>
  <c r="E563" i="3"/>
  <c r="F116" i="13" s="1"/>
  <c r="F563" i="3"/>
  <c r="G563" i="3"/>
  <c r="E564" i="3"/>
  <c r="F117" i="13" s="1"/>
  <c r="F564" i="3"/>
  <c r="G564" i="3"/>
  <c r="E565" i="3"/>
  <c r="F118" i="13" s="1"/>
  <c r="F565" i="3"/>
  <c r="G565" i="3"/>
  <c r="E566" i="3"/>
  <c r="F119" i="13" s="1"/>
  <c r="F566" i="3"/>
  <c r="G566" i="3"/>
  <c r="E567" i="3"/>
  <c r="F120" i="13" s="1"/>
  <c r="F567" i="3"/>
  <c r="G567" i="3"/>
  <c r="E568" i="3"/>
  <c r="F121" i="13" s="1"/>
  <c r="F568" i="3"/>
  <c r="G568" i="3"/>
  <c r="E569" i="3"/>
  <c r="F122" i="13" s="1"/>
  <c r="F569" i="3"/>
  <c r="G569" i="3"/>
  <c r="E570" i="3"/>
  <c r="F123" i="13" s="1"/>
  <c r="F570" i="3"/>
  <c r="G570" i="3"/>
  <c r="E571" i="3"/>
  <c r="F124" i="13" s="1"/>
  <c r="F571" i="3"/>
  <c r="G571" i="3"/>
  <c r="E572" i="3"/>
  <c r="F125" i="13" s="1"/>
  <c r="F572" i="3"/>
  <c r="G572" i="3"/>
  <c r="E573" i="3"/>
  <c r="F126" i="13" s="1"/>
  <c r="F573" i="3"/>
  <c r="G573" i="3"/>
  <c r="E574" i="3"/>
  <c r="F127" i="13" s="1"/>
  <c r="F574" i="3"/>
  <c r="G574" i="3"/>
  <c r="E575" i="3"/>
  <c r="F128" i="13" s="1"/>
  <c r="F575" i="3"/>
  <c r="G575" i="3"/>
  <c r="E576" i="3"/>
  <c r="F129" i="13" s="1"/>
  <c r="F576" i="3"/>
  <c r="G576" i="3"/>
  <c r="E577" i="3"/>
  <c r="F130" i="13" s="1"/>
  <c r="F577" i="3"/>
  <c r="G577" i="3"/>
  <c r="E578" i="3"/>
  <c r="F131" i="13" s="1"/>
  <c r="F578" i="3"/>
  <c r="G578" i="3"/>
  <c r="E579" i="3"/>
  <c r="F132" i="13" s="1"/>
  <c r="F579" i="3"/>
  <c r="G579" i="3"/>
  <c r="E580" i="3"/>
  <c r="F133" i="13" s="1"/>
  <c r="F580" i="3"/>
  <c r="G580" i="3"/>
  <c r="E581" i="3"/>
  <c r="F134" i="13" s="1"/>
  <c r="F581" i="3"/>
  <c r="G581" i="3"/>
  <c r="E582" i="3"/>
  <c r="F135" i="13" s="1"/>
  <c r="F582" i="3"/>
  <c r="G582" i="3"/>
  <c r="E583" i="3"/>
  <c r="F136" i="13" s="1"/>
  <c r="F583" i="3"/>
  <c r="G583" i="3"/>
  <c r="E584" i="3"/>
  <c r="F137" i="13" s="1"/>
  <c r="F584" i="3"/>
  <c r="G584" i="3"/>
  <c r="E585" i="3"/>
  <c r="F138" i="13" s="1"/>
  <c r="F585" i="3"/>
  <c r="G585" i="3"/>
  <c r="E586" i="3"/>
  <c r="F139" i="13" s="1"/>
  <c r="F586" i="3"/>
  <c r="G586" i="3"/>
  <c r="E587" i="3"/>
  <c r="F140" i="13" s="1"/>
  <c r="F587" i="3"/>
  <c r="G587" i="3"/>
  <c r="E588" i="3"/>
  <c r="F141" i="13" s="1"/>
  <c r="F588" i="3"/>
  <c r="G588" i="3"/>
  <c r="E589" i="3"/>
  <c r="F142" i="13" s="1"/>
  <c r="F589" i="3"/>
  <c r="G589" i="3"/>
  <c r="E590" i="3"/>
  <c r="F143" i="13" s="1"/>
  <c r="F590" i="3"/>
  <c r="G590" i="3"/>
  <c r="E591" i="3"/>
  <c r="F144" i="13" s="1"/>
  <c r="F591" i="3"/>
  <c r="G591" i="3"/>
  <c r="E592" i="3"/>
  <c r="F145" i="13" s="1"/>
  <c r="F592" i="3"/>
  <c r="G592" i="3"/>
  <c r="E593" i="3"/>
  <c r="F146" i="13" s="1"/>
  <c r="F593" i="3"/>
  <c r="G593" i="3"/>
  <c r="E594" i="3"/>
  <c r="F147" i="13" s="1"/>
  <c r="F594" i="3"/>
  <c r="G594" i="3"/>
  <c r="E595" i="3"/>
  <c r="F148" i="13" s="1"/>
  <c r="F595" i="3"/>
  <c r="G595" i="3"/>
  <c r="E596" i="3"/>
  <c r="F149" i="13" s="1"/>
  <c r="F596" i="3"/>
  <c r="G596" i="3"/>
  <c r="E597" i="3"/>
  <c r="F150" i="13" s="1"/>
  <c r="F597" i="3"/>
  <c r="G597" i="3"/>
  <c r="E599" i="3"/>
  <c r="F599" i="3"/>
  <c r="G599" i="3"/>
  <c r="E600" i="3"/>
  <c r="F600" i="3"/>
  <c r="G600" i="3"/>
  <c r="E601" i="3"/>
  <c r="F601" i="3"/>
  <c r="G601" i="3"/>
  <c r="E602" i="3"/>
  <c r="F602" i="3"/>
  <c r="G602" i="3"/>
  <c r="E603" i="3"/>
  <c r="F603" i="3"/>
  <c r="G603" i="3"/>
  <c r="E605" i="3"/>
  <c r="F605" i="3"/>
  <c r="G605" i="3"/>
  <c r="E606" i="3"/>
  <c r="F606" i="3"/>
  <c r="G606" i="3"/>
  <c r="E607" i="3"/>
  <c r="F607" i="3"/>
  <c r="G607" i="3"/>
  <c r="E608" i="3"/>
  <c r="F608" i="3"/>
  <c r="G608" i="3"/>
  <c r="E609" i="3"/>
  <c r="M613" i="3" s="1"/>
  <c r="V613" i="3" s="1"/>
  <c r="F609" i="3"/>
  <c r="N613" i="3" s="1"/>
  <c r="W613" i="3" s="1"/>
  <c r="G609" i="3"/>
  <c r="O613" i="3" s="1"/>
  <c r="X613" i="3" s="1"/>
  <c r="E610" i="3"/>
  <c r="F610" i="3"/>
  <c r="G610" i="3"/>
  <c r="E611" i="3"/>
  <c r="F611" i="3"/>
  <c r="G611" i="3"/>
  <c r="E612" i="3"/>
  <c r="F612" i="3"/>
  <c r="G612" i="3"/>
  <c r="E613" i="3"/>
  <c r="M610" i="3" s="1"/>
  <c r="V610" i="3" s="1"/>
  <c r="F613" i="3"/>
  <c r="N610" i="3" s="1"/>
  <c r="W610" i="3" s="1"/>
  <c r="G613" i="3"/>
  <c r="O610" i="3" s="1"/>
  <c r="X610" i="3" s="1"/>
  <c r="E614" i="3"/>
  <c r="F614" i="3"/>
  <c r="G614" i="3"/>
  <c r="E615" i="3"/>
  <c r="F615" i="3"/>
  <c r="G615" i="3"/>
  <c r="E1793" i="3"/>
  <c r="F1793" i="3"/>
  <c r="G1793" i="3"/>
  <c r="E1794" i="3"/>
  <c r="F1794" i="3"/>
  <c r="G1794" i="3"/>
  <c r="E1795" i="3"/>
  <c r="F1795" i="3"/>
  <c r="G1795" i="3"/>
  <c r="E1796" i="3"/>
  <c r="F1796" i="3"/>
  <c r="G1796" i="3"/>
  <c r="E1798" i="3"/>
  <c r="F1798" i="3"/>
  <c r="G1798" i="3"/>
  <c r="E1799" i="3"/>
  <c r="F1799" i="3"/>
  <c r="G1799" i="3"/>
  <c r="E1800" i="3"/>
  <c r="F1800" i="3"/>
  <c r="G1800" i="3"/>
  <c r="E1801" i="3"/>
  <c r="F3" i="14" s="1"/>
  <c r="F1801" i="3"/>
  <c r="G1801" i="3"/>
  <c r="E1802" i="3"/>
  <c r="F4" i="14" s="1"/>
  <c r="F1802" i="3"/>
  <c r="G1802" i="3"/>
  <c r="E1805" i="3"/>
  <c r="F1805" i="3"/>
  <c r="G1805" i="3"/>
  <c r="E1806" i="3"/>
  <c r="F5" i="14" s="1"/>
  <c r="F1806" i="3"/>
  <c r="G1806" i="3"/>
  <c r="E1807" i="3"/>
  <c r="F1807" i="3"/>
  <c r="G1807" i="3"/>
  <c r="E1808" i="3"/>
  <c r="F1808" i="3"/>
  <c r="G1808" i="3"/>
  <c r="E1809" i="3"/>
  <c r="F1809" i="3"/>
  <c r="G1809" i="3"/>
  <c r="E1810" i="3"/>
  <c r="F1810" i="3"/>
  <c r="G1810" i="3"/>
  <c r="E1811" i="3"/>
  <c r="F1811" i="3"/>
  <c r="G1811" i="3"/>
  <c r="E1812" i="3"/>
  <c r="F1812" i="3"/>
  <c r="G1812" i="3"/>
  <c r="E1813" i="3"/>
  <c r="F1813" i="3"/>
  <c r="G1813" i="3"/>
  <c r="E1814" i="3"/>
  <c r="F1814" i="3"/>
  <c r="G1814" i="3"/>
  <c r="E1815" i="3"/>
  <c r="F1815" i="3"/>
  <c r="G1815" i="3"/>
  <c r="E1816" i="3"/>
  <c r="F1816" i="3"/>
  <c r="G1816" i="3"/>
  <c r="E1817" i="3"/>
  <c r="F1817" i="3"/>
  <c r="G1817" i="3"/>
  <c r="E1818" i="3"/>
  <c r="F1818" i="3"/>
  <c r="G1818" i="3"/>
  <c r="E1819" i="3"/>
  <c r="F1819" i="3"/>
  <c r="G1819" i="3"/>
  <c r="E1820" i="3"/>
  <c r="F1820" i="3"/>
  <c r="G1820" i="3"/>
  <c r="E1821" i="3"/>
  <c r="F1821" i="3"/>
  <c r="G1821" i="3"/>
  <c r="E1822" i="3"/>
  <c r="F1822" i="3"/>
  <c r="G1822" i="3"/>
  <c r="E1823" i="3"/>
  <c r="F1823" i="3"/>
  <c r="G1823" i="3"/>
  <c r="E1824" i="3"/>
  <c r="F1824" i="3"/>
  <c r="G1824" i="3"/>
  <c r="E1825" i="3"/>
  <c r="F1825" i="3"/>
  <c r="G1825" i="3"/>
  <c r="E1826" i="3"/>
  <c r="F1826" i="3"/>
  <c r="G1826" i="3"/>
  <c r="E1827" i="3"/>
  <c r="F1827" i="3"/>
  <c r="G1827" i="3"/>
  <c r="E1828" i="3"/>
  <c r="F1828" i="3"/>
  <c r="G1828" i="3"/>
  <c r="E1829" i="3"/>
  <c r="F1829" i="3"/>
  <c r="G1829" i="3"/>
  <c r="E1830" i="3"/>
  <c r="F1830" i="3"/>
  <c r="G1830" i="3"/>
  <c r="E1831" i="3"/>
  <c r="F1831" i="3"/>
  <c r="G1831" i="3"/>
  <c r="E1832" i="3"/>
  <c r="F1832" i="3"/>
  <c r="G1832" i="3"/>
  <c r="E1833" i="3"/>
  <c r="F1833" i="3"/>
  <c r="G1833" i="3"/>
  <c r="E1834" i="3"/>
  <c r="F1834" i="3"/>
  <c r="G1834" i="3"/>
  <c r="E1835" i="3"/>
  <c r="F1835" i="3"/>
  <c r="G1835" i="3"/>
  <c r="E1836" i="3"/>
  <c r="F1836" i="3"/>
  <c r="G1836" i="3"/>
  <c r="E1837" i="3"/>
  <c r="F1837" i="3"/>
  <c r="G1837" i="3"/>
  <c r="E1838" i="3"/>
  <c r="F1838" i="3"/>
  <c r="G1838" i="3"/>
  <c r="E1839" i="3"/>
  <c r="F1839" i="3"/>
  <c r="G1839" i="3"/>
  <c r="E1840" i="3"/>
  <c r="F1840" i="3"/>
  <c r="G1840" i="3"/>
  <c r="E1841" i="3"/>
  <c r="F1841" i="3"/>
  <c r="G1841" i="3"/>
  <c r="E1842" i="3"/>
  <c r="F1842" i="3"/>
  <c r="G1842" i="3"/>
  <c r="E1843" i="3"/>
  <c r="F1843" i="3"/>
  <c r="G1843" i="3"/>
  <c r="E1844" i="3"/>
  <c r="F1844" i="3"/>
  <c r="G1844" i="3"/>
  <c r="E1845" i="3"/>
  <c r="F1845" i="3"/>
  <c r="G1845" i="3"/>
  <c r="E1846" i="3"/>
  <c r="F1846" i="3"/>
  <c r="G1846" i="3"/>
  <c r="E1847" i="3"/>
  <c r="F1847" i="3"/>
  <c r="G1847" i="3"/>
  <c r="E1848" i="3"/>
  <c r="F1848" i="3"/>
  <c r="G1848" i="3"/>
  <c r="E1849" i="3"/>
  <c r="F1849" i="3"/>
  <c r="G1849" i="3"/>
  <c r="E1850" i="3"/>
  <c r="F1850" i="3"/>
  <c r="G1850" i="3"/>
  <c r="E1851" i="3"/>
  <c r="F1851" i="3"/>
  <c r="G1851" i="3"/>
  <c r="E1852" i="3"/>
  <c r="F1852" i="3"/>
  <c r="G1852" i="3"/>
  <c r="E1853" i="3"/>
  <c r="F1853" i="3"/>
  <c r="G1853" i="3"/>
  <c r="E1854" i="3"/>
  <c r="F1854" i="3"/>
  <c r="G1854" i="3"/>
  <c r="E1855" i="3"/>
  <c r="F1855" i="3"/>
  <c r="G1855" i="3"/>
  <c r="E1856" i="3"/>
  <c r="F1856" i="3"/>
  <c r="G1856" i="3"/>
  <c r="E1857" i="3"/>
  <c r="F1857" i="3"/>
  <c r="G1857" i="3"/>
  <c r="E1858" i="3"/>
  <c r="F1858" i="3"/>
  <c r="G1858" i="3"/>
  <c r="E1859" i="3"/>
  <c r="F1859" i="3"/>
  <c r="G1859" i="3"/>
  <c r="E1860" i="3"/>
  <c r="F1860" i="3"/>
  <c r="G1860" i="3"/>
  <c r="E1861" i="3"/>
  <c r="F1861" i="3"/>
  <c r="G1861" i="3"/>
  <c r="E1862" i="3"/>
  <c r="F1862" i="3"/>
  <c r="G1862" i="3"/>
  <c r="E1863" i="3"/>
  <c r="F1863" i="3"/>
  <c r="G1863" i="3"/>
  <c r="E1864" i="3"/>
  <c r="F1864" i="3"/>
  <c r="G1864" i="3"/>
  <c r="E1865" i="3"/>
  <c r="F1865" i="3"/>
  <c r="G1865" i="3"/>
  <c r="E1866" i="3"/>
  <c r="F1866" i="3"/>
  <c r="G1866" i="3"/>
  <c r="E1867" i="3"/>
  <c r="F1867" i="3"/>
  <c r="G1867" i="3"/>
  <c r="E1868" i="3"/>
  <c r="F1868" i="3"/>
  <c r="G1868" i="3"/>
  <c r="E1869" i="3"/>
  <c r="F1869" i="3"/>
  <c r="G1869" i="3"/>
  <c r="E1870" i="3"/>
  <c r="F1870" i="3"/>
  <c r="G1870" i="3"/>
  <c r="E1871" i="3"/>
  <c r="F1871" i="3"/>
  <c r="G1871" i="3"/>
  <c r="E1872" i="3"/>
  <c r="F1872" i="3"/>
  <c r="G1872" i="3"/>
  <c r="E1873" i="3"/>
  <c r="F1873" i="3"/>
  <c r="G1873" i="3"/>
  <c r="E1874" i="3"/>
  <c r="F1874" i="3"/>
  <c r="G1874" i="3"/>
  <c r="E1875" i="3"/>
  <c r="F1875" i="3"/>
  <c r="G1875" i="3"/>
  <c r="E1876" i="3"/>
  <c r="F1876" i="3"/>
  <c r="G1876" i="3"/>
  <c r="E1877" i="3"/>
  <c r="F1877" i="3"/>
  <c r="G1877" i="3"/>
  <c r="E1878" i="3"/>
  <c r="F1878" i="3"/>
  <c r="G1878" i="3"/>
  <c r="E1879" i="3"/>
  <c r="F1879" i="3"/>
  <c r="G1879" i="3"/>
  <c r="E1880" i="3"/>
  <c r="F1880" i="3"/>
  <c r="G1880" i="3"/>
  <c r="E1881" i="3"/>
  <c r="F1881" i="3"/>
  <c r="G1881" i="3"/>
  <c r="E1882" i="3"/>
  <c r="F1882" i="3"/>
  <c r="G1882" i="3"/>
  <c r="E1883" i="3"/>
  <c r="F1883" i="3"/>
  <c r="G1883" i="3"/>
  <c r="E1884" i="3"/>
  <c r="F1884" i="3"/>
  <c r="G1884" i="3"/>
  <c r="E1885" i="3"/>
  <c r="F1885" i="3"/>
  <c r="G1885" i="3"/>
  <c r="E1886" i="3"/>
  <c r="F1886" i="3"/>
  <c r="G1886" i="3"/>
  <c r="E1887" i="3"/>
  <c r="F1887" i="3"/>
  <c r="G1887" i="3"/>
  <c r="E1888" i="3"/>
  <c r="F1888" i="3"/>
  <c r="G1888" i="3"/>
  <c r="E1891" i="3"/>
  <c r="F1891" i="3"/>
  <c r="G1891" i="3"/>
  <c r="E1892" i="3"/>
  <c r="F1892" i="3"/>
  <c r="G1892" i="3"/>
  <c r="E1893" i="3"/>
  <c r="F1893" i="3"/>
  <c r="G1893" i="3"/>
  <c r="E1894" i="3"/>
  <c r="F1894" i="3"/>
  <c r="G1894" i="3"/>
  <c r="E1895" i="3"/>
  <c r="F1895" i="3"/>
  <c r="G1895" i="3"/>
  <c r="E1896" i="3"/>
  <c r="F1896" i="3"/>
  <c r="G1896" i="3"/>
  <c r="E1897" i="3"/>
  <c r="F1897" i="3"/>
  <c r="G1897" i="3"/>
  <c r="E1898" i="3"/>
  <c r="F1898" i="3"/>
  <c r="G1898" i="3"/>
  <c r="E1899" i="3"/>
  <c r="F1899" i="3"/>
  <c r="G1899" i="3"/>
  <c r="E1900" i="3"/>
  <c r="F1900" i="3"/>
  <c r="G1900" i="3"/>
  <c r="E1901" i="3"/>
  <c r="F1901" i="3"/>
  <c r="G1901" i="3"/>
  <c r="E1902" i="3"/>
  <c r="F1902" i="3"/>
  <c r="G1902" i="3"/>
  <c r="E1903" i="3"/>
  <c r="F1903" i="3"/>
  <c r="G1903" i="3"/>
  <c r="E1904" i="3"/>
  <c r="F1904" i="3"/>
  <c r="G1904" i="3"/>
  <c r="E1905" i="3"/>
  <c r="F1905" i="3"/>
  <c r="G1905" i="3"/>
  <c r="E1906" i="3"/>
  <c r="F1906" i="3"/>
  <c r="G1906" i="3"/>
  <c r="E1907" i="3"/>
  <c r="F1907" i="3"/>
  <c r="G1907" i="3"/>
  <c r="E1908" i="3"/>
  <c r="F1908" i="3"/>
  <c r="G1908" i="3"/>
  <c r="E1910" i="3"/>
  <c r="F1910" i="3"/>
  <c r="G1910" i="3"/>
  <c r="E1911" i="3"/>
  <c r="F1911" i="3"/>
  <c r="G1911" i="3"/>
  <c r="E1912" i="3"/>
  <c r="F1912" i="3"/>
  <c r="G1912" i="3"/>
  <c r="E1913" i="3"/>
  <c r="F1913" i="3"/>
  <c r="G1913" i="3"/>
  <c r="E1914" i="3"/>
  <c r="F1914" i="3"/>
  <c r="G1914" i="3"/>
  <c r="E1915" i="3"/>
  <c r="F1915" i="3"/>
  <c r="G1915" i="3"/>
  <c r="E1916" i="3"/>
  <c r="F1916" i="3"/>
  <c r="G1916" i="3"/>
  <c r="E1917" i="3"/>
  <c r="F1917" i="3"/>
  <c r="G1917" i="3"/>
  <c r="E1918" i="3"/>
  <c r="F1918" i="3"/>
  <c r="G1918" i="3"/>
  <c r="E1919" i="3"/>
  <c r="F1919" i="3"/>
  <c r="G1919" i="3"/>
  <c r="E1920" i="3"/>
  <c r="F1920" i="3"/>
  <c r="G1920" i="3"/>
  <c r="E1923" i="3"/>
  <c r="F1923" i="3"/>
  <c r="G1923" i="3"/>
  <c r="E1924" i="3"/>
  <c r="F6" i="14" s="1"/>
  <c r="F1924" i="3"/>
  <c r="G1924" i="3"/>
  <c r="E1925" i="3"/>
  <c r="F7" i="14" s="1"/>
  <c r="F1925" i="3"/>
  <c r="G1925" i="3"/>
  <c r="E1926" i="3"/>
  <c r="F8" i="14" s="1"/>
  <c r="F1926" i="3"/>
  <c r="G1926" i="3"/>
  <c r="E1927" i="3"/>
  <c r="F9" i="14" s="1"/>
  <c r="F1927" i="3"/>
  <c r="G1927" i="3"/>
  <c r="E1928" i="3"/>
  <c r="F10" i="14" s="1"/>
  <c r="F1928" i="3"/>
  <c r="G1928" i="3"/>
  <c r="E1929" i="3"/>
  <c r="F11" i="14" s="1"/>
  <c r="F1929" i="3"/>
  <c r="G1929" i="3"/>
  <c r="E1930" i="3"/>
  <c r="F12" i="14" s="1"/>
  <c r="F1930" i="3"/>
  <c r="G1930" i="3"/>
  <c r="E1931" i="3"/>
  <c r="F13" i="14" s="1"/>
  <c r="F1931" i="3"/>
  <c r="G1931" i="3"/>
  <c r="E1932" i="3"/>
  <c r="F14" i="14" s="1"/>
  <c r="F1932" i="3"/>
  <c r="G1932" i="3"/>
  <c r="E1933" i="3"/>
  <c r="F15" i="14" s="1"/>
  <c r="F1933" i="3"/>
  <c r="G1933" i="3"/>
  <c r="E1934" i="3"/>
  <c r="F16" i="14" s="1"/>
  <c r="F1934" i="3"/>
  <c r="G1934" i="3"/>
  <c r="E1935" i="3"/>
  <c r="F17" i="14" s="1"/>
  <c r="F1935" i="3"/>
  <c r="G1935" i="3"/>
  <c r="E1936" i="3"/>
  <c r="F18" i="14" s="1"/>
  <c r="F1936" i="3"/>
  <c r="G1936" i="3"/>
  <c r="E1937" i="3"/>
  <c r="F19" i="14" s="1"/>
  <c r="F1937" i="3"/>
  <c r="G1937" i="3"/>
  <c r="E1938" i="3"/>
  <c r="F20" i="14" s="1"/>
  <c r="F1938" i="3"/>
  <c r="G1938" i="3"/>
  <c r="E1939" i="3"/>
  <c r="F21" i="14" s="1"/>
  <c r="F1939" i="3"/>
  <c r="G1939" i="3"/>
  <c r="E1940" i="3"/>
  <c r="F22" i="14" s="1"/>
  <c r="F1940" i="3"/>
  <c r="G1940" i="3"/>
  <c r="E1941" i="3"/>
  <c r="F23" i="14" s="1"/>
  <c r="F1941" i="3"/>
  <c r="G1941" i="3"/>
  <c r="E1942" i="3"/>
  <c r="F24" i="14" s="1"/>
  <c r="F1942" i="3"/>
  <c r="G1942" i="3"/>
  <c r="E1943" i="3"/>
  <c r="F25" i="14" s="1"/>
  <c r="F1943" i="3"/>
  <c r="G1943" i="3"/>
  <c r="E1944" i="3"/>
  <c r="F26" i="14" s="1"/>
  <c r="F1944" i="3"/>
  <c r="G1944" i="3"/>
  <c r="E1945" i="3"/>
  <c r="F27" i="14" s="1"/>
  <c r="F1945" i="3"/>
  <c r="G1945" i="3"/>
  <c r="E1946" i="3"/>
  <c r="F28" i="14" s="1"/>
  <c r="F1946" i="3"/>
  <c r="G1946" i="3"/>
  <c r="E1947" i="3"/>
  <c r="F29" i="14" s="1"/>
  <c r="F1947" i="3"/>
  <c r="G1947" i="3"/>
  <c r="E1948" i="3"/>
  <c r="F30" i="14" s="1"/>
  <c r="F1948" i="3"/>
  <c r="G1948" i="3"/>
  <c r="E1949" i="3"/>
  <c r="F31" i="14" s="1"/>
  <c r="F1949" i="3"/>
  <c r="G1949" i="3"/>
  <c r="E1950" i="3"/>
  <c r="F32" i="14" s="1"/>
  <c r="F1950" i="3"/>
  <c r="G1950" i="3"/>
  <c r="E1951" i="3"/>
  <c r="F33" i="14" s="1"/>
  <c r="F1951" i="3"/>
  <c r="G1951" i="3"/>
  <c r="E1952" i="3"/>
  <c r="F34" i="14" s="1"/>
  <c r="F1952" i="3"/>
  <c r="G1952" i="3"/>
  <c r="E1953" i="3"/>
  <c r="F35" i="14" s="1"/>
  <c r="F1953" i="3"/>
  <c r="G1953" i="3"/>
  <c r="E1954" i="3"/>
  <c r="F36" i="14" s="1"/>
  <c r="F1954" i="3"/>
  <c r="G1954" i="3"/>
  <c r="E1955" i="3"/>
  <c r="F37" i="14" s="1"/>
  <c r="F1955" i="3"/>
  <c r="G1955" i="3"/>
  <c r="E1956" i="3"/>
  <c r="F38" i="14" s="1"/>
  <c r="F1956" i="3"/>
  <c r="G1956" i="3"/>
  <c r="E1957" i="3"/>
  <c r="F39" i="14" s="1"/>
  <c r="F1957" i="3"/>
  <c r="G1957" i="3"/>
  <c r="E1958" i="3"/>
  <c r="F40" i="14" s="1"/>
  <c r="F1958" i="3"/>
  <c r="G1958" i="3"/>
  <c r="E1959" i="3"/>
  <c r="F41" i="14" s="1"/>
  <c r="F1959" i="3"/>
  <c r="G1959" i="3"/>
  <c r="E1960" i="3"/>
  <c r="F42" i="14" s="1"/>
  <c r="F1960" i="3"/>
  <c r="G1960" i="3"/>
  <c r="E1961" i="3"/>
  <c r="F43" i="14" s="1"/>
  <c r="F1961" i="3"/>
  <c r="G1961" i="3"/>
  <c r="E1962" i="3"/>
  <c r="F44" i="14" s="1"/>
  <c r="F1962" i="3"/>
  <c r="G1962" i="3"/>
  <c r="E1963" i="3"/>
  <c r="F45" i="14" s="1"/>
  <c r="F1963" i="3"/>
  <c r="G1963" i="3"/>
  <c r="E1964" i="3"/>
  <c r="F46" i="14" s="1"/>
  <c r="F1964" i="3"/>
  <c r="G1964" i="3"/>
  <c r="E1965" i="3"/>
  <c r="F47" i="14" s="1"/>
  <c r="F1965" i="3"/>
  <c r="G1965" i="3"/>
  <c r="E1966" i="3"/>
  <c r="F48" i="14" s="1"/>
  <c r="F1966" i="3"/>
  <c r="G1966" i="3"/>
  <c r="E1967" i="3"/>
  <c r="F49" i="14" s="1"/>
  <c r="F1967" i="3"/>
  <c r="G1967" i="3"/>
  <c r="E1968" i="3"/>
  <c r="F50" i="14" s="1"/>
  <c r="F1968" i="3"/>
  <c r="G1968" i="3"/>
  <c r="E1969" i="3"/>
  <c r="F51" i="14" s="1"/>
  <c r="F1969" i="3"/>
  <c r="G1969" i="3"/>
  <c r="E1970" i="3"/>
  <c r="F52" i="14" s="1"/>
  <c r="F1970" i="3"/>
  <c r="G1970" i="3"/>
  <c r="E1971" i="3"/>
  <c r="F53" i="14" s="1"/>
  <c r="F1971" i="3"/>
  <c r="G1971" i="3"/>
  <c r="E1972" i="3"/>
  <c r="F54" i="14" s="1"/>
  <c r="F1972" i="3"/>
  <c r="G1972" i="3"/>
  <c r="E1973" i="3"/>
  <c r="F55" i="14" s="1"/>
  <c r="F1973" i="3"/>
  <c r="G1973" i="3"/>
  <c r="E1974" i="3"/>
  <c r="F56" i="14" s="1"/>
  <c r="F1974" i="3"/>
  <c r="G1974" i="3"/>
  <c r="E1975" i="3"/>
  <c r="F57" i="14" s="1"/>
  <c r="F1975" i="3"/>
  <c r="G1975" i="3"/>
  <c r="E1976" i="3"/>
  <c r="F58" i="14" s="1"/>
  <c r="F1976" i="3"/>
  <c r="G1976" i="3"/>
  <c r="E1977" i="3"/>
  <c r="F59" i="14" s="1"/>
  <c r="F1977" i="3"/>
  <c r="G1977" i="3"/>
  <c r="E1978" i="3"/>
  <c r="F60" i="14" s="1"/>
  <c r="F1978" i="3"/>
  <c r="G1978" i="3"/>
  <c r="E1979" i="3"/>
  <c r="F61" i="14" s="1"/>
  <c r="F1979" i="3"/>
  <c r="G1979" i="3"/>
  <c r="E1980" i="3"/>
  <c r="F62" i="14" s="1"/>
  <c r="F1980" i="3"/>
  <c r="G1980" i="3"/>
  <c r="E1981" i="3"/>
  <c r="F63" i="14" s="1"/>
  <c r="F1981" i="3"/>
  <c r="G1981" i="3"/>
  <c r="E1982" i="3"/>
  <c r="F64" i="14" s="1"/>
  <c r="F1982" i="3"/>
  <c r="G1982" i="3"/>
  <c r="E1983" i="3"/>
  <c r="F65" i="14" s="1"/>
  <c r="F1983" i="3"/>
  <c r="G1983" i="3"/>
  <c r="E1984" i="3"/>
  <c r="F66" i="14" s="1"/>
  <c r="F1984" i="3"/>
  <c r="G1984" i="3"/>
  <c r="E1985" i="3"/>
  <c r="F67" i="14" s="1"/>
  <c r="F1985" i="3"/>
  <c r="G1985" i="3"/>
  <c r="E1986" i="3"/>
  <c r="F68" i="14" s="1"/>
  <c r="F1986" i="3"/>
  <c r="G1986" i="3"/>
  <c r="E1987" i="3"/>
  <c r="F69" i="14" s="1"/>
  <c r="F1987" i="3"/>
  <c r="G1987" i="3"/>
  <c r="E1988" i="3"/>
  <c r="F70" i="14" s="1"/>
  <c r="F1988" i="3"/>
  <c r="G1988" i="3"/>
  <c r="E1989" i="3"/>
  <c r="F71" i="14" s="1"/>
  <c r="F1989" i="3"/>
  <c r="G1989" i="3"/>
  <c r="E1990" i="3"/>
  <c r="F72" i="14" s="1"/>
  <c r="F1990" i="3"/>
  <c r="G1990" i="3"/>
  <c r="E1991" i="3"/>
  <c r="F73" i="14" s="1"/>
  <c r="F1991" i="3"/>
  <c r="G1991" i="3"/>
  <c r="E1992" i="3"/>
  <c r="F74" i="14" s="1"/>
  <c r="F1992" i="3"/>
  <c r="G1992" i="3"/>
  <c r="E1993" i="3"/>
  <c r="F75" i="14" s="1"/>
  <c r="F1993" i="3"/>
  <c r="G1993" i="3"/>
  <c r="E1994" i="3"/>
  <c r="F76" i="14" s="1"/>
  <c r="F1994" i="3"/>
  <c r="G1994" i="3"/>
  <c r="E1995" i="3"/>
  <c r="F77" i="14" s="1"/>
  <c r="F1995" i="3"/>
  <c r="G1995" i="3"/>
  <c r="E1996" i="3"/>
  <c r="F78" i="14" s="1"/>
  <c r="F1996" i="3"/>
  <c r="G1996" i="3"/>
  <c r="E1997" i="3"/>
  <c r="F79" i="14" s="1"/>
  <c r="F1997" i="3"/>
  <c r="G1997" i="3"/>
  <c r="E1998" i="3"/>
  <c r="F80" i="14" s="1"/>
  <c r="F1998" i="3"/>
  <c r="G1998" i="3"/>
  <c r="E1999" i="3"/>
  <c r="F81" i="14" s="1"/>
  <c r="F1999" i="3"/>
  <c r="G1999" i="3"/>
  <c r="E2000" i="3"/>
  <c r="F82" i="14" s="1"/>
  <c r="F2000" i="3"/>
  <c r="G2000" i="3"/>
  <c r="E2001" i="3"/>
  <c r="F83" i="14" s="1"/>
  <c r="F2001" i="3"/>
  <c r="G2001" i="3"/>
  <c r="E2002" i="3"/>
  <c r="F84" i="14" s="1"/>
  <c r="F2002" i="3"/>
  <c r="G2002" i="3"/>
  <c r="E2003" i="3"/>
  <c r="F85" i="14" s="1"/>
  <c r="F2003" i="3"/>
  <c r="G2003" i="3"/>
  <c r="E2004" i="3"/>
  <c r="F86" i="14" s="1"/>
  <c r="F2004" i="3"/>
  <c r="G2004" i="3"/>
  <c r="E2005" i="3"/>
  <c r="F87" i="14" s="1"/>
  <c r="F2005" i="3"/>
  <c r="G2005" i="3"/>
  <c r="E2006" i="3"/>
  <c r="F88" i="14" s="1"/>
  <c r="F2006" i="3"/>
  <c r="G2006" i="3"/>
  <c r="E2007" i="3"/>
  <c r="F89" i="14" s="1"/>
  <c r="F2007" i="3"/>
  <c r="G2007" i="3"/>
  <c r="E2008" i="3"/>
  <c r="F90" i="14" s="1"/>
  <c r="F2008" i="3"/>
  <c r="G2008" i="3"/>
  <c r="E2009" i="3"/>
  <c r="F91" i="14" s="1"/>
  <c r="F2009" i="3"/>
  <c r="G2009" i="3"/>
  <c r="E2010" i="3"/>
  <c r="F92" i="14" s="1"/>
  <c r="F2010" i="3"/>
  <c r="G2010" i="3"/>
  <c r="E2011" i="3"/>
  <c r="F93" i="14" s="1"/>
  <c r="F2011" i="3"/>
  <c r="G2011" i="3"/>
  <c r="E2012" i="3"/>
  <c r="F94" i="14" s="1"/>
  <c r="F2012" i="3"/>
  <c r="G2012" i="3"/>
  <c r="E2013" i="3"/>
  <c r="F95" i="14" s="1"/>
  <c r="F2013" i="3"/>
  <c r="G2013" i="3"/>
  <c r="E2014" i="3"/>
  <c r="F96" i="14" s="1"/>
  <c r="F2014" i="3"/>
  <c r="G2014" i="3"/>
  <c r="E2015" i="3"/>
  <c r="F97" i="14" s="1"/>
  <c r="F2015" i="3"/>
  <c r="G2015" i="3"/>
  <c r="E2016" i="3"/>
  <c r="F98" i="14" s="1"/>
  <c r="F2016" i="3"/>
  <c r="G2016" i="3"/>
  <c r="E2017" i="3"/>
  <c r="F99" i="14" s="1"/>
  <c r="F2017" i="3"/>
  <c r="G2017" i="3"/>
  <c r="E2018" i="3"/>
  <c r="F100" i="14" s="1"/>
  <c r="F2018" i="3"/>
  <c r="G2018" i="3"/>
  <c r="E2019" i="3"/>
  <c r="F101" i="14" s="1"/>
  <c r="F2019" i="3"/>
  <c r="G2019" i="3"/>
  <c r="E2020" i="3"/>
  <c r="F102" i="14" s="1"/>
  <c r="F2020" i="3"/>
  <c r="G2020" i="3"/>
  <c r="E2021" i="3"/>
  <c r="F103" i="14" s="1"/>
  <c r="F2021" i="3"/>
  <c r="G2021" i="3"/>
  <c r="E2022" i="3"/>
  <c r="F104" i="14" s="1"/>
  <c r="F2022" i="3"/>
  <c r="G2022" i="3"/>
  <c r="E2023" i="3"/>
  <c r="F105" i="14" s="1"/>
  <c r="F2023" i="3"/>
  <c r="G2023" i="3"/>
  <c r="E2024" i="3"/>
  <c r="F106" i="14" s="1"/>
  <c r="F2024" i="3"/>
  <c r="G2024" i="3"/>
  <c r="E2025" i="3"/>
  <c r="F107" i="14" s="1"/>
  <c r="F2025" i="3"/>
  <c r="G2025" i="3"/>
  <c r="E2026" i="3"/>
  <c r="F108" i="14" s="1"/>
  <c r="F2026" i="3"/>
  <c r="G2026" i="3"/>
  <c r="E2027" i="3"/>
  <c r="F109" i="14" s="1"/>
  <c r="F2027" i="3"/>
  <c r="G2027" i="3"/>
  <c r="E2028" i="3"/>
  <c r="F110" i="14" s="1"/>
  <c r="F2028" i="3"/>
  <c r="G2028" i="3"/>
  <c r="E2029" i="3"/>
  <c r="F111" i="14" s="1"/>
  <c r="F2029" i="3"/>
  <c r="G2029" i="3"/>
  <c r="E2030" i="3"/>
  <c r="F112" i="14" s="1"/>
  <c r="F2030" i="3"/>
  <c r="G2030" i="3"/>
  <c r="E2031" i="3"/>
  <c r="F113" i="14" s="1"/>
  <c r="F2031" i="3"/>
  <c r="G2031" i="3"/>
  <c r="E2032" i="3"/>
  <c r="F114" i="14" s="1"/>
  <c r="F2032" i="3"/>
  <c r="G2032" i="3"/>
  <c r="E2033" i="3"/>
  <c r="F115" i="14" s="1"/>
  <c r="F2033" i="3"/>
  <c r="G2033" i="3"/>
  <c r="E2034" i="3"/>
  <c r="F116" i="14" s="1"/>
  <c r="F2034" i="3"/>
  <c r="G2034" i="3"/>
  <c r="E2035" i="3"/>
  <c r="F117" i="14" s="1"/>
  <c r="F2035" i="3"/>
  <c r="G2035" i="3"/>
  <c r="E2036" i="3"/>
  <c r="F118" i="14" s="1"/>
  <c r="F2036" i="3"/>
  <c r="G2036" i="3"/>
  <c r="E2037" i="3"/>
  <c r="F119" i="14" s="1"/>
  <c r="F2037" i="3"/>
  <c r="G2037" i="3"/>
  <c r="E2038" i="3"/>
  <c r="F120" i="14" s="1"/>
  <c r="F2038" i="3"/>
  <c r="G2038" i="3"/>
  <c r="E2039" i="3"/>
  <c r="F121" i="14" s="1"/>
  <c r="F2039" i="3"/>
  <c r="G2039" i="3"/>
  <c r="E2040" i="3"/>
  <c r="F122" i="14" s="1"/>
  <c r="F2040" i="3"/>
  <c r="G2040" i="3"/>
  <c r="E2041" i="3"/>
  <c r="F123" i="14" s="1"/>
  <c r="F2041" i="3"/>
  <c r="G2041" i="3"/>
  <c r="E2042" i="3"/>
  <c r="F124" i="14" s="1"/>
  <c r="F2042" i="3"/>
  <c r="G2042" i="3"/>
  <c r="E2043" i="3"/>
  <c r="F125" i="14" s="1"/>
  <c r="F2043" i="3"/>
  <c r="G2043" i="3"/>
  <c r="E2044" i="3"/>
  <c r="F126" i="14" s="1"/>
  <c r="F2044" i="3"/>
  <c r="G2044" i="3"/>
  <c r="E2045" i="3"/>
  <c r="F127" i="14" s="1"/>
  <c r="F2045" i="3"/>
  <c r="G2045" i="3"/>
  <c r="E2046" i="3"/>
  <c r="F128" i="14" s="1"/>
  <c r="F2046" i="3"/>
  <c r="G2046" i="3"/>
  <c r="E2047" i="3"/>
  <c r="F129" i="14" s="1"/>
  <c r="F2047" i="3"/>
  <c r="G2047" i="3"/>
  <c r="E2048" i="3"/>
  <c r="F130" i="14" s="1"/>
  <c r="F2048" i="3"/>
  <c r="G2048" i="3"/>
  <c r="E2049" i="3"/>
  <c r="F131" i="14" s="1"/>
  <c r="F2049" i="3"/>
  <c r="G2049" i="3"/>
  <c r="E2050" i="3"/>
  <c r="F132" i="14" s="1"/>
  <c r="F2050" i="3"/>
  <c r="G2050" i="3"/>
  <c r="E2051" i="3"/>
  <c r="F133" i="14" s="1"/>
  <c r="F2051" i="3"/>
  <c r="G2051" i="3"/>
  <c r="E2052" i="3"/>
  <c r="F134" i="14" s="1"/>
  <c r="F2052" i="3"/>
  <c r="G2052" i="3"/>
  <c r="E2053" i="3"/>
  <c r="F135" i="14" s="1"/>
  <c r="F2053" i="3"/>
  <c r="G2053" i="3"/>
  <c r="E2054" i="3"/>
  <c r="F136" i="14" s="1"/>
  <c r="F2054" i="3"/>
  <c r="G2054" i="3"/>
  <c r="E2055" i="3"/>
  <c r="F137" i="14" s="1"/>
  <c r="F2055" i="3"/>
  <c r="G2055" i="3"/>
  <c r="E2056" i="3"/>
  <c r="F138" i="14" s="1"/>
  <c r="F2056" i="3"/>
  <c r="G2056" i="3"/>
  <c r="E2057" i="3"/>
  <c r="F139" i="14" s="1"/>
  <c r="F2057" i="3"/>
  <c r="G2057" i="3"/>
  <c r="E2058" i="3"/>
  <c r="F140" i="14" s="1"/>
  <c r="F2058" i="3"/>
  <c r="G2058" i="3"/>
  <c r="E2059" i="3"/>
  <c r="F141" i="14" s="1"/>
  <c r="F2059" i="3"/>
  <c r="G2059" i="3"/>
  <c r="E2060" i="3"/>
  <c r="F142" i="14" s="1"/>
  <c r="F2060" i="3"/>
  <c r="G2060" i="3"/>
  <c r="E2061" i="3"/>
  <c r="F143" i="14" s="1"/>
  <c r="F2061" i="3"/>
  <c r="G2061" i="3"/>
  <c r="E2062" i="3"/>
  <c r="F144" i="14" s="1"/>
  <c r="F2062" i="3"/>
  <c r="G2062" i="3"/>
  <c r="E2063" i="3"/>
  <c r="F145" i="14" s="1"/>
  <c r="F2063" i="3"/>
  <c r="G2063" i="3"/>
  <c r="E2064" i="3"/>
  <c r="F146" i="14" s="1"/>
  <c r="F2064" i="3"/>
  <c r="G2064" i="3"/>
  <c r="E2065" i="3"/>
  <c r="F147" i="14" s="1"/>
  <c r="F2065" i="3"/>
  <c r="G2065" i="3"/>
  <c r="E2066" i="3"/>
  <c r="F148" i="14" s="1"/>
  <c r="F2066" i="3"/>
  <c r="G2066" i="3"/>
  <c r="E2067" i="3"/>
  <c r="F149" i="14" s="1"/>
  <c r="F2067" i="3"/>
  <c r="G2067" i="3"/>
  <c r="E2068" i="3"/>
  <c r="F150" i="14" s="1"/>
  <c r="F2068" i="3"/>
  <c r="G2068" i="3"/>
  <c r="E2071" i="3"/>
  <c r="F2071" i="3"/>
  <c r="G2071" i="3"/>
  <c r="E2072" i="3"/>
  <c r="F2072" i="3"/>
  <c r="G2072" i="3"/>
  <c r="E2073" i="3"/>
  <c r="F2073" i="3"/>
  <c r="G2073" i="3"/>
  <c r="E2074" i="3"/>
  <c r="F2074" i="3"/>
  <c r="G2074" i="3"/>
  <c r="E2075" i="3"/>
  <c r="F2075" i="3"/>
  <c r="G2075" i="3"/>
  <c r="E2077" i="3"/>
  <c r="F2077" i="3"/>
  <c r="G2077" i="3"/>
  <c r="E2078" i="3"/>
  <c r="F2078" i="3"/>
  <c r="G2078" i="3"/>
  <c r="E2079" i="3"/>
  <c r="F2079" i="3"/>
  <c r="G2079" i="3"/>
  <c r="E2080" i="3"/>
  <c r="F2080" i="3"/>
  <c r="G2080" i="3"/>
  <c r="E2081" i="3"/>
  <c r="F2081" i="3"/>
  <c r="G2081" i="3"/>
  <c r="E2082" i="3"/>
  <c r="F2082" i="3"/>
  <c r="G2082" i="3"/>
  <c r="E2083" i="3"/>
  <c r="F2083" i="3"/>
  <c r="G2083" i="3"/>
  <c r="E2084" i="3"/>
  <c r="F2084" i="3"/>
  <c r="G2084" i="3"/>
  <c r="E2085" i="3"/>
  <c r="F2085" i="3"/>
  <c r="G2085" i="3"/>
  <c r="E2086" i="3"/>
  <c r="F2086" i="3"/>
  <c r="G2086" i="3"/>
  <c r="E2087" i="3"/>
  <c r="F2087" i="3"/>
  <c r="G2087" i="3"/>
  <c r="E2089" i="3"/>
  <c r="F2089" i="3"/>
  <c r="G2089" i="3"/>
  <c r="E2090" i="3"/>
  <c r="F2090" i="3"/>
  <c r="G2090" i="3"/>
  <c r="E2091" i="3"/>
  <c r="F2091" i="3"/>
  <c r="G2091" i="3"/>
  <c r="E2092" i="3"/>
  <c r="F2092" i="3"/>
  <c r="G2092" i="3"/>
  <c r="E2093" i="3"/>
  <c r="F2093" i="3"/>
  <c r="G2093" i="3"/>
  <c r="E2094" i="3"/>
  <c r="F2094" i="3"/>
  <c r="G2094" i="3"/>
  <c r="E2095" i="3"/>
  <c r="F2095" i="3"/>
  <c r="G2095" i="3"/>
  <c r="E2096" i="3"/>
  <c r="F2096" i="3"/>
  <c r="G2096" i="3"/>
  <c r="E2097" i="3"/>
  <c r="M2094" i="3" s="1"/>
  <c r="F2097" i="3"/>
  <c r="N2094" i="3" s="1"/>
  <c r="G2097" i="3"/>
  <c r="O2094" i="3" s="1"/>
  <c r="E2099" i="3"/>
  <c r="F2099" i="3"/>
  <c r="G2099" i="3"/>
  <c r="E2100" i="3"/>
  <c r="F2100" i="3"/>
  <c r="G2100" i="3"/>
  <c r="E2101" i="3"/>
  <c r="F2101" i="3"/>
  <c r="G2101" i="3"/>
  <c r="E2102" i="3"/>
  <c r="M2101" i="3" s="1"/>
  <c r="F2102" i="3"/>
  <c r="N2101" i="3" s="1"/>
  <c r="G2102" i="3"/>
  <c r="O2101" i="3" s="1"/>
  <c r="E2103" i="3"/>
  <c r="F2103" i="3"/>
  <c r="G2103" i="3"/>
  <c r="E2104" i="3"/>
  <c r="F2104" i="3"/>
  <c r="G2104" i="3"/>
  <c r="E2105" i="3"/>
  <c r="F2105" i="3"/>
  <c r="G2105" i="3"/>
  <c r="E2106" i="3"/>
  <c r="M2103" i="3" s="1"/>
  <c r="F2106" i="3"/>
  <c r="N2103" i="3" s="1"/>
  <c r="G2106" i="3"/>
  <c r="O2103" i="3" s="1"/>
  <c r="E2107" i="3"/>
  <c r="F2107" i="3"/>
  <c r="G2107" i="3"/>
  <c r="B2100" i="3"/>
  <c r="C2100" i="3"/>
  <c r="D2100" i="3"/>
  <c r="B2101" i="3"/>
  <c r="C2101" i="3"/>
  <c r="D2101" i="3"/>
  <c r="B2102" i="3"/>
  <c r="C2102" i="3"/>
  <c r="D2102" i="3"/>
  <c r="B2103" i="3"/>
  <c r="C2103" i="3"/>
  <c r="D2103" i="3"/>
  <c r="B2104" i="3"/>
  <c r="C2104" i="3"/>
  <c r="D2104" i="3"/>
  <c r="B2105" i="3"/>
  <c r="C2105" i="3"/>
  <c r="D2105" i="3"/>
  <c r="B2106" i="3"/>
  <c r="C2106" i="3"/>
  <c r="D2106" i="3"/>
  <c r="B2107" i="3"/>
  <c r="C2107" i="3"/>
  <c r="D2107" i="3"/>
  <c r="D2099" i="3"/>
  <c r="C2099" i="3"/>
  <c r="B2099" i="3"/>
  <c r="B2090" i="3"/>
  <c r="C2090" i="3"/>
  <c r="D2090" i="3"/>
  <c r="B2091" i="3"/>
  <c r="C2091" i="3"/>
  <c r="D2091" i="3"/>
  <c r="B2092" i="3"/>
  <c r="C2092" i="3"/>
  <c r="D2092" i="3"/>
  <c r="B2093" i="3"/>
  <c r="C2093" i="3"/>
  <c r="D2093" i="3"/>
  <c r="B2094" i="3"/>
  <c r="C2094" i="3"/>
  <c r="D2094" i="3"/>
  <c r="B2095" i="3"/>
  <c r="C2095" i="3"/>
  <c r="D2095" i="3"/>
  <c r="B2096" i="3"/>
  <c r="C2096" i="3"/>
  <c r="D2096" i="3"/>
  <c r="B2097" i="3"/>
  <c r="C2097" i="3"/>
  <c r="D2097" i="3"/>
  <c r="D2089" i="3"/>
  <c r="B2089" i="3"/>
  <c r="C2089" i="3"/>
  <c r="B2078" i="3"/>
  <c r="C2078" i="3"/>
  <c r="D2078" i="3"/>
  <c r="B2079" i="3"/>
  <c r="C2079" i="3"/>
  <c r="D2079" i="3"/>
  <c r="B2080" i="3"/>
  <c r="C2080" i="3"/>
  <c r="D2080" i="3"/>
  <c r="B2081" i="3"/>
  <c r="C2081" i="3"/>
  <c r="D2081" i="3"/>
  <c r="B2082" i="3"/>
  <c r="C2082" i="3"/>
  <c r="D2082" i="3"/>
  <c r="B2083" i="3"/>
  <c r="C2083" i="3"/>
  <c r="D2083" i="3"/>
  <c r="B2084" i="3"/>
  <c r="C2084" i="3"/>
  <c r="D2084" i="3"/>
  <c r="B2085" i="3"/>
  <c r="C2085" i="3"/>
  <c r="D2085" i="3"/>
  <c r="B2086" i="3"/>
  <c r="C2086" i="3"/>
  <c r="D2086" i="3"/>
  <c r="B2087" i="3"/>
  <c r="C2087" i="3"/>
  <c r="D2087" i="3"/>
  <c r="D2077" i="3"/>
  <c r="C2077" i="3"/>
  <c r="B2077" i="3"/>
  <c r="A143" i="14"/>
  <c r="E143" i="14" s="1"/>
  <c r="B2061" i="3"/>
  <c r="B143" i="14" s="1"/>
  <c r="C2061" i="3"/>
  <c r="D2061" i="3"/>
  <c r="A144" i="14"/>
  <c r="E144" i="14" s="1"/>
  <c r="B2062" i="3"/>
  <c r="B144" i="14" s="1"/>
  <c r="C2062" i="3"/>
  <c r="D2062" i="3"/>
  <c r="A145" i="14"/>
  <c r="E145" i="14" s="1"/>
  <c r="B2063" i="3"/>
  <c r="B145" i="14" s="1"/>
  <c r="C2063" i="3"/>
  <c r="D2063" i="3"/>
  <c r="B1920" i="3"/>
  <c r="C1920" i="3"/>
  <c r="D1920" i="3"/>
  <c r="A146" i="14"/>
  <c r="E146" i="14" s="1"/>
  <c r="B2064" i="3"/>
  <c r="B146" i="14" s="1"/>
  <c r="C2064" i="3"/>
  <c r="D2064" i="3"/>
  <c r="A147" i="14"/>
  <c r="E147" i="14" s="1"/>
  <c r="B2065" i="3"/>
  <c r="B147" i="14" s="1"/>
  <c r="C2065" i="3"/>
  <c r="D2065" i="3"/>
  <c r="A148" i="14"/>
  <c r="E148" i="14" s="1"/>
  <c r="B2066" i="3"/>
  <c r="B148" i="14" s="1"/>
  <c r="C2066" i="3"/>
  <c r="D2066" i="3"/>
  <c r="A149" i="14"/>
  <c r="E149" i="14" s="1"/>
  <c r="B2067" i="3"/>
  <c r="B149" i="14" s="1"/>
  <c r="C2067" i="3"/>
  <c r="D2067" i="3"/>
  <c r="A150" i="14"/>
  <c r="E150" i="14" s="1"/>
  <c r="B2068" i="3"/>
  <c r="B150" i="14" s="1"/>
  <c r="C2068" i="3"/>
  <c r="D2068" i="3"/>
  <c r="B2071" i="3"/>
  <c r="C2071" i="3"/>
  <c r="D2071" i="3"/>
  <c r="B2072" i="3"/>
  <c r="C2072" i="3"/>
  <c r="D2072" i="3"/>
  <c r="B2073" i="3"/>
  <c r="C2073" i="3"/>
  <c r="D2073" i="3"/>
  <c r="B2074" i="3"/>
  <c r="C2074" i="3"/>
  <c r="D2074" i="3"/>
  <c r="B2075" i="3"/>
  <c r="C2075" i="3"/>
  <c r="D2075" i="3"/>
  <c r="A99" i="14"/>
  <c r="E99" i="14" s="1"/>
  <c r="B2017" i="3"/>
  <c r="B99" i="14" s="1"/>
  <c r="C2017" i="3"/>
  <c r="D2017" i="3"/>
  <c r="A100" i="14"/>
  <c r="E100" i="14" s="1"/>
  <c r="B2018" i="3"/>
  <c r="B100" i="14" s="1"/>
  <c r="C2018" i="3"/>
  <c r="D2018" i="3"/>
  <c r="A101" i="14"/>
  <c r="E101" i="14" s="1"/>
  <c r="B2019" i="3"/>
  <c r="B101" i="14" s="1"/>
  <c r="C2019" i="3"/>
  <c r="D2019" i="3"/>
  <c r="B1910" i="3"/>
  <c r="C1910" i="3"/>
  <c r="D1910" i="3"/>
  <c r="A102" i="14"/>
  <c r="E102" i="14" s="1"/>
  <c r="B2020" i="3"/>
  <c r="B102" i="14" s="1"/>
  <c r="C2020" i="3"/>
  <c r="D2020" i="3"/>
  <c r="A103" i="14"/>
  <c r="E103" i="14" s="1"/>
  <c r="B2021" i="3"/>
  <c r="B103" i="14" s="1"/>
  <c r="C2021" i="3"/>
  <c r="D2021" i="3"/>
  <c r="B1911" i="3"/>
  <c r="C1911" i="3"/>
  <c r="D1911" i="3"/>
  <c r="A104" i="14"/>
  <c r="E104" i="14" s="1"/>
  <c r="B2022" i="3"/>
  <c r="B104" i="14" s="1"/>
  <c r="C2022" i="3"/>
  <c r="D2022" i="3"/>
  <c r="B1912" i="3"/>
  <c r="C1912" i="3"/>
  <c r="D1912" i="3"/>
  <c r="A105" i="14"/>
  <c r="E105" i="14" s="1"/>
  <c r="B2023" i="3"/>
  <c r="B105" i="14" s="1"/>
  <c r="C2023" i="3"/>
  <c r="D2023" i="3"/>
  <c r="A106" i="14"/>
  <c r="E106" i="14" s="1"/>
  <c r="B2024" i="3"/>
  <c r="B106" i="14" s="1"/>
  <c r="C2024" i="3"/>
  <c r="D2024" i="3"/>
  <c r="A107" i="14"/>
  <c r="E107" i="14" s="1"/>
  <c r="B2025" i="3"/>
  <c r="B107" i="14" s="1"/>
  <c r="C2025" i="3"/>
  <c r="D2025" i="3"/>
  <c r="A108" i="14"/>
  <c r="E108" i="14" s="1"/>
  <c r="B2026" i="3"/>
  <c r="B108" i="14" s="1"/>
  <c r="C2026" i="3"/>
  <c r="D2026" i="3"/>
  <c r="A109" i="14"/>
  <c r="E109" i="14" s="1"/>
  <c r="B2027" i="3"/>
  <c r="B109" i="14" s="1"/>
  <c r="C2027" i="3"/>
  <c r="D2027" i="3"/>
  <c r="A110" i="14"/>
  <c r="E110" i="14" s="1"/>
  <c r="B2028" i="3"/>
  <c r="B110" i="14" s="1"/>
  <c r="C2028" i="3"/>
  <c r="D2028" i="3"/>
  <c r="A111" i="14"/>
  <c r="E111" i="14" s="1"/>
  <c r="B2029" i="3"/>
  <c r="B111" i="14" s="1"/>
  <c r="C2029" i="3"/>
  <c r="D2029" i="3"/>
  <c r="A112" i="14"/>
  <c r="E112" i="14" s="1"/>
  <c r="B2030" i="3"/>
  <c r="B112" i="14" s="1"/>
  <c r="C2030" i="3"/>
  <c r="D2030" i="3"/>
  <c r="A113" i="14"/>
  <c r="E113" i="14" s="1"/>
  <c r="B2031" i="3"/>
  <c r="B113" i="14" s="1"/>
  <c r="C2031" i="3"/>
  <c r="D2031" i="3"/>
  <c r="A114" i="14"/>
  <c r="E114" i="14" s="1"/>
  <c r="B2032" i="3"/>
  <c r="B114" i="14" s="1"/>
  <c r="C2032" i="3"/>
  <c r="D2032" i="3"/>
  <c r="A115" i="14"/>
  <c r="E115" i="14" s="1"/>
  <c r="B2033" i="3"/>
  <c r="B115" i="14" s="1"/>
  <c r="C2033" i="3"/>
  <c r="D2033" i="3"/>
  <c r="A116" i="14"/>
  <c r="E116" i="14" s="1"/>
  <c r="B2034" i="3"/>
  <c r="B116" i="14" s="1"/>
  <c r="C2034" i="3"/>
  <c r="D2034" i="3"/>
  <c r="A117" i="14"/>
  <c r="E117" i="14" s="1"/>
  <c r="B2035" i="3"/>
  <c r="B117" i="14" s="1"/>
  <c r="C2035" i="3"/>
  <c r="D2035" i="3"/>
  <c r="A118" i="14"/>
  <c r="E118" i="14" s="1"/>
  <c r="B2036" i="3"/>
  <c r="B118" i="14" s="1"/>
  <c r="C2036" i="3"/>
  <c r="D2036" i="3"/>
  <c r="A119" i="14"/>
  <c r="E119" i="14" s="1"/>
  <c r="B2037" i="3"/>
  <c r="B119" i="14" s="1"/>
  <c r="C2037" i="3"/>
  <c r="D2037" i="3"/>
  <c r="A120" i="14"/>
  <c r="E120" i="14" s="1"/>
  <c r="B2038" i="3"/>
  <c r="B120" i="14" s="1"/>
  <c r="C2038" i="3"/>
  <c r="D2038" i="3"/>
  <c r="B1913" i="3"/>
  <c r="C1913" i="3"/>
  <c r="D1913" i="3"/>
  <c r="A121" i="14"/>
  <c r="E121" i="14" s="1"/>
  <c r="B2039" i="3"/>
  <c r="B121" i="14" s="1"/>
  <c r="C2039" i="3"/>
  <c r="D2039" i="3"/>
  <c r="A122" i="14"/>
  <c r="E122" i="14" s="1"/>
  <c r="B2040" i="3"/>
  <c r="B122" i="14" s="1"/>
  <c r="C2040" i="3"/>
  <c r="D2040" i="3"/>
  <c r="B1914" i="3"/>
  <c r="C1914" i="3"/>
  <c r="D1914" i="3"/>
  <c r="A123" i="14"/>
  <c r="E123" i="14" s="1"/>
  <c r="B2041" i="3"/>
  <c r="B123" i="14" s="1"/>
  <c r="C2041" i="3"/>
  <c r="D2041" i="3"/>
  <c r="A124" i="14"/>
  <c r="E124" i="14" s="1"/>
  <c r="B2042" i="3"/>
  <c r="B124" i="14" s="1"/>
  <c r="C2042" i="3"/>
  <c r="D2042" i="3"/>
  <c r="A125" i="14"/>
  <c r="E125" i="14" s="1"/>
  <c r="B2043" i="3"/>
  <c r="B125" i="14" s="1"/>
  <c r="C2043" i="3"/>
  <c r="D2043" i="3"/>
  <c r="B1915" i="3"/>
  <c r="C1915" i="3"/>
  <c r="D1915" i="3"/>
  <c r="B1916" i="3"/>
  <c r="C1916" i="3"/>
  <c r="D1916" i="3"/>
  <c r="A126" i="14"/>
  <c r="E126" i="14" s="1"/>
  <c r="B2044" i="3"/>
  <c r="B126" i="14" s="1"/>
  <c r="C2044" i="3"/>
  <c r="D2044" i="3"/>
  <c r="A127" i="14"/>
  <c r="E127" i="14" s="1"/>
  <c r="B2045" i="3"/>
  <c r="B127" i="14" s="1"/>
  <c r="C2045" i="3"/>
  <c r="D2045" i="3"/>
  <c r="A128" i="14"/>
  <c r="E128" i="14" s="1"/>
  <c r="B2046" i="3"/>
  <c r="B128" i="14" s="1"/>
  <c r="C2046" i="3"/>
  <c r="D2046" i="3"/>
  <c r="A129" i="14"/>
  <c r="E129" i="14" s="1"/>
  <c r="B2047" i="3"/>
  <c r="B129" i="14" s="1"/>
  <c r="C2047" i="3"/>
  <c r="D2047" i="3"/>
  <c r="A130" i="14"/>
  <c r="E130" i="14" s="1"/>
  <c r="B2048" i="3"/>
  <c r="B130" i="14" s="1"/>
  <c r="C2048" i="3"/>
  <c r="D2048" i="3"/>
  <c r="A131" i="14"/>
  <c r="E131" i="14" s="1"/>
  <c r="B2049" i="3"/>
  <c r="B131" i="14" s="1"/>
  <c r="C2049" i="3"/>
  <c r="D2049" i="3"/>
  <c r="A132" i="14"/>
  <c r="E132" i="14" s="1"/>
  <c r="B2050" i="3"/>
  <c r="B132" i="14" s="1"/>
  <c r="C2050" i="3"/>
  <c r="D2050" i="3"/>
  <c r="A133" i="14"/>
  <c r="E133" i="14" s="1"/>
  <c r="B2051" i="3"/>
  <c r="B133" i="14" s="1"/>
  <c r="C2051" i="3"/>
  <c r="D2051" i="3"/>
  <c r="B1917" i="3"/>
  <c r="C1917" i="3"/>
  <c r="D1917" i="3"/>
  <c r="A134" i="14"/>
  <c r="E134" i="14" s="1"/>
  <c r="B2052" i="3"/>
  <c r="B134" i="14" s="1"/>
  <c r="C2052" i="3"/>
  <c r="D2052" i="3"/>
  <c r="A135" i="14"/>
  <c r="E135" i="14" s="1"/>
  <c r="B2053" i="3"/>
  <c r="B135" i="14" s="1"/>
  <c r="C2053" i="3"/>
  <c r="D2053" i="3"/>
  <c r="A136" i="14"/>
  <c r="E136" i="14" s="1"/>
  <c r="B2054" i="3"/>
  <c r="B136" i="14" s="1"/>
  <c r="C2054" i="3"/>
  <c r="D2054" i="3"/>
  <c r="A137" i="14"/>
  <c r="E137" i="14" s="1"/>
  <c r="B2055" i="3"/>
  <c r="B137" i="14" s="1"/>
  <c r="C2055" i="3"/>
  <c r="D2055" i="3"/>
  <c r="B1918" i="3"/>
  <c r="C1918" i="3"/>
  <c r="D1918" i="3"/>
  <c r="A138" i="14"/>
  <c r="E138" i="14" s="1"/>
  <c r="B2056" i="3"/>
  <c r="B138" i="14" s="1"/>
  <c r="C2056" i="3"/>
  <c r="D2056" i="3"/>
  <c r="A139" i="14"/>
  <c r="E139" i="14" s="1"/>
  <c r="B2057" i="3"/>
  <c r="B139" i="14" s="1"/>
  <c r="C2057" i="3"/>
  <c r="D2057" i="3"/>
  <c r="A140" i="14"/>
  <c r="E140" i="14" s="1"/>
  <c r="B2058" i="3"/>
  <c r="B140" i="14" s="1"/>
  <c r="C2058" i="3"/>
  <c r="D2058" i="3"/>
  <c r="B1919" i="3"/>
  <c r="C1919" i="3"/>
  <c r="D1919" i="3"/>
  <c r="A141" i="14"/>
  <c r="E141" i="14" s="1"/>
  <c r="B2059" i="3"/>
  <c r="B141" i="14" s="1"/>
  <c r="C2059" i="3"/>
  <c r="D2059" i="3"/>
  <c r="A142" i="14"/>
  <c r="E142" i="14" s="1"/>
  <c r="B2060" i="3"/>
  <c r="B142" i="14" s="1"/>
  <c r="C2060" i="3"/>
  <c r="D2060" i="3"/>
  <c r="B1799" i="3"/>
  <c r="C1799" i="3"/>
  <c r="D1799" i="3"/>
  <c r="B1800" i="3"/>
  <c r="C1800" i="3"/>
  <c r="D1800" i="3"/>
  <c r="A3" i="14"/>
  <c r="E3" i="14" s="1"/>
  <c r="B1801" i="3"/>
  <c r="B3" i="14" s="1"/>
  <c r="C1801" i="3"/>
  <c r="D1801" i="3"/>
  <c r="A4" i="14"/>
  <c r="E4" i="14" s="1"/>
  <c r="B1802" i="3"/>
  <c r="B4" i="14" s="1"/>
  <c r="C1802" i="3"/>
  <c r="D1802" i="3"/>
  <c r="B1805" i="3"/>
  <c r="C1805" i="3"/>
  <c r="D1805" i="3"/>
  <c r="A5" i="14"/>
  <c r="E5" i="14" s="1"/>
  <c r="B1806" i="3"/>
  <c r="B5" i="14" s="1"/>
  <c r="C1806" i="3"/>
  <c r="D1806" i="3"/>
  <c r="B1807" i="3"/>
  <c r="C1807" i="3"/>
  <c r="D1807" i="3"/>
  <c r="B1808" i="3"/>
  <c r="C1808" i="3"/>
  <c r="D1808" i="3"/>
  <c r="B1809" i="3"/>
  <c r="C1809" i="3"/>
  <c r="D1809" i="3"/>
  <c r="B1810" i="3"/>
  <c r="C1810" i="3"/>
  <c r="D1810" i="3"/>
  <c r="B1811" i="3"/>
  <c r="C1811" i="3"/>
  <c r="D1811" i="3"/>
  <c r="B1812" i="3"/>
  <c r="C1812" i="3"/>
  <c r="D1812" i="3"/>
  <c r="B1813" i="3"/>
  <c r="C1813" i="3"/>
  <c r="D1813" i="3"/>
  <c r="B1814" i="3"/>
  <c r="C1814" i="3"/>
  <c r="D1814" i="3"/>
  <c r="B1815" i="3"/>
  <c r="C1815" i="3"/>
  <c r="D1815" i="3"/>
  <c r="B1816" i="3"/>
  <c r="C1816" i="3"/>
  <c r="D1816" i="3"/>
  <c r="B1817" i="3"/>
  <c r="C1817" i="3"/>
  <c r="D1817" i="3"/>
  <c r="B1818" i="3"/>
  <c r="C1818" i="3"/>
  <c r="D1818" i="3"/>
  <c r="B1819" i="3"/>
  <c r="C1819" i="3"/>
  <c r="D1819" i="3"/>
  <c r="B1820" i="3"/>
  <c r="C1820" i="3"/>
  <c r="D1820" i="3"/>
  <c r="B1821" i="3"/>
  <c r="C1821" i="3"/>
  <c r="D1821" i="3"/>
  <c r="B1822" i="3"/>
  <c r="C1822" i="3"/>
  <c r="D1822" i="3"/>
  <c r="B1823" i="3"/>
  <c r="C1823" i="3"/>
  <c r="D1823" i="3"/>
  <c r="B1824" i="3"/>
  <c r="C1824" i="3"/>
  <c r="D1824" i="3"/>
  <c r="B1825" i="3"/>
  <c r="C1825" i="3"/>
  <c r="D1825" i="3"/>
  <c r="B1826" i="3"/>
  <c r="C1826" i="3"/>
  <c r="D1826" i="3"/>
  <c r="B1827" i="3"/>
  <c r="C1827" i="3"/>
  <c r="D1827" i="3"/>
  <c r="B1828" i="3"/>
  <c r="C1828" i="3"/>
  <c r="D1828" i="3"/>
  <c r="B1829" i="3"/>
  <c r="C1829" i="3"/>
  <c r="D1829" i="3"/>
  <c r="B1830" i="3"/>
  <c r="C1830" i="3"/>
  <c r="D1830" i="3"/>
  <c r="B1831" i="3"/>
  <c r="C1831" i="3"/>
  <c r="D1831" i="3"/>
  <c r="B1832" i="3"/>
  <c r="C1832" i="3"/>
  <c r="D1832" i="3"/>
  <c r="B1833" i="3"/>
  <c r="C1833" i="3"/>
  <c r="D1833" i="3"/>
  <c r="B1834" i="3"/>
  <c r="C1834" i="3"/>
  <c r="D1834" i="3"/>
  <c r="B1835" i="3"/>
  <c r="C1835" i="3"/>
  <c r="D1835" i="3"/>
  <c r="B1836" i="3"/>
  <c r="C1836" i="3"/>
  <c r="D1836" i="3"/>
  <c r="B1837" i="3"/>
  <c r="C1837" i="3"/>
  <c r="D1837" i="3"/>
  <c r="B1838" i="3"/>
  <c r="C1838" i="3"/>
  <c r="D1838" i="3"/>
  <c r="B1839" i="3"/>
  <c r="C1839" i="3"/>
  <c r="D1839" i="3"/>
  <c r="B1840" i="3"/>
  <c r="C1840" i="3"/>
  <c r="D1840" i="3"/>
  <c r="B1841" i="3"/>
  <c r="C1841" i="3"/>
  <c r="D1841" i="3"/>
  <c r="B1842" i="3"/>
  <c r="C1842" i="3"/>
  <c r="D1842" i="3"/>
  <c r="B1843" i="3"/>
  <c r="C1843" i="3"/>
  <c r="D1843" i="3"/>
  <c r="B1844" i="3"/>
  <c r="C1844" i="3"/>
  <c r="D1844" i="3"/>
  <c r="B1845" i="3"/>
  <c r="C1845" i="3"/>
  <c r="D1845" i="3"/>
  <c r="B1846" i="3"/>
  <c r="C1846" i="3"/>
  <c r="D1846" i="3"/>
  <c r="B1847" i="3"/>
  <c r="C1847" i="3"/>
  <c r="D1847" i="3"/>
  <c r="B1848" i="3"/>
  <c r="C1848" i="3"/>
  <c r="D1848" i="3"/>
  <c r="B1849" i="3"/>
  <c r="C1849" i="3"/>
  <c r="D1849" i="3"/>
  <c r="B1850" i="3"/>
  <c r="C1850" i="3"/>
  <c r="D1850" i="3"/>
  <c r="B1851" i="3"/>
  <c r="C1851" i="3"/>
  <c r="D1851" i="3"/>
  <c r="B1852" i="3"/>
  <c r="C1852" i="3"/>
  <c r="D1852" i="3"/>
  <c r="B1853" i="3"/>
  <c r="C1853" i="3"/>
  <c r="D1853" i="3"/>
  <c r="B1854" i="3"/>
  <c r="C1854" i="3"/>
  <c r="D1854" i="3"/>
  <c r="B1855" i="3"/>
  <c r="C1855" i="3"/>
  <c r="D1855" i="3"/>
  <c r="B1856" i="3"/>
  <c r="C1856" i="3"/>
  <c r="D1856" i="3"/>
  <c r="B1857" i="3"/>
  <c r="C1857" i="3"/>
  <c r="D1857" i="3"/>
  <c r="B1858" i="3"/>
  <c r="C1858" i="3"/>
  <c r="D1858" i="3"/>
  <c r="B1859" i="3"/>
  <c r="C1859" i="3"/>
  <c r="D1859" i="3"/>
  <c r="B1860" i="3"/>
  <c r="C1860" i="3"/>
  <c r="D1860" i="3"/>
  <c r="B1861" i="3"/>
  <c r="C1861" i="3"/>
  <c r="D1861" i="3"/>
  <c r="B1862" i="3"/>
  <c r="C1862" i="3"/>
  <c r="D1862" i="3"/>
  <c r="B1863" i="3"/>
  <c r="C1863" i="3"/>
  <c r="D1863" i="3"/>
  <c r="B1864" i="3"/>
  <c r="C1864" i="3"/>
  <c r="D1864" i="3"/>
  <c r="B1865" i="3"/>
  <c r="C1865" i="3"/>
  <c r="D1865" i="3"/>
  <c r="B1866" i="3"/>
  <c r="C1866" i="3"/>
  <c r="D1866" i="3"/>
  <c r="B1867" i="3"/>
  <c r="C1867" i="3"/>
  <c r="D1867" i="3"/>
  <c r="B1868" i="3"/>
  <c r="C1868" i="3"/>
  <c r="D1868" i="3"/>
  <c r="B1869" i="3"/>
  <c r="C1869" i="3"/>
  <c r="D1869" i="3"/>
  <c r="B1870" i="3"/>
  <c r="C1870" i="3"/>
  <c r="D1870" i="3"/>
  <c r="B1871" i="3"/>
  <c r="C1871" i="3"/>
  <c r="D1871" i="3"/>
  <c r="B1872" i="3"/>
  <c r="C1872" i="3"/>
  <c r="D1872" i="3"/>
  <c r="B1873" i="3"/>
  <c r="C1873" i="3"/>
  <c r="D1873" i="3"/>
  <c r="B1874" i="3"/>
  <c r="C1874" i="3"/>
  <c r="D1874" i="3"/>
  <c r="B1875" i="3"/>
  <c r="C1875" i="3"/>
  <c r="D1875" i="3"/>
  <c r="B1876" i="3"/>
  <c r="C1876" i="3"/>
  <c r="D1876" i="3"/>
  <c r="B1877" i="3"/>
  <c r="C1877" i="3"/>
  <c r="D1877" i="3"/>
  <c r="B1878" i="3"/>
  <c r="C1878" i="3"/>
  <c r="D1878" i="3"/>
  <c r="B1879" i="3"/>
  <c r="C1879" i="3"/>
  <c r="D1879" i="3"/>
  <c r="B1880" i="3"/>
  <c r="C1880" i="3"/>
  <c r="D1880" i="3"/>
  <c r="B1881" i="3"/>
  <c r="C1881" i="3"/>
  <c r="D1881" i="3"/>
  <c r="B1882" i="3"/>
  <c r="C1882" i="3"/>
  <c r="D1882" i="3"/>
  <c r="B1883" i="3"/>
  <c r="C1883" i="3"/>
  <c r="D1883" i="3"/>
  <c r="B1884" i="3"/>
  <c r="C1884" i="3"/>
  <c r="D1884" i="3"/>
  <c r="B1885" i="3"/>
  <c r="C1885" i="3"/>
  <c r="D1885" i="3"/>
  <c r="B1886" i="3"/>
  <c r="C1886" i="3"/>
  <c r="D1886" i="3"/>
  <c r="B1887" i="3"/>
  <c r="C1887" i="3"/>
  <c r="D1887" i="3"/>
  <c r="B1888" i="3"/>
  <c r="C1888" i="3"/>
  <c r="D1888" i="3"/>
  <c r="B1891" i="3"/>
  <c r="C1891" i="3"/>
  <c r="D1891" i="3"/>
  <c r="B1892" i="3"/>
  <c r="C1892" i="3"/>
  <c r="D1892" i="3"/>
  <c r="B1893" i="3"/>
  <c r="C1893" i="3"/>
  <c r="D1893" i="3"/>
  <c r="A6" i="14"/>
  <c r="E6" i="14" s="1"/>
  <c r="B1923" i="3"/>
  <c r="C1923" i="3"/>
  <c r="D1923" i="3"/>
  <c r="A7" i="14"/>
  <c r="E7" i="14" s="1"/>
  <c r="B1924" i="3"/>
  <c r="B6" i="14" s="1"/>
  <c r="C1924" i="3"/>
  <c r="D1924" i="3"/>
  <c r="B1894" i="3"/>
  <c r="C1894" i="3"/>
  <c r="D1894" i="3"/>
  <c r="A8" i="14"/>
  <c r="E8" i="14" s="1"/>
  <c r="B1925" i="3"/>
  <c r="B7" i="14" s="1"/>
  <c r="C1925" i="3"/>
  <c r="D1925" i="3"/>
  <c r="A9" i="14"/>
  <c r="E9" i="14" s="1"/>
  <c r="B1926" i="3"/>
  <c r="B8" i="14" s="1"/>
  <c r="C1926" i="3"/>
  <c r="D1926" i="3"/>
  <c r="A10" i="14"/>
  <c r="E10" i="14" s="1"/>
  <c r="B1927" i="3"/>
  <c r="B9" i="14" s="1"/>
  <c r="C1927" i="3"/>
  <c r="D1927" i="3"/>
  <c r="A11" i="14"/>
  <c r="E11" i="14" s="1"/>
  <c r="B1928" i="3"/>
  <c r="B10" i="14" s="1"/>
  <c r="C1928" i="3"/>
  <c r="D1928" i="3"/>
  <c r="B1895" i="3"/>
  <c r="C1895" i="3"/>
  <c r="D1895" i="3"/>
  <c r="A12" i="14"/>
  <c r="E12" i="14" s="1"/>
  <c r="B1929" i="3"/>
  <c r="B11" i="14" s="1"/>
  <c r="C1929" i="3"/>
  <c r="D1929" i="3"/>
  <c r="A13" i="14"/>
  <c r="E13" i="14" s="1"/>
  <c r="B1930" i="3"/>
  <c r="B12" i="14" s="1"/>
  <c r="C1930" i="3"/>
  <c r="D1930" i="3"/>
  <c r="A14" i="14"/>
  <c r="E14" i="14" s="1"/>
  <c r="B1931" i="3"/>
  <c r="B13" i="14" s="1"/>
  <c r="C1931" i="3"/>
  <c r="D1931" i="3"/>
  <c r="A15" i="14"/>
  <c r="E15" i="14" s="1"/>
  <c r="B1932" i="3"/>
  <c r="B14" i="14" s="1"/>
  <c r="C1932" i="3"/>
  <c r="D1932" i="3"/>
  <c r="A16" i="14"/>
  <c r="E16" i="14" s="1"/>
  <c r="B1933" i="3"/>
  <c r="B15" i="14" s="1"/>
  <c r="C1933" i="3"/>
  <c r="D1933" i="3"/>
  <c r="A17" i="14"/>
  <c r="E17" i="14" s="1"/>
  <c r="B1934" i="3"/>
  <c r="B16" i="14" s="1"/>
  <c r="C1934" i="3"/>
  <c r="D1934" i="3"/>
  <c r="A18" i="14"/>
  <c r="E18" i="14" s="1"/>
  <c r="B1935" i="3"/>
  <c r="B17" i="14" s="1"/>
  <c r="C1935" i="3"/>
  <c r="D1935" i="3"/>
  <c r="A19" i="14"/>
  <c r="E19" i="14" s="1"/>
  <c r="B1936" i="3"/>
  <c r="B18" i="14" s="1"/>
  <c r="C1936" i="3"/>
  <c r="D1936" i="3"/>
  <c r="A20" i="14"/>
  <c r="E20" i="14" s="1"/>
  <c r="B1937" i="3"/>
  <c r="B19" i="14" s="1"/>
  <c r="C1937" i="3"/>
  <c r="D1937" i="3"/>
  <c r="A21" i="14"/>
  <c r="E21" i="14" s="1"/>
  <c r="B1938" i="3"/>
  <c r="B20" i="14" s="1"/>
  <c r="C1938" i="3"/>
  <c r="D1938" i="3"/>
  <c r="B1896" i="3"/>
  <c r="C1896" i="3"/>
  <c r="D1896" i="3"/>
  <c r="A22" i="14"/>
  <c r="E22" i="14" s="1"/>
  <c r="B1939" i="3"/>
  <c r="B21" i="14" s="1"/>
  <c r="C1939" i="3"/>
  <c r="D1939" i="3"/>
  <c r="A23" i="14"/>
  <c r="E23" i="14" s="1"/>
  <c r="B1940" i="3"/>
  <c r="B22" i="14" s="1"/>
  <c r="C1940" i="3"/>
  <c r="D1940" i="3"/>
  <c r="A24" i="14"/>
  <c r="E24" i="14" s="1"/>
  <c r="B1941" i="3"/>
  <c r="B23" i="14" s="1"/>
  <c r="C1941" i="3"/>
  <c r="D1941" i="3"/>
  <c r="B1897" i="3"/>
  <c r="C1897" i="3"/>
  <c r="D1897" i="3"/>
  <c r="A25" i="14"/>
  <c r="E25" i="14" s="1"/>
  <c r="B1942" i="3"/>
  <c r="B24" i="14" s="1"/>
  <c r="C1942" i="3"/>
  <c r="D1942" i="3"/>
  <c r="A26" i="14"/>
  <c r="E26" i="14" s="1"/>
  <c r="B1943" i="3"/>
  <c r="B25" i="14" s="1"/>
  <c r="C1943" i="3"/>
  <c r="D1943" i="3"/>
  <c r="A27" i="14"/>
  <c r="E27" i="14" s="1"/>
  <c r="B1944" i="3"/>
  <c r="B26" i="14" s="1"/>
  <c r="C1944" i="3"/>
  <c r="D1944" i="3"/>
  <c r="A28" i="14"/>
  <c r="E28" i="14" s="1"/>
  <c r="B1945" i="3"/>
  <c r="B27" i="14" s="1"/>
  <c r="C1945" i="3"/>
  <c r="D1945" i="3"/>
  <c r="A29" i="14"/>
  <c r="E29" i="14" s="1"/>
  <c r="B1946" i="3"/>
  <c r="B28" i="14" s="1"/>
  <c r="C1946" i="3"/>
  <c r="D1946" i="3"/>
  <c r="A30" i="14"/>
  <c r="E30" i="14" s="1"/>
  <c r="B1947" i="3"/>
  <c r="B29" i="14" s="1"/>
  <c r="C1947" i="3"/>
  <c r="D1947" i="3"/>
  <c r="A31" i="14"/>
  <c r="E31" i="14" s="1"/>
  <c r="B1948" i="3"/>
  <c r="B30" i="14" s="1"/>
  <c r="C1948" i="3"/>
  <c r="D1948" i="3"/>
  <c r="A32" i="14"/>
  <c r="E32" i="14" s="1"/>
  <c r="B1949" i="3"/>
  <c r="B31" i="14" s="1"/>
  <c r="C1949" i="3"/>
  <c r="D1949" i="3"/>
  <c r="A33" i="14"/>
  <c r="E33" i="14" s="1"/>
  <c r="B1950" i="3"/>
  <c r="B32" i="14" s="1"/>
  <c r="C1950" i="3"/>
  <c r="D1950" i="3"/>
  <c r="A34" i="14"/>
  <c r="E34" i="14" s="1"/>
  <c r="B1951" i="3"/>
  <c r="B33" i="14" s="1"/>
  <c r="C1951" i="3"/>
  <c r="D1951" i="3"/>
  <c r="A35" i="14"/>
  <c r="E35" i="14" s="1"/>
  <c r="B1952" i="3"/>
  <c r="B34" i="14" s="1"/>
  <c r="C1952" i="3"/>
  <c r="D1952" i="3"/>
  <c r="A36" i="14"/>
  <c r="E36" i="14" s="1"/>
  <c r="B1953" i="3"/>
  <c r="B35" i="14" s="1"/>
  <c r="C1953" i="3"/>
  <c r="D1953" i="3"/>
  <c r="B1898" i="3"/>
  <c r="C1898" i="3"/>
  <c r="D1898" i="3"/>
  <c r="A37" i="14"/>
  <c r="E37" i="14" s="1"/>
  <c r="B1954" i="3"/>
  <c r="B36" i="14" s="1"/>
  <c r="C1954" i="3"/>
  <c r="D1954" i="3"/>
  <c r="A38" i="14"/>
  <c r="E38" i="14" s="1"/>
  <c r="B1955" i="3"/>
  <c r="B37" i="14" s="1"/>
  <c r="C1955" i="3"/>
  <c r="D1955" i="3"/>
  <c r="A39" i="14"/>
  <c r="E39" i="14" s="1"/>
  <c r="B1956" i="3"/>
  <c r="B38" i="14" s="1"/>
  <c r="C1956" i="3"/>
  <c r="D1956" i="3"/>
  <c r="B1899" i="3"/>
  <c r="C1899" i="3"/>
  <c r="D1899" i="3"/>
  <c r="A40" i="14"/>
  <c r="E40" i="14" s="1"/>
  <c r="B1957" i="3"/>
  <c r="B39" i="14" s="1"/>
  <c r="C1957" i="3"/>
  <c r="D1957" i="3"/>
  <c r="A41" i="14"/>
  <c r="E41" i="14" s="1"/>
  <c r="B1958" i="3"/>
  <c r="B40" i="14" s="1"/>
  <c r="C1958" i="3"/>
  <c r="D1958" i="3"/>
  <c r="A42" i="14"/>
  <c r="E42" i="14" s="1"/>
  <c r="B1959" i="3"/>
  <c r="B41" i="14" s="1"/>
  <c r="C1959" i="3"/>
  <c r="D1959" i="3"/>
  <c r="A43" i="14"/>
  <c r="E43" i="14" s="1"/>
  <c r="B1960" i="3"/>
  <c r="B42" i="14" s="1"/>
  <c r="C1960" i="3"/>
  <c r="D1960" i="3"/>
  <c r="A44" i="14"/>
  <c r="E44" i="14" s="1"/>
  <c r="B1961" i="3"/>
  <c r="B43" i="14" s="1"/>
  <c r="C1961" i="3"/>
  <c r="D1961" i="3"/>
  <c r="A45" i="14"/>
  <c r="E45" i="14" s="1"/>
  <c r="B1962" i="3"/>
  <c r="B44" i="14" s="1"/>
  <c r="C1962" i="3"/>
  <c r="D1962" i="3"/>
  <c r="B1900" i="3"/>
  <c r="C1900" i="3"/>
  <c r="D1900" i="3"/>
  <c r="A46" i="14"/>
  <c r="E46" i="14" s="1"/>
  <c r="B1963" i="3"/>
  <c r="B45" i="14" s="1"/>
  <c r="C1963" i="3"/>
  <c r="D1963" i="3"/>
  <c r="A47" i="14"/>
  <c r="E47" i="14" s="1"/>
  <c r="B1964" i="3"/>
  <c r="B46" i="14" s="1"/>
  <c r="C1964" i="3"/>
  <c r="D1964" i="3"/>
  <c r="B1901" i="3"/>
  <c r="C1901" i="3"/>
  <c r="D1901" i="3"/>
  <c r="B1902" i="3"/>
  <c r="C1902" i="3"/>
  <c r="D1902" i="3"/>
  <c r="A48" i="14"/>
  <c r="E48" i="14" s="1"/>
  <c r="B1965" i="3"/>
  <c r="B47" i="14" s="1"/>
  <c r="C1965" i="3"/>
  <c r="D1965" i="3"/>
  <c r="A49" i="14"/>
  <c r="E49" i="14" s="1"/>
  <c r="B1966" i="3"/>
  <c r="B48" i="14" s="1"/>
  <c r="C1966" i="3"/>
  <c r="D1966" i="3"/>
  <c r="B1903" i="3"/>
  <c r="C1903" i="3"/>
  <c r="D1903" i="3"/>
  <c r="A50" i="14"/>
  <c r="E50" i="14" s="1"/>
  <c r="B1967" i="3"/>
  <c r="B49" i="14" s="1"/>
  <c r="C1967" i="3"/>
  <c r="D1967" i="3"/>
  <c r="A51" i="14"/>
  <c r="E51" i="14" s="1"/>
  <c r="B1968" i="3"/>
  <c r="B50" i="14" s="1"/>
  <c r="C1968" i="3"/>
  <c r="D1968" i="3"/>
  <c r="A52" i="14"/>
  <c r="E52" i="14" s="1"/>
  <c r="B1969" i="3"/>
  <c r="B51" i="14" s="1"/>
  <c r="C1969" i="3"/>
  <c r="D1969" i="3"/>
  <c r="A53" i="14"/>
  <c r="E53" i="14" s="1"/>
  <c r="B1970" i="3"/>
  <c r="B52" i="14" s="1"/>
  <c r="C1970" i="3"/>
  <c r="D1970" i="3"/>
  <c r="A54" i="14"/>
  <c r="E54" i="14" s="1"/>
  <c r="B1971" i="3"/>
  <c r="B53" i="14" s="1"/>
  <c r="C1971" i="3"/>
  <c r="D1971" i="3"/>
  <c r="A55" i="14"/>
  <c r="E55" i="14" s="1"/>
  <c r="B1972" i="3"/>
  <c r="B54" i="14" s="1"/>
  <c r="C1972" i="3"/>
  <c r="D1972" i="3"/>
  <c r="A56" i="14"/>
  <c r="E56" i="14" s="1"/>
  <c r="B1973" i="3"/>
  <c r="B55" i="14" s="1"/>
  <c r="C1973" i="3"/>
  <c r="D1973" i="3"/>
  <c r="A57" i="14"/>
  <c r="E57" i="14" s="1"/>
  <c r="B1974" i="3"/>
  <c r="B56" i="14" s="1"/>
  <c r="C1974" i="3"/>
  <c r="D1974" i="3"/>
  <c r="A58" i="14"/>
  <c r="E58" i="14" s="1"/>
  <c r="B1975" i="3"/>
  <c r="B57" i="14" s="1"/>
  <c r="C1975" i="3"/>
  <c r="D1975" i="3"/>
  <c r="A59" i="14"/>
  <c r="E59" i="14" s="1"/>
  <c r="B1976" i="3"/>
  <c r="B58" i="14" s="1"/>
  <c r="C1976" i="3"/>
  <c r="D1976" i="3"/>
  <c r="A60" i="14"/>
  <c r="E60" i="14" s="1"/>
  <c r="B1977" i="3"/>
  <c r="B59" i="14" s="1"/>
  <c r="C1977" i="3"/>
  <c r="D1977" i="3"/>
  <c r="A61" i="14"/>
  <c r="E61" i="14" s="1"/>
  <c r="B1978" i="3"/>
  <c r="B60" i="14" s="1"/>
  <c r="C1978" i="3"/>
  <c r="D1978" i="3"/>
  <c r="A62" i="14"/>
  <c r="E62" i="14" s="1"/>
  <c r="B1979" i="3"/>
  <c r="B61" i="14" s="1"/>
  <c r="C1979" i="3"/>
  <c r="D1979" i="3"/>
  <c r="A63" i="14"/>
  <c r="E63" i="14" s="1"/>
  <c r="B1980" i="3"/>
  <c r="B62" i="14" s="1"/>
  <c r="C1980" i="3"/>
  <c r="D1980" i="3"/>
  <c r="B1904" i="3"/>
  <c r="C1904" i="3"/>
  <c r="D1904" i="3"/>
  <c r="A64" i="14"/>
  <c r="E64" i="14" s="1"/>
  <c r="B1981" i="3"/>
  <c r="B63" i="14" s="1"/>
  <c r="C1981" i="3"/>
  <c r="D1981" i="3"/>
  <c r="A65" i="14"/>
  <c r="E65" i="14" s="1"/>
  <c r="B1982" i="3"/>
  <c r="B64" i="14" s="1"/>
  <c r="C1982" i="3"/>
  <c r="D1982" i="3"/>
  <c r="A66" i="14"/>
  <c r="E66" i="14" s="1"/>
  <c r="B1983" i="3"/>
  <c r="B65" i="14" s="1"/>
  <c r="C1983" i="3"/>
  <c r="D1983" i="3"/>
  <c r="B1905" i="3"/>
  <c r="C1905" i="3"/>
  <c r="D1905" i="3"/>
  <c r="A67" i="14"/>
  <c r="E67" i="14" s="1"/>
  <c r="B1984" i="3"/>
  <c r="B66" i="14" s="1"/>
  <c r="C1984" i="3"/>
  <c r="D1984" i="3"/>
  <c r="A68" i="14"/>
  <c r="E68" i="14" s="1"/>
  <c r="B1985" i="3"/>
  <c r="B67" i="14" s="1"/>
  <c r="C1985" i="3"/>
  <c r="D1985" i="3"/>
  <c r="A69" i="14"/>
  <c r="E69" i="14" s="1"/>
  <c r="B1986" i="3"/>
  <c r="B68" i="14" s="1"/>
  <c r="C1986" i="3"/>
  <c r="D1986" i="3"/>
  <c r="A70" i="14"/>
  <c r="E70" i="14" s="1"/>
  <c r="B1987" i="3"/>
  <c r="B69" i="14" s="1"/>
  <c r="C1987" i="3"/>
  <c r="D1987" i="3"/>
  <c r="A71" i="14"/>
  <c r="E71" i="14" s="1"/>
  <c r="B1988" i="3"/>
  <c r="B70" i="14" s="1"/>
  <c r="C1988" i="3"/>
  <c r="D1988" i="3"/>
  <c r="A72" i="14"/>
  <c r="E72" i="14" s="1"/>
  <c r="B1989" i="3"/>
  <c r="B71" i="14" s="1"/>
  <c r="C1989" i="3"/>
  <c r="D1989" i="3"/>
  <c r="A73" i="14"/>
  <c r="E73" i="14" s="1"/>
  <c r="B1990" i="3"/>
  <c r="B72" i="14" s="1"/>
  <c r="C1990" i="3"/>
  <c r="D1990" i="3"/>
  <c r="A74" i="14"/>
  <c r="E74" i="14" s="1"/>
  <c r="B1991" i="3"/>
  <c r="B73" i="14" s="1"/>
  <c r="C1991" i="3"/>
  <c r="D1991" i="3"/>
  <c r="A75" i="14"/>
  <c r="E75" i="14" s="1"/>
  <c r="B1992" i="3"/>
  <c r="B74" i="14" s="1"/>
  <c r="C1992" i="3"/>
  <c r="D1992" i="3"/>
  <c r="A76" i="14"/>
  <c r="E76" i="14" s="1"/>
  <c r="B1993" i="3"/>
  <c r="B75" i="14" s="1"/>
  <c r="C1993" i="3"/>
  <c r="D1993" i="3"/>
  <c r="A77" i="14"/>
  <c r="E77" i="14" s="1"/>
  <c r="B1994" i="3"/>
  <c r="B76" i="14" s="1"/>
  <c r="C1994" i="3"/>
  <c r="D1994" i="3"/>
  <c r="A78" i="14"/>
  <c r="E78" i="14" s="1"/>
  <c r="B1995" i="3"/>
  <c r="B77" i="14" s="1"/>
  <c r="C1995" i="3"/>
  <c r="D1995" i="3"/>
  <c r="B1906" i="3"/>
  <c r="C1906" i="3"/>
  <c r="D1906" i="3"/>
  <c r="B1907" i="3"/>
  <c r="C1907" i="3"/>
  <c r="D1907" i="3"/>
  <c r="A79" i="14"/>
  <c r="E79" i="14" s="1"/>
  <c r="B1996" i="3"/>
  <c r="B78" i="14" s="1"/>
  <c r="C1996" i="3"/>
  <c r="D1996" i="3"/>
  <c r="A80" i="14"/>
  <c r="E80" i="14" s="1"/>
  <c r="B1997" i="3"/>
  <c r="B79" i="14" s="1"/>
  <c r="C1997" i="3"/>
  <c r="D1997" i="3"/>
  <c r="A81" i="14"/>
  <c r="E81" i="14" s="1"/>
  <c r="B1998" i="3"/>
  <c r="B80" i="14" s="1"/>
  <c r="C1998" i="3"/>
  <c r="D1998" i="3"/>
  <c r="A82" i="14"/>
  <c r="E82" i="14" s="1"/>
  <c r="B1999" i="3"/>
  <c r="B81" i="14" s="1"/>
  <c r="C1999" i="3"/>
  <c r="D1999" i="3"/>
  <c r="A83" i="14"/>
  <c r="E83" i="14" s="1"/>
  <c r="B2000" i="3"/>
  <c r="B82" i="14" s="1"/>
  <c r="C2000" i="3"/>
  <c r="D2000" i="3"/>
  <c r="A84" i="14"/>
  <c r="E84" i="14" s="1"/>
  <c r="B2001" i="3"/>
  <c r="B83" i="14" s="1"/>
  <c r="C2001" i="3"/>
  <c r="D2001" i="3"/>
  <c r="A85" i="14"/>
  <c r="E85" i="14" s="1"/>
  <c r="B2002" i="3"/>
  <c r="B84" i="14" s="1"/>
  <c r="C2002" i="3"/>
  <c r="D2002" i="3"/>
  <c r="A86" i="14"/>
  <c r="E86" i="14" s="1"/>
  <c r="B2003" i="3"/>
  <c r="B85" i="14" s="1"/>
  <c r="C2003" i="3"/>
  <c r="D2003" i="3"/>
  <c r="A87" i="14"/>
  <c r="E87" i="14" s="1"/>
  <c r="B2004" i="3"/>
  <c r="B86" i="14" s="1"/>
  <c r="C2004" i="3"/>
  <c r="D2004" i="3"/>
  <c r="A88" i="14"/>
  <c r="E88" i="14" s="1"/>
  <c r="B2005" i="3"/>
  <c r="B87" i="14" s="1"/>
  <c r="C2005" i="3"/>
  <c r="D2005" i="3"/>
  <c r="A89" i="14"/>
  <c r="E89" i="14" s="1"/>
  <c r="B2006" i="3"/>
  <c r="B88" i="14" s="1"/>
  <c r="C2006" i="3"/>
  <c r="D2006" i="3"/>
  <c r="A90" i="14"/>
  <c r="E90" i="14" s="1"/>
  <c r="B2007" i="3"/>
  <c r="B89" i="14" s="1"/>
  <c r="C2007" i="3"/>
  <c r="D2007" i="3"/>
  <c r="B1908" i="3"/>
  <c r="C1908" i="3"/>
  <c r="D1908" i="3"/>
  <c r="A91" i="14"/>
  <c r="E91" i="14" s="1"/>
  <c r="B2008" i="3"/>
  <c r="B90" i="14" s="1"/>
  <c r="C2008" i="3"/>
  <c r="D2008" i="3"/>
  <c r="A92" i="14"/>
  <c r="E92" i="14" s="1"/>
  <c r="B2009" i="3"/>
  <c r="B91" i="14" s="1"/>
  <c r="C2009" i="3"/>
  <c r="D2009" i="3"/>
  <c r="A93" i="14"/>
  <c r="E93" i="14" s="1"/>
  <c r="B2010" i="3"/>
  <c r="B92" i="14" s="1"/>
  <c r="C2010" i="3"/>
  <c r="D2010" i="3"/>
  <c r="A94" i="14"/>
  <c r="E94" i="14" s="1"/>
  <c r="B2011" i="3"/>
  <c r="B93" i="14" s="1"/>
  <c r="C2011" i="3"/>
  <c r="D2011" i="3"/>
  <c r="B2012" i="3"/>
  <c r="B94" i="14" s="1"/>
  <c r="C2012" i="3"/>
  <c r="D2012" i="3"/>
  <c r="A95" i="14"/>
  <c r="E95" i="14" s="1"/>
  <c r="B2013" i="3"/>
  <c r="B95" i="14" s="1"/>
  <c r="C2013" i="3"/>
  <c r="D2013" i="3"/>
  <c r="A96" i="14"/>
  <c r="E96" i="14" s="1"/>
  <c r="B2014" i="3"/>
  <c r="B96" i="14" s="1"/>
  <c r="C2014" i="3"/>
  <c r="D2014" i="3"/>
  <c r="A97" i="14"/>
  <c r="E97" i="14" s="1"/>
  <c r="B2015" i="3"/>
  <c r="B97" i="14" s="1"/>
  <c r="C2015" i="3"/>
  <c r="D2015" i="3"/>
  <c r="A98" i="14"/>
  <c r="E98" i="14" s="1"/>
  <c r="B2016" i="3"/>
  <c r="B98" i="14" s="1"/>
  <c r="C2016" i="3"/>
  <c r="D2016" i="3"/>
  <c r="D1798" i="3"/>
  <c r="C1798" i="3"/>
  <c r="B1798" i="3"/>
  <c r="A1" i="14"/>
  <c r="B1794" i="3"/>
  <c r="C1794" i="3"/>
  <c r="D1794" i="3"/>
  <c r="B1795" i="3"/>
  <c r="C1795" i="3"/>
  <c r="D1795" i="3"/>
  <c r="B1796" i="3"/>
  <c r="C1796" i="3"/>
  <c r="D1796" i="3"/>
  <c r="D1793" i="3"/>
  <c r="C1793" i="3"/>
  <c r="B1793" i="3"/>
  <c r="B606" i="3"/>
  <c r="C606" i="3"/>
  <c r="D606" i="3"/>
  <c r="B607" i="3"/>
  <c r="C607" i="3"/>
  <c r="D607" i="3"/>
  <c r="B608" i="3"/>
  <c r="C608" i="3"/>
  <c r="D608" i="3"/>
  <c r="B609" i="3"/>
  <c r="C609" i="3"/>
  <c r="D609" i="3"/>
  <c r="B610" i="3"/>
  <c r="C610" i="3"/>
  <c r="D610" i="3"/>
  <c r="B611" i="3"/>
  <c r="C611" i="3"/>
  <c r="D611" i="3"/>
  <c r="B612" i="3"/>
  <c r="C612" i="3"/>
  <c r="D612" i="3"/>
  <c r="B613" i="3"/>
  <c r="C613" i="3"/>
  <c r="D613" i="3"/>
  <c r="B614" i="3"/>
  <c r="C614" i="3"/>
  <c r="D614" i="3"/>
  <c r="B615" i="3"/>
  <c r="C615" i="3"/>
  <c r="D615" i="3"/>
  <c r="D605" i="3"/>
  <c r="C605" i="3"/>
  <c r="B605" i="3"/>
  <c r="B447" i="3"/>
  <c r="C447" i="3"/>
  <c r="D447" i="3"/>
  <c r="A134" i="13"/>
  <c r="E134" i="13" s="1"/>
  <c r="B581" i="3"/>
  <c r="B134" i="13" s="1"/>
  <c r="C581" i="3"/>
  <c r="D581" i="3"/>
  <c r="A135" i="13"/>
  <c r="E135" i="13" s="1"/>
  <c r="B582" i="3"/>
  <c r="B135" i="13" s="1"/>
  <c r="C582" i="3"/>
  <c r="D582" i="3"/>
  <c r="A136" i="13"/>
  <c r="E136" i="13" s="1"/>
  <c r="B583" i="3"/>
  <c r="B136" i="13" s="1"/>
  <c r="C583" i="3"/>
  <c r="D583" i="3"/>
  <c r="A137" i="13"/>
  <c r="E137" i="13" s="1"/>
  <c r="B584" i="3"/>
  <c r="B137" i="13" s="1"/>
  <c r="C584" i="3"/>
  <c r="D584" i="3"/>
  <c r="B448" i="3"/>
  <c r="C448" i="3"/>
  <c r="D448" i="3"/>
  <c r="A138" i="13"/>
  <c r="E138" i="13" s="1"/>
  <c r="B585" i="3"/>
  <c r="B138" i="13" s="1"/>
  <c r="C585" i="3"/>
  <c r="D585" i="3"/>
  <c r="A139" i="13"/>
  <c r="E139" i="13" s="1"/>
  <c r="B586" i="3"/>
  <c r="B139" i="13" s="1"/>
  <c r="C586" i="3"/>
  <c r="D586" i="3"/>
  <c r="A140" i="13"/>
  <c r="E140" i="13" s="1"/>
  <c r="B587" i="3"/>
  <c r="B140" i="13" s="1"/>
  <c r="C587" i="3"/>
  <c r="D587" i="3"/>
  <c r="B449" i="3"/>
  <c r="C449" i="3"/>
  <c r="D449" i="3"/>
  <c r="A141" i="13"/>
  <c r="E141" i="13" s="1"/>
  <c r="B588" i="3"/>
  <c r="B141" i="13" s="1"/>
  <c r="C588" i="3"/>
  <c r="D588" i="3"/>
  <c r="A142" i="13"/>
  <c r="E142" i="13" s="1"/>
  <c r="B589" i="3"/>
  <c r="B142" i="13" s="1"/>
  <c r="C589" i="3"/>
  <c r="D589" i="3"/>
  <c r="A143" i="13"/>
  <c r="E143" i="13" s="1"/>
  <c r="B590" i="3"/>
  <c r="B143" i="13" s="1"/>
  <c r="C590" i="3"/>
  <c r="D590" i="3"/>
  <c r="A144" i="13"/>
  <c r="E144" i="13" s="1"/>
  <c r="B591" i="3"/>
  <c r="B144" i="13" s="1"/>
  <c r="C591" i="3"/>
  <c r="D591" i="3"/>
  <c r="A145" i="13"/>
  <c r="E145" i="13" s="1"/>
  <c r="B592" i="3"/>
  <c r="B145" i="13" s="1"/>
  <c r="C592" i="3"/>
  <c r="D592" i="3"/>
  <c r="B450" i="3"/>
  <c r="C450" i="3"/>
  <c r="D450" i="3"/>
  <c r="A146" i="13"/>
  <c r="E146" i="13" s="1"/>
  <c r="B593" i="3"/>
  <c r="B146" i="13" s="1"/>
  <c r="C593" i="3"/>
  <c r="D593" i="3"/>
  <c r="A147" i="13"/>
  <c r="E147" i="13" s="1"/>
  <c r="B594" i="3"/>
  <c r="B147" i="13" s="1"/>
  <c r="C594" i="3"/>
  <c r="D594" i="3"/>
  <c r="A148" i="13"/>
  <c r="E148" i="13" s="1"/>
  <c r="B595" i="3"/>
  <c r="B148" i="13" s="1"/>
  <c r="C595" i="3"/>
  <c r="D595" i="3"/>
  <c r="A149" i="13"/>
  <c r="E149" i="13" s="1"/>
  <c r="B596" i="3"/>
  <c r="B149" i="13" s="1"/>
  <c r="C596" i="3"/>
  <c r="D596" i="3"/>
  <c r="A150" i="13"/>
  <c r="E150" i="13" s="1"/>
  <c r="B597" i="3"/>
  <c r="B150" i="13" s="1"/>
  <c r="C597" i="3"/>
  <c r="D597" i="3"/>
  <c r="B599" i="3"/>
  <c r="C599" i="3"/>
  <c r="D599" i="3"/>
  <c r="B600" i="3"/>
  <c r="C600" i="3"/>
  <c r="D600" i="3"/>
  <c r="B601" i="3"/>
  <c r="C601" i="3"/>
  <c r="D601" i="3"/>
  <c r="B602" i="3"/>
  <c r="C602" i="3"/>
  <c r="D602" i="3"/>
  <c r="B603" i="3"/>
  <c r="C603" i="3"/>
  <c r="D603" i="3"/>
  <c r="A100" i="13"/>
  <c r="E100" i="13" s="1"/>
  <c r="B547" i="3"/>
  <c r="B100" i="13" s="1"/>
  <c r="C547" i="3"/>
  <c r="D547" i="3"/>
  <c r="A101" i="13"/>
  <c r="E101" i="13" s="1"/>
  <c r="B548" i="3"/>
  <c r="B101" i="13" s="1"/>
  <c r="C548" i="3"/>
  <c r="D548" i="3"/>
  <c r="B440" i="3"/>
  <c r="C440" i="3"/>
  <c r="D440" i="3"/>
  <c r="A102" i="13"/>
  <c r="E102" i="13" s="1"/>
  <c r="B549" i="3"/>
  <c r="B102" i="13" s="1"/>
  <c r="C549" i="3"/>
  <c r="D549" i="3"/>
  <c r="A103" i="13"/>
  <c r="E103" i="13" s="1"/>
  <c r="B550" i="3"/>
  <c r="B103" i="13" s="1"/>
  <c r="C550" i="3"/>
  <c r="D550" i="3"/>
  <c r="B441" i="3"/>
  <c r="C441" i="3"/>
  <c r="D441" i="3"/>
  <c r="A104" i="13"/>
  <c r="E104" i="13" s="1"/>
  <c r="B551" i="3"/>
  <c r="B104" i="13" s="1"/>
  <c r="C551" i="3"/>
  <c r="D551" i="3"/>
  <c r="B442" i="3"/>
  <c r="C442" i="3"/>
  <c r="D442" i="3"/>
  <c r="A105" i="13"/>
  <c r="E105" i="13" s="1"/>
  <c r="B552" i="3"/>
  <c r="B105" i="13" s="1"/>
  <c r="C552" i="3"/>
  <c r="D552" i="3"/>
  <c r="A106" i="13"/>
  <c r="E106" i="13" s="1"/>
  <c r="B553" i="3"/>
  <c r="B106" i="13" s="1"/>
  <c r="C553" i="3"/>
  <c r="D553" i="3"/>
  <c r="A107" i="13"/>
  <c r="E107" i="13" s="1"/>
  <c r="B554" i="3"/>
  <c r="B107" i="13" s="1"/>
  <c r="C554" i="3"/>
  <c r="D554" i="3"/>
  <c r="A108" i="13"/>
  <c r="E108" i="13" s="1"/>
  <c r="B555" i="3"/>
  <c r="B108" i="13" s="1"/>
  <c r="C555" i="3"/>
  <c r="D555" i="3"/>
  <c r="A109" i="13"/>
  <c r="E109" i="13" s="1"/>
  <c r="B556" i="3"/>
  <c r="B109" i="13" s="1"/>
  <c r="C556" i="3"/>
  <c r="D556" i="3"/>
  <c r="A110" i="13"/>
  <c r="E110" i="13" s="1"/>
  <c r="B557" i="3"/>
  <c r="B110" i="13" s="1"/>
  <c r="C557" i="3"/>
  <c r="D557" i="3"/>
  <c r="A111" i="13"/>
  <c r="E111" i="13" s="1"/>
  <c r="B558" i="3"/>
  <c r="B111" i="13" s="1"/>
  <c r="C558" i="3"/>
  <c r="D558" i="3"/>
  <c r="A112" i="13"/>
  <c r="E112" i="13" s="1"/>
  <c r="B559" i="3"/>
  <c r="B112" i="13" s="1"/>
  <c r="C559" i="3"/>
  <c r="D559" i="3"/>
  <c r="A113" i="13"/>
  <c r="E113" i="13" s="1"/>
  <c r="B560" i="3"/>
  <c r="B113" i="13" s="1"/>
  <c r="C560" i="3"/>
  <c r="D560" i="3"/>
  <c r="A114" i="13"/>
  <c r="E114" i="13" s="1"/>
  <c r="B561" i="3"/>
  <c r="B114" i="13" s="1"/>
  <c r="C561" i="3"/>
  <c r="D561" i="3"/>
  <c r="A115" i="13"/>
  <c r="E115" i="13" s="1"/>
  <c r="B562" i="3"/>
  <c r="B115" i="13" s="1"/>
  <c r="C562" i="3"/>
  <c r="D562" i="3"/>
  <c r="A116" i="13"/>
  <c r="E116" i="13" s="1"/>
  <c r="B563" i="3"/>
  <c r="B116" i="13" s="1"/>
  <c r="C563" i="3"/>
  <c r="D563" i="3"/>
  <c r="A117" i="13"/>
  <c r="E117" i="13" s="1"/>
  <c r="B564" i="3"/>
  <c r="B117" i="13" s="1"/>
  <c r="C564" i="3"/>
  <c r="D564" i="3"/>
  <c r="A118" i="13"/>
  <c r="E118" i="13" s="1"/>
  <c r="B565" i="3"/>
  <c r="B118" i="13" s="1"/>
  <c r="C565" i="3"/>
  <c r="D565" i="3"/>
  <c r="A119" i="13"/>
  <c r="E119" i="13" s="1"/>
  <c r="B566" i="3"/>
  <c r="B119" i="13" s="1"/>
  <c r="C566" i="3"/>
  <c r="D566" i="3"/>
  <c r="A120" i="13"/>
  <c r="E120" i="13" s="1"/>
  <c r="B567" i="3"/>
  <c r="B120" i="13" s="1"/>
  <c r="C567" i="3"/>
  <c r="D567" i="3"/>
  <c r="B443" i="3"/>
  <c r="C443" i="3"/>
  <c r="D443" i="3"/>
  <c r="A121" i="13"/>
  <c r="E121" i="13" s="1"/>
  <c r="B568" i="3"/>
  <c r="B121" i="13" s="1"/>
  <c r="C568" i="3"/>
  <c r="D568" i="3"/>
  <c r="A122" i="13"/>
  <c r="E122" i="13" s="1"/>
  <c r="B569" i="3"/>
  <c r="B122" i="13" s="1"/>
  <c r="C569" i="3"/>
  <c r="D569" i="3"/>
  <c r="B444" i="3"/>
  <c r="C444" i="3"/>
  <c r="D444" i="3"/>
  <c r="A123" i="13"/>
  <c r="E123" i="13" s="1"/>
  <c r="B570" i="3"/>
  <c r="B123" i="13" s="1"/>
  <c r="C570" i="3"/>
  <c r="D570" i="3"/>
  <c r="A124" i="13"/>
  <c r="E124" i="13" s="1"/>
  <c r="B571" i="3"/>
  <c r="B124" i="13" s="1"/>
  <c r="C571" i="3"/>
  <c r="D571" i="3"/>
  <c r="A125" i="13"/>
  <c r="E125" i="13" s="1"/>
  <c r="B572" i="3"/>
  <c r="B125" i="13" s="1"/>
  <c r="C572" i="3"/>
  <c r="D572" i="3"/>
  <c r="B445" i="3"/>
  <c r="C445" i="3"/>
  <c r="D445" i="3"/>
  <c r="B446" i="3"/>
  <c r="C446" i="3"/>
  <c r="D446" i="3"/>
  <c r="A126" i="13"/>
  <c r="E126" i="13" s="1"/>
  <c r="B573" i="3"/>
  <c r="B126" i="13" s="1"/>
  <c r="C573" i="3"/>
  <c r="D573" i="3"/>
  <c r="A127" i="13"/>
  <c r="E127" i="13" s="1"/>
  <c r="B574" i="3"/>
  <c r="B127" i="13" s="1"/>
  <c r="C574" i="3"/>
  <c r="D574" i="3"/>
  <c r="A128" i="13"/>
  <c r="E128" i="13" s="1"/>
  <c r="B575" i="3"/>
  <c r="B128" i="13" s="1"/>
  <c r="C575" i="3"/>
  <c r="D575" i="3"/>
  <c r="A129" i="13"/>
  <c r="E129" i="13" s="1"/>
  <c r="B576" i="3"/>
  <c r="B129" i="13" s="1"/>
  <c r="C576" i="3"/>
  <c r="D576" i="3"/>
  <c r="A130" i="13"/>
  <c r="E130" i="13" s="1"/>
  <c r="B577" i="3"/>
  <c r="B130" i="13" s="1"/>
  <c r="C577" i="3"/>
  <c r="D577" i="3"/>
  <c r="A131" i="13"/>
  <c r="E131" i="13" s="1"/>
  <c r="B578" i="3"/>
  <c r="B131" i="13" s="1"/>
  <c r="C578" i="3"/>
  <c r="D578" i="3"/>
  <c r="A132" i="13"/>
  <c r="E132" i="13" s="1"/>
  <c r="B579" i="3"/>
  <c r="B132" i="13" s="1"/>
  <c r="C579" i="3"/>
  <c r="D579" i="3"/>
  <c r="A133" i="13"/>
  <c r="E133" i="13" s="1"/>
  <c r="B580" i="3"/>
  <c r="B133" i="13" s="1"/>
  <c r="C580" i="3"/>
  <c r="D580" i="3"/>
  <c r="B331" i="3"/>
  <c r="C331" i="3"/>
  <c r="D331" i="3"/>
  <c r="B332" i="3"/>
  <c r="C332" i="3"/>
  <c r="D332" i="3"/>
  <c r="A3" i="13"/>
  <c r="E3" i="13" s="1"/>
  <c r="B333" i="3"/>
  <c r="B3" i="13" s="1"/>
  <c r="C333" i="3"/>
  <c r="D333" i="3"/>
  <c r="A4" i="13"/>
  <c r="E4" i="13" s="1"/>
  <c r="B334" i="3"/>
  <c r="B4" i="13" s="1"/>
  <c r="C334" i="3"/>
  <c r="D334" i="3"/>
  <c r="B336" i="3"/>
  <c r="C336" i="3"/>
  <c r="D336" i="3"/>
  <c r="A5" i="13"/>
  <c r="E5" i="13" s="1"/>
  <c r="B337" i="3"/>
  <c r="B5" i="13" s="1"/>
  <c r="C337" i="3"/>
  <c r="D337" i="3"/>
  <c r="B338" i="3"/>
  <c r="C338" i="3"/>
  <c r="D338" i="3"/>
  <c r="B339" i="3"/>
  <c r="C339" i="3"/>
  <c r="D339" i="3"/>
  <c r="B340" i="3"/>
  <c r="C340" i="3"/>
  <c r="D340" i="3"/>
  <c r="B341" i="3"/>
  <c r="C341" i="3"/>
  <c r="D341" i="3"/>
  <c r="B342" i="3"/>
  <c r="C342" i="3"/>
  <c r="D342" i="3"/>
  <c r="B343" i="3"/>
  <c r="C343" i="3"/>
  <c r="D343" i="3"/>
  <c r="B344" i="3"/>
  <c r="C344" i="3"/>
  <c r="D344" i="3"/>
  <c r="B345" i="3"/>
  <c r="C345" i="3"/>
  <c r="D345" i="3"/>
  <c r="B346" i="3"/>
  <c r="C346" i="3"/>
  <c r="D346" i="3"/>
  <c r="B347" i="3"/>
  <c r="C347" i="3"/>
  <c r="D347" i="3"/>
  <c r="B348" i="3"/>
  <c r="C348" i="3"/>
  <c r="D348" i="3"/>
  <c r="B349" i="3"/>
  <c r="C349" i="3"/>
  <c r="D349" i="3"/>
  <c r="B350" i="3"/>
  <c r="C350" i="3"/>
  <c r="D350" i="3"/>
  <c r="B351" i="3"/>
  <c r="C351" i="3"/>
  <c r="D351" i="3"/>
  <c r="B352" i="3"/>
  <c r="C352" i="3"/>
  <c r="D352" i="3"/>
  <c r="B353" i="3"/>
  <c r="C353" i="3"/>
  <c r="D353" i="3"/>
  <c r="B354" i="3"/>
  <c r="C354" i="3"/>
  <c r="D354" i="3"/>
  <c r="B355" i="3"/>
  <c r="C355" i="3"/>
  <c r="D355" i="3"/>
  <c r="B356" i="3"/>
  <c r="C356" i="3"/>
  <c r="D356" i="3"/>
  <c r="B357" i="3"/>
  <c r="C357" i="3"/>
  <c r="D357" i="3"/>
  <c r="B358" i="3"/>
  <c r="C358" i="3"/>
  <c r="D358" i="3"/>
  <c r="B359" i="3"/>
  <c r="C359" i="3"/>
  <c r="D359" i="3"/>
  <c r="B360" i="3"/>
  <c r="C360" i="3"/>
  <c r="D360" i="3"/>
  <c r="B361" i="3"/>
  <c r="C361" i="3"/>
  <c r="D361" i="3"/>
  <c r="B362" i="3"/>
  <c r="C362" i="3"/>
  <c r="D362" i="3"/>
  <c r="B363" i="3"/>
  <c r="C363" i="3"/>
  <c r="D363" i="3"/>
  <c r="B364" i="3"/>
  <c r="C364" i="3"/>
  <c r="D364" i="3"/>
  <c r="B365" i="3"/>
  <c r="C365" i="3"/>
  <c r="D365" i="3"/>
  <c r="B366" i="3"/>
  <c r="C366" i="3"/>
  <c r="D366" i="3"/>
  <c r="B367" i="3"/>
  <c r="C367" i="3"/>
  <c r="D367" i="3"/>
  <c r="B368" i="3"/>
  <c r="C368" i="3"/>
  <c r="D368" i="3"/>
  <c r="B369" i="3"/>
  <c r="C369" i="3"/>
  <c r="D369" i="3"/>
  <c r="B370" i="3"/>
  <c r="C370" i="3"/>
  <c r="D370" i="3"/>
  <c r="B371" i="3"/>
  <c r="C371" i="3"/>
  <c r="D371" i="3"/>
  <c r="B372" i="3"/>
  <c r="C372" i="3"/>
  <c r="D372" i="3"/>
  <c r="B373" i="3"/>
  <c r="C373" i="3"/>
  <c r="D373" i="3"/>
  <c r="B374" i="3"/>
  <c r="C374" i="3"/>
  <c r="D374" i="3"/>
  <c r="B375" i="3"/>
  <c r="C375" i="3"/>
  <c r="D375" i="3"/>
  <c r="B376" i="3"/>
  <c r="C376" i="3"/>
  <c r="D376" i="3"/>
  <c r="B377" i="3"/>
  <c r="C377" i="3"/>
  <c r="D377" i="3"/>
  <c r="B378" i="3"/>
  <c r="C378" i="3"/>
  <c r="D378" i="3"/>
  <c r="B379" i="3"/>
  <c r="C379" i="3"/>
  <c r="D379" i="3"/>
  <c r="B380" i="3"/>
  <c r="C380" i="3"/>
  <c r="D380" i="3"/>
  <c r="B381" i="3"/>
  <c r="C381" i="3"/>
  <c r="D381" i="3"/>
  <c r="B382" i="3"/>
  <c r="C382" i="3"/>
  <c r="D382" i="3"/>
  <c r="B383" i="3"/>
  <c r="C383" i="3"/>
  <c r="D383" i="3"/>
  <c r="B384" i="3"/>
  <c r="C384" i="3"/>
  <c r="D384" i="3"/>
  <c r="B385" i="3"/>
  <c r="C385" i="3"/>
  <c r="D385" i="3"/>
  <c r="B386" i="3"/>
  <c r="C386" i="3"/>
  <c r="D386" i="3"/>
  <c r="B387" i="3"/>
  <c r="C387" i="3"/>
  <c r="D387" i="3"/>
  <c r="B388" i="3"/>
  <c r="C388" i="3"/>
  <c r="D388" i="3"/>
  <c r="B389" i="3"/>
  <c r="C389" i="3"/>
  <c r="D389" i="3"/>
  <c r="B390" i="3"/>
  <c r="C390" i="3"/>
  <c r="D390" i="3"/>
  <c r="B391" i="3"/>
  <c r="C391" i="3"/>
  <c r="D391" i="3"/>
  <c r="B392" i="3"/>
  <c r="C392" i="3"/>
  <c r="D392" i="3"/>
  <c r="B393" i="3"/>
  <c r="C393" i="3"/>
  <c r="D393" i="3"/>
  <c r="B394" i="3"/>
  <c r="C394" i="3"/>
  <c r="D394" i="3"/>
  <c r="B395" i="3"/>
  <c r="C395" i="3"/>
  <c r="D395" i="3"/>
  <c r="B396" i="3"/>
  <c r="C396" i="3"/>
  <c r="D396" i="3"/>
  <c r="B397" i="3"/>
  <c r="C397" i="3"/>
  <c r="D397" i="3"/>
  <c r="B398" i="3"/>
  <c r="C398" i="3"/>
  <c r="D398" i="3"/>
  <c r="B399" i="3"/>
  <c r="C399" i="3"/>
  <c r="D399" i="3"/>
  <c r="B400" i="3"/>
  <c r="C400" i="3"/>
  <c r="D400" i="3"/>
  <c r="B401" i="3"/>
  <c r="C401" i="3"/>
  <c r="D401" i="3"/>
  <c r="B402" i="3"/>
  <c r="C402" i="3"/>
  <c r="D402" i="3"/>
  <c r="B403" i="3"/>
  <c r="C403" i="3"/>
  <c r="D403" i="3"/>
  <c r="B404" i="3"/>
  <c r="C404" i="3"/>
  <c r="D404" i="3"/>
  <c r="B405" i="3"/>
  <c r="C405" i="3"/>
  <c r="D405" i="3"/>
  <c r="B406" i="3"/>
  <c r="C406" i="3"/>
  <c r="D406" i="3"/>
  <c r="B407" i="3"/>
  <c r="C407" i="3"/>
  <c r="D407" i="3"/>
  <c r="B408" i="3"/>
  <c r="C408" i="3"/>
  <c r="D408" i="3"/>
  <c r="B409" i="3"/>
  <c r="C409" i="3"/>
  <c r="D409" i="3"/>
  <c r="B410" i="3"/>
  <c r="C410" i="3"/>
  <c r="D410" i="3"/>
  <c r="B411" i="3"/>
  <c r="C411" i="3"/>
  <c r="D411" i="3"/>
  <c r="B412" i="3"/>
  <c r="C412" i="3"/>
  <c r="D412" i="3"/>
  <c r="B413" i="3"/>
  <c r="C413" i="3"/>
  <c r="D413" i="3"/>
  <c r="B414" i="3"/>
  <c r="C414" i="3"/>
  <c r="D414" i="3"/>
  <c r="B415" i="3"/>
  <c r="C415" i="3"/>
  <c r="D415" i="3"/>
  <c r="B416" i="3"/>
  <c r="C416" i="3"/>
  <c r="D416" i="3"/>
  <c r="B417" i="3"/>
  <c r="C417" i="3"/>
  <c r="D417" i="3"/>
  <c r="B418" i="3"/>
  <c r="C418" i="3"/>
  <c r="D418" i="3"/>
  <c r="B419" i="3"/>
  <c r="C419" i="3"/>
  <c r="D419" i="3"/>
  <c r="B421" i="3"/>
  <c r="C421" i="3"/>
  <c r="D421" i="3"/>
  <c r="B422" i="3"/>
  <c r="C422" i="3"/>
  <c r="D422" i="3"/>
  <c r="B423" i="3"/>
  <c r="C423" i="3"/>
  <c r="D423" i="3"/>
  <c r="A6" i="13"/>
  <c r="E6" i="13" s="1"/>
  <c r="B453" i="3"/>
  <c r="B6" i="13" s="1"/>
  <c r="C453" i="3"/>
  <c r="D453" i="3"/>
  <c r="A7" i="13"/>
  <c r="E7" i="13" s="1"/>
  <c r="B454" i="3"/>
  <c r="B7" i="13" s="1"/>
  <c r="C454" i="3"/>
  <c r="D454" i="3"/>
  <c r="B424" i="3"/>
  <c r="C424" i="3"/>
  <c r="D424" i="3"/>
  <c r="A8" i="13"/>
  <c r="E8" i="13" s="1"/>
  <c r="B455" i="3"/>
  <c r="B8" i="13" s="1"/>
  <c r="C455" i="3"/>
  <c r="D455" i="3"/>
  <c r="A9" i="13"/>
  <c r="E9" i="13" s="1"/>
  <c r="B456" i="3"/>
  <c r="B9" i="13" s="1"/>
  <c r="C456" i="3"/>
  <c r="D456" i="3"/>
  <c r="A10" i="13"/>
  <c r="E10" i="13" s="1"/>
  <c r="B457" i="3"/>
  <c r="B10" i="13" s="1"/>
  <c r="C457" i="3"/>
  <c r="D457" i="3"/>
  <c r="A11" i="13"/>
  <c r="E11" i="13" s="1"/>
  <c r="B458" i="3"/>
  <c r="B11" i="13" s="1"/>
  <c r="C458" i="3"/>
  <c r="D458" i="3"/>
  <c r="B425" i="3"/>
  <c r="C425" i="3"/>
  <c r="D425" i="3"/>
  <c r="A12" i="13"/>
  <c r="E12" i="13" s="1"/>
  <c r="B459" i="3"/>
  <c r="B12" i="13" s="1"/>
  <c r="C459" i="3"/>
  <c r="D459" i="3"/>
  <c r="A13" i="13"/>
  <c r="E13" i="13" s="1"/>
  <c r="B460" i="3"/>
  <c r="B13" i="13" s="1"/>
  <c r="C460" i="3"/>
  <c r="D460" i="3"/>
  <c r="A14" i="13"/>
  <c r="E14" i="13" s="1"/>
  <c r="B461" i="3"/>
  <c r="B14" i="13" s="1"/>
  <c r="C461" i="3"/>
  <c r="D461" i="3"/>
  <c r="A15" i="13"/>
  <c r="E15" i="13" s="1"/>
  <c r="B462" i="3"/>
  <c r="B15" i="13" s="1"/>
  <c r="C462" i="3"/>
  <c r="D462" i="3"/>
  <c r="A16" i="13"/>
  <c r="E16" i="13" s="1"/>
  <c r="B463" i="3"/>
  <c r="B16" i="13" s="1"/>
  <c r="C463" i="3"/>
  <c r="D463" i="3"/>
  <c r="A17" i="13"/>
  <c r="E17" i="13" s="1"/>
  <c r="B464" i="3"/>
  <c r="B17" i="13" s="1"/>
  <c r="C464" i="3"/>
  <c r="D464" i="3"/>
  <c r="A18" i="13"/>
  <c r="E18" i="13" s="1"/>
  <c r="B465" i="3"/>
  <c r="B18" i="13" s="1"/>
  <c r="C465" i="3"/>
  <c r="D465" i="3"/>
  <c r="A19" i="13"/>
  <c r="E19" i="13" s="1"/>
  <c r="B466" i="3"/>
  <c r="B19" i="13" s="1"/>
  <c r="C466" i="3"/>
  <c r="D466" i="3"/>
  <c r="A20" i="13"/>
  <c r="E20" i="13" s="1"/>
  <c r="B467" i="3"/>
  <c r="B20" i="13" s="1"/>
  <c r="C467" i="3"/>
  <c r="D467" i="3"/>
  <c r="A21" i="13"/>
  <c r="E21" i="13" s="1"/>
  <c r="B468" i="3"/>
  <c r="B21" i="13" s="1"/>
  <c r="C468" i="3"/>
  <c r="D468" i="3"/>
  <c r="B426" i="3"/>
  <c r="C426" i="3"/>
  <c r="D426" i="3"/>
  <c r="A22" i="13"/>
  <c r="E22" i="13" s="1"/>
  <c r="B469" i="3"/>
  <c r="B22" i="13" s="1"/>
  <c r="C469" i="3"/>
  <c r="D469" i="3"/>
  <c r="A23" i="13"/>
  <c r="E23" i="13" s="1"/>
  <c r="B470" i="3"/>
  <c r="B23" i="13" s="1"/>
  <c r="C470" i="3"/>
  <c r="D470" i="3"/>
  <c r="A24" i="13"/>
  <c r="E24" i="13" s="1"/>
  <c r="B471" i="3"/>
  <c r="B24" i="13" s="1"/>
  <c r="C471" i="3"/>
  <c r="D471" i="3"/>
  <c r="B427" i="3"/>
  <c r="C427" i="3"/>
  <c r="D427" i="3"/>
  <c r="A25" i="13"/>
  <c r="E25" i="13" s="1"/>
  <c r="B472" i="3"/>
  <c r="B25" i="13" s="1"/>
  <c r="C472" i="3"/>
  <c r="D472" i="3"/>
  <c r="A26" i="13"/>
  <c r="E26" i="13" s="1"/>
  <c r="B473" i="3"/>
  <c r="B26" i="13" s="1"/>
  <c r="C473" i="3"/>
  <c r="D473" i="3"/>
  <c r="A27" i="13"/>
  <c r="E27" i="13" s="1"/>
  <c r="B474" i="3"/>
  <c r="B27" i="13" s="1"/>
  <c r="C474" i="3"/>
  <c r="D474" i="3"/>
  <c r="A28" i="13"/>
  <c r="E28" i="13" s="1"/>
  <c r="B475" i="3"/>
  <c r="B28" i="13" s="1"/>
  <c r="C475" i="3"/>
  <c r="D475" i="3"/>
  <c r="A29" i="13"/>
  <c r="E29" i="13" s="1"/>
  <c r="B476" i="3"/>
  <c r="B29" i="13" s="1"/>
  <c r="C476" i="3"/>
  <c r="D476" i="3"/>
  <c r="A30" i="13"/>
  <c r="E30" i="13" s="1"/>
  <c r="B477" i="3"/>
  <c r="B30" i="13" s="1"/>
  <c r="C477" i="3"/>
  <c r="D477" i="3"/>
  <c r="A31" i="13"/>
  <c r="E31" i="13" s="1"/>
  <c r="B478" i="3"/>
  <c r="B31" i="13" s="1"/>
  <c r="C478" i="3"/>
  <c r="D478" i="3"/>
  <c r="A32" i="13"/>
  <c r="E32" i="13" s="1"/>
  <c r="B479" i="3"/>
  <c r="B32" i="13" s="1"/>
  <c r="C479" i="3"/>
  <c r="D479" i="3"/>
  <c r="A33" i="13"/>
  <c r="E33" i="13" s="1"/>
  <c r="B480" i="3"/>
  <c r="B33" i="13" s="1"/>
  <c r="C480" i="3"/>
  <c r="D480" i="3"/>
  <c r="A34" i="13"/>
  <c r="E34" i="13" s="1"/>
  <c r="B481" i="3"/>
  <c r="B34" i="13" s="1"/>
  <c r="C481" i="3"/>
  <c r="D481" i="3"/>
  <c r="A35" i="13"/>
  <c r="E35" i="13" s="1"/>
  <c r="B482" i="3"/>
  <c r="B35" i="13" s="1"/>
  <c r="C482" i="3"/>
  <c r="D482" i="3"/>
  <c r="A36" i="13"/>
  <c r="E36" i="13" s="1"/>
  <c r="B483" i="3"/>
  <c r="B36" i="13" s="1"/>
  <c r="C483" i="3"/>
  <c r="D483" i="3"/>
  <c r="B428" i="3"/>
  <c r="C428" i="3"/>
  <c r="D428" i="3"/>
  <c r="A37" i="13"/>
  <c r="E37" i="13" s="1"/>
  <c r="B484" i="3"/>
  <c r="B37" i="13" s="1"/>
  <c r="C484" i="3"/>
  <c r="D484" i="3"/>
  <c r="A38" i="13"/>
  <c r="E38" i="13" s="1"/>
  <c r="B485" i="3"/>
  <c r="B38" i="13" s="1"/>
  <c r="C485" i="3"/>
  <c r="D485" i="3"/>
  <c r="A39" i="13"/>
  <c r="E39" i="13" s="1"/>
  <c r="B486" i="3"/>
  <c r="B39" i="13" s="1"/>
  <c r="C486" i="3"/>
  <c r="D486" i="3"/>
  <c r="B429" i="3"/>
  <c r="C429" i="3"/>
  <c r="D429" i="3"/>
  <c r="A40" i="13"/>
  <c r="E40" i="13" s="1"/>
  <c r="B487" i="3"/>
  <c r="B40" i="13" s="1"/>
  <c r="C487" i="3"/>
  <c r="D487" i="3"/>
  <c r="A41" i="13"/>
  <c r="E41" i="13" s="1"/>
  <c r="B488" i="3"/>
  <c r="B41" i="13" s="1"/>
  <c r="C488" i="3"/>
  <c r="D488" i="3"/>
  <c r="A42" i="13"/>
  <c r="E42" i="13" s="1"/>
  <c r="B489" i="3"/>
  <c r="B42" i="13" s="1"/>
  <c r="C489" i="3"/>
  <c r="D489" i="3"/>
  <c r="A43" i="13"/>
  <c r="E43" i="13" s="1"/>
  <c r="B490" i="3"/>
  <c r="B43" i="13" s="1"/>
  <c r="C490" i="3"/>
  <c r="D490" i="3"/>
  <c r="A44" i="13"/>
  <c r="E44" i="13" s="1"/>
  <c r="B491" i="3"/>
  <c r="B44" i="13" s="1"/>
  <c r="C491" i="3"/>
  <c r="D491" i="3"/>
  <c r="A45" i="13"/>
  <c r="E45" i="13" s="1"/>
  <c r="B492" i="3"/>
  <c r="B45" i="13" s="1"/>
  <c r="C492" i="3"/>
  <c r="D492" i="3"/>
  <c r="B430" i="3"/>
  <c r="C430" i="3"/>
  <c r="D430" i="3"/>
  <c r="A46" i="13"/>
  <c r="E46" i="13" s="1"/>
  <c r="B493" i="3"/>
  <c r="B46" i="13" s="1"/>
  <c r="C493" i="3"/>
  <c r="D493" i="3"/>
  <c r="A47" i="13"/>
  <c r="E47" i="13" s="1"/>
  <c r="B494" i="3"/>
  <c r="B47" i="13" s="1"/>
  <c r="C494" i="3"/>
  <c r="D494" i="3"/>
  <c r="B431" i="3"/>
  <c r="C431" i="3"/>
  <c r="D431" i="3"/>
  <c r="B432" i="3"/>
  <c r="C432" i="3"/>
  <c r="D432" i="3"/>
  <c r="A48" i="13"/>
  <c r="E48" i="13" s="1"/>
  <c r="B495" i="3"/>
  <c r="B48" i="13" s="1"/>
  <c r="C495" i="3"/>
  <c r="D495" i="3"/>
  <c r="A49" i="13"/>
  <c r="E49" i="13" s="1"/>
  <c r="B496" i="3"/>
  <c r="B49" i="13" s="1"/>
  <c r="C496" i="3"/>
  <c r="D496" i="3"/>
  <c r="B433" i="3"/>
  <c r="C433" i="3"/>
  <c r="D433" i="3"/>
  <c r="A50" i="13"/>
  <c r="E50" i="13" s="1"/>
  <c r="B497" i="3"/>
  <c r="B50" i="13" s="1"/>
  <c r="C497" i="3"/>
  <c r="D497" i="3"/>
  <c r="A51" i="13"/>
  <c r="E51" i="13" s="1"/>
  <c r="B498" i="3"/>
  <c r="B51" i="13" s="1"/>
  <c r="C498" i="3"/>
  <c r="D498" i="3"/>
  <c r="A52" i="13"/>
  <c r="E52" i="13" s="1"/>
  <c r="B499" i="3"/>
  <c r="B52" i="13" s="1"/>
  <c r="C499" i="3"/>
  <c r="D499" i="3"/>
  <c r="A53" i="13"/>
  <c r="E53" i="13" s="1"/>
  <c r="B500" i="3"/>
  <c r="B53" i="13" s="1"/>
  <c r="C500" i="3"/>
  <c r="D500" i="3"/>
  <c r="A54" i="13"/>
  <c r="E54" i="13" s="1"/>
  <c r="B501" i="3"/>
  <c r="B54" i="13" s="1"/>
  <c r="C501" i="3"/>
  <c r="D501" i="3"/>
  <c r="A55" i="13"/>
  <c r="E55" i="13" s="1"/>
  <c r="B502" i="3"/>
  <c r="B55" i="13" s="1"/>
  <c r="C502" i="3"/>
  <c r="D502" i="3"/>
  <c r="A56" i="13"/>
  <c r="E56" i="13" s="1"/>
  <c r="B503" i="3"/>
  <c r="B56" i="13" s="1"/>
  <c r="C503" i="3"/>
  <c r="D503" i="3"/>
  <c r="A57" i="13"/>
  <c r="E57" i="13" s="1"/>
  <c r="B504" i="3"/>
  <c r="B57" i="13" s="1"/>
  <c r="C504" i="3"/>
  <c r="D504" i="3"/>
  <c r="A58" i="13"/>
  <c r="E58" i="13" s="1"/>
  <c r="B505" i="3"/>
  <c r="B58" i="13" s="1"/>
  <c r="C505" i="3"/>
  <c r="D505" i="3"/>
  <c r="A59" i="13"/>
  <c r="E59" i="13" s="1"/>
  <c r="B506" i="3"/>
  <c r="B59" i="13" s="1"/>
  <c r="C506" i="3"/>
  <c r="D506" i="3"/>
  <c r="A60" i="13"/>
  <c r="E60" i="13" s="1"/>
  <c r="B507" i="3"/>
  <c r="B60" i="13" s="1"/>
  <c r="C507" i="3"/>
  <c r="D507" i="3"/>
  <c r="A61" i="13"/>
  <c r="E61" i="13" s="1"/>
  <c r="B508" i="3"/>
  <c r="B61" i="13" s="1"/>
  <c r="C508" i="3"/>
  <c r="D508" i="3"/>
  <c r="A62" i="13"/>
  <c r="E62" i="13" s="1"/>
  <c r="B509" i="3"/>
  <c r="B62" i="13" s="1"/>
  <c r="C509" i="3"/>
  <c r="D509" i="3"/>
  <c r="A63" i="13"/>
  <c r="E63" i="13" s="1"/>
  <c r="B510" i="3"/>
  <c r="B63" i="13" s="1"/>
  <c r="C510" i="3"/>
  <c r="D510" i="3"/>
  <c r="B434" i="3"/>
  <c r="C434" i="3"/>
  <c r="D434" i="3"/>
  <c r="A64" i="13"/>
  <c r="E64" i="13" s="1"/>
  <c r="B511" i="3"/>
  <c r="B64" i="13" s="1"/>
  <c r="C511" i="3"/>
  <c r="D511" i="3"/>
  <c r="A65" i="13"/>
  <c r="E65" i="13" s="1"/>
  <c r="B512" i="3"/>
  <c r="B65" i="13" s="1"/>
  <c r="C512" i="3"/>
  <c r="D512" i="3"/>
  <c r="A66" i="13"/>
  <c r="E66" i="13" s="1"/>
  <c r="B513" i="3"/>
  <c r="B66" i="13" s="1"/>
  <c r="C513" i="3"/>
  <c r="D513" i="3"/>
  <c r="B435" i="3"/>
  <c r="C435" i="3"/>
  <c r="D435" i="3"/>
  <c r="A67" i="13"/>
  <c r="E67" i="13" s="1"/>
  <c r="B514" i="3"/>
  <c r="B67" i="13" s="1"/>
  <c r="C514" i="3"/>
  <c r="D514" i="3"/>
  <c r="A68" i="13"/>
  <c r="E68" i="13" s="1"/>
  <c r="B515" i="3"/>
  <c r="B68" i="13" s="1"/>
  <c r="C515" i="3"/>
  <c r="D515" i="3"/>
  <c r="A69" i="13"/>
  <c r="E69" i="13" s="1"/>
  <c r="B516" i="3"/>
  <c r="B69" i="13" s="1"/>
  <c r="C516" i="3"/>
  <c r="D516" i="3"/>
  <c r="A70" i="13"/>
  <c r="E70" i="13" s="1"/>
  <c r="B517" i="3"/>
  <c r="B70" i="13" s="1"/>
  <c r="C517" i="3"/>
  <c r="D517" i="3"/>
  <c r="A71" i="13"/>
  <c r="E71" i="13" s="1"/>
  <c r="B518" i="3"/>
  <c r="B71" i="13" s="1"/>
  <c r="C518" i="3"/>
  <c r="D518" i="3"/>
  <c r="A72" i="13"/>
  <c r="E72" i="13" s="1"/>
  <c r="B519" i="3"/>
  <c r="B72" i="13" s="1"/>
  <c r="C519" i="3"/>
  <c r="D519" i="3"/>
  <c r="A73" i="13"/>
  <c r="E73" i="13" s="1"/>
  <c r="B520" i="3"/>
  <c r="B73" i="13" s="1"/>
  <c r="C520" i="3"/>
  <c r="D520" i="3"/>
  <c r="A74" i="13"/>
  <c r="E74" i="13" s="1"/>
  <c r="B521" i="3"/>
  <c r="B74" i="13" s="1"/>
  <c r="C521" i="3"/>
  <c r="D521" i="3"/>
  <c r="A75" i="13"/>
  <c r="E75" i="13" s="1"/>
  <c r="B522" i="3"/>
  <c r="B75" i="13" s="1"/>
  <c r="C522" i="3"/>
  <c r="D522" i="3"/>
  <c r="A76" i="13"/>
  <c r="E76" i="13" s="1"/>
  <c r="B523" i="3"/>
  <c r="B76" i="13" s="1"/>
  <c r="C523" i="3"/>
  <c r="D523" i="3"/>
  <c r="A77" i="13"/>
  <c r="E77" i="13" s="1"/>
  <c r="B524" i="3"/>
  <c r="B77" i="13" s="1"/>
  <c r="C524" i="3"/>
  <c r="D524" i="3"/>
  <c r="A78" i="13"/>
  <c r="E78" i="13" s="1"/>
  <c r="B525" i="3"/>
  <c r="B78" i="13" s="1"/>
  <c r="C525" i="3"/>
  <c r="D525" i="3"/>
  <c r="B436" i="3"/>
  <c r="C436" i="3"/>
  <c r="D436" i="3"/>
  <c r="B437" i="3"/>
  <c r="C437" i="3"/>
  <c r="D437" i="3"/>
  <c r="A79" i="13"/>
  <c r="E79" i="13" s="1"/>
  <c r="B526" i="3"/>
  <c r="B79" i="13" s="1"/>
  <c r="C526" i="3"/>
  <c r="D526" i="3"/>
  <c r="A80" i="13"/>
  <c r="E80" i="13" s="1"/>
  <c r="B527" i="3"/>
  <c r="B80" i="13" s="1"/>
  <c r="C527" i="3"/>
  <c r="D527" i="3"/>
  <c r="A81" i="13"/>
  <c r="E81" i="13" s="1"/>
  <c r="B528" i="3"/>
  <c r="B81" i="13" s="1"/>
  <c r="C528" i="3"/>
  <c r="D528" i="3"/>
  <c r="A82" i="13"/>
  <c r="E82" i="13" s="1"/>
  <c r="B529" i="3"/>
  <c r="B82" i="13" s="1"/>
  <c r="C529" i="3"/>
  <c r="D529" i="3"/>
  <c r="A83" i="13"/>
  <c r="E83" i="13" s="1"/>
  <c r="B530" i="3"/>
  <c r="B83" i="13" s="1"/>
  <c r="C530" i="3"/>
  <c r="D530" i="3"/>
  <c r="A84" i="13"/>
  <c r="E84" i="13" s="1"/>
  <c r="B531" i="3"/>
  <c r="B84" i="13" s="1"/>
  <c r="C531" i="3"/>
  <c r="D531" i="3"/>
  <c r="A85" i="13"/>
  <c r="E85" i="13" s="1"/>
  <c r="B532" i="3"/>
  <c r="B85" i="13" s="1"/>
  <c r="C532" i="3"/>
  <c r="D532" i="3"/>
  <c r="A86" i="13"/>
  <c r="E86" i="13" s="1"/>
  <c r="B533" i="3"/>
  <c r="B86" i="13" s="1"/>
  <c r="C533" i="3"/>
  <c r="D533" i="3"/>
  <c r="A87" i="13"/>
  <c r="E87" i="13" s="1"/>
  <c r="B534" i="3"/>
  <c r="B87" i="13" s="1"/>
  <c r="C534" i="3"/>
  <c r="D534" i="3"/>
  <c r="A88" i="13"/>
  <c r="E88" i="13" s="1"/>
  <c r="B535" i="3"/>
  <c r="B88" i="13" s="1"/>
  <c r="C535" i="3"/>
  <c r="D535" i="3"/>
  <c r="A89" i="13"/>
  <c r="E89" i="13" s="1"/>
  <c r="B536" i="3"/>
  <c r="B89" i="13" s="1"/>
  <c r="C536" i="3"/>
  <c r="D536" i="3"/>
  <c r="A90" i="13"/>
  <c r="E90" i="13" s="1"/>
  <c r="B537" i="3"/>
  <c r="B90" i="13" s="1"/>
  <c r="C537" i="3"/>
  <c r="D537" i="3"/>
  <c r="B438" i="3"/>
  <c r="C438" i="3"/>
  <c r="D438" i="3"/>
  <c r="A91" i="13"/>
  <c r="E91" i="13" s="1"/>
  <c r="B538" i="3"/>
  <c r="B91" i="13" s="1"/>
  <c r="C538" i="3"/>
  <c r="D538" i="3"/>
  <c r="A92" i="13"/>
  <c r="E92" i="13" s="1"/>
  <c r="B539" i="3"/>
  <c r="B92" i="13" s="1"/>
  <c r="C539" i="3"/>
  <c r="D539" i="3"/>
  <c r="A93" i="13"/>
  <c r="E93" i="13" s="1"/>
  <c r="B540" i="3"/>
  <c r="B93" i="13" s="1"/>
  <c r="C540" i="3"/>
  <c r="D540" i="3"/>
  <c r="A94" i="13"/>
  <c r="E94" i="13" s="1"/>
  <c r="B541" i="3"/>
  <c r="B94" i="13" s="1"/>
  <c r="C541" i="3"/>
  <c r="D541" i="3"/>
  <c r="B439" i="3"/>
  <c r="C439" i="3"/>
  <c r="D439" i="3"/>
  <c r="A95" i="13"/>
  <c r="E95" i="13" s="1"/>
  <c r="B542" i="3"/>
  <c r="B95" i="13" s="1"/>
  <c r="C542" i="3"/>
  <c r="D542" i="3"/>
  <c r="A96" i="13"/>
  <c r="E96" i="13" s="1"/>
  <c r="B543" i="3"/>
  <c r="B96" i="13" s="1"/>
  <c r="C543" i="3"/>
  <c r="D543" i="3"/>
  <c r="A97" i="13"/>
  <c r="E97" i="13" s="1"/>
  <c r="B544" i="3"/>
  <c r="B97" i="13" s="1"/>
  <c r="C544" i="3"/>
  <c r="D544" i="3"/>
  <c r="A98" i="13"/>
  <c r="E98" i="13" s="1"/>
  <c r="B545" i="3"/>
  <c r="B98" i="13" s="1"/>
  <c r="C545" i="3"/>
  <c r="D545" i="3"/>
  <c r="A99" i="13"/>
  <c r="E99" i="13" s="1"/>
  <c r="B546" i="3"/>
  <c r="B99" i="13" s="1"/>
  <c r="C546" i="3"/>
  <c r="D546" i="3"/>
  <c r="D330" i="3"/>
  <c r="C330" i="3"/>
  <c r="B330" i="3"/>
  <c r="A1" i="13"/>
  <c r="B56" i="3"/>
  <c r="C56" i="3"/>
  <c r="D56" i="3"/>
  <c r="B57" i="3"/>
  <c r="C57" i="3"/>
  <c r="D57" i="3"/>
  <c r="A3" i="12"/>
  <c r="E3" i="12" s="1"/>
  <c r="B58" i="3"/>
  <c r="B3" i="12" s="1"/>
  <c r="C58" i="3"/>
  <c r="D58" i="3"/>
  <c r="A4" i="12"/>
  <c r="E4" i="12" s="1"/>
  <c r="B59" i="3"/>
  <c r="B4" i="12" s="1"/>
  <c r="C59" i="3"/>
  <c r="D59" i="3"/>
  <c r="B61" i="3"/>
  <c r="C61" i="3"/>
  <c r="D61" i="3"/>
  <c r="A5" i="12"/>
  <c r="E5" i="12" s="1"/>
  <c r="B62" i="3"/>
  <c r="B5" i="12" s="1"/>
  <c r="C62" i="3"/>
  <c r="D62" i="3"/>
  <c r="B63" i="3"/>
  <c r="C63" i="3"/>
  <c r="D63" i="3"/>
  <c r="B64" i="3"/>
  <c r="C64" i="3"/>
  <c r="D64" i="3"/>
  <c r="B65" i="3"/>
  <c r="C65" i="3"/>
  <c r="D65" i="3"/>
  <c r="B66" i="3"/>
  <c r="C66" i="3"/>
  <c r="D66" i="3"/>
  <c r="B67" i="3"/>
  <c r="C67" i="3"/>
  <c r="D67" i="3"/>
  <c r="B68" i="3"/>
  <c r="C68" i="3"/>
  <c r="D68" i="3"/>
  <c r="B69" i="3"/>
  <c r="C69" i="3"/>
  <c r="D69" i="3"/>
  <c r="B70" i="3"/>
  <c r="C70" i="3"/>
  <c r="D70" i="3"/>
  <c r="B71" i="3"/>
  <c r="C71" i="3"/>
  <c r="D71" i="3"/>
  <c r="B72" i="3"/>
  <c r="C72" i="3"/>
  <c r="D72" i="3"/>
  <c r="B73" i="3"/>
  <c r="C73" i="3"/>
  <c r="D73" i="3"/>
  <c r="B74" i="3"/>
  <c r="C74" i="3"/>
  <c r="D74" i="3"/>
  <c r="B75" i="3"/>
  <c r="C75" i="3"/>
  <c r="D75" i="3"/>
  <c r="B76" i="3"/>
  <c r="C76" i="3"/>
  <c r="D76" i="3"/>
  <c r="B77" i="3"/>
  <c r="C77" i="3"/>
  <c r="D77" i="3"/>
  <c r="B78" i="3"/>
  <c r="C78" i="3"/>
  <c r="D78" i="3"/>
  <c r="B79" i="3"/>
  <c r="C79" i="3"/>
  <c r="D79" i="3"/>
  <c r="B80" i="3"/>
  <c r="C80" i="3"/>
  <c r="D80" i="3"/>
  <c r="B81" i="3"/>
  <c r="C81" i="3"/>
  <c r="D81" i="3"/>
  <c r="B82" i="3"/>
  <c r="C82" i="3"/>
  <c r="D82" i="3"/>
  <c r="B83" i="3"/>
  <c r="C83" i="3"/>
  <c r="D83" i="3"/>
  <c r="B84" i="3"/>
  <c r="C84" i="3"/>
  <c r="D84" i="3"/>
  <c r="B85" i="3"/>
  <c r="C85" i="3"/>
  <c r="D85" i="3"/>
  <c r="B86" i="3"/>
  <c r="C86" i="3"/>
  <c r="D86" i="3"/>
  <c r="B87" i="3"/>
  <c r="C87" i="3"/>
  <c r="D87" i="3"/>
  <c r="B88" i="3"/>
  <c r="C88" i="3"/>
  <c r="D88" i="3"/>
  <c r="B89" i="3"/>
  <c r="C89" i="3"/>
  <c r="D89" i="3"/>
  <c r="B90" i="3"/>
  <c r="C90" i="3"/>
  <c r="D90" i="3"/>
  <c r="B91" i="3"/>
  <c r="C91" i="3"/>
  <c r="D91" i="3"/>
  <c r="B92" i="3"/>
  <c r="C92" i="3"/>
  <c r="D92" i="3"/>
  <c r="B93" i="3"/>
  <c r="C93" i="3"/>
  <c r="D93" i="3"/>
  <c r="B94" i="3"/>
  <c r="C94" i="3"/>
  <c r="D94" i="3"/>
  <c r="B95" i="3"/>
  <c r="C95" i="3"/>
  <c r="D95" i="3"/>
  <c r="B96" i="3"/>
  <c r="C96" i="3"/>
  <c r="D96" i="3"/>
  <c r="B97" i="3"/>
  <c r="C97" i="3"/>
  <c r="D97" i="3"/>
  <c r="B98" i="3"/>
  <c r="C98" i="3"/>
  <c r="D98" i="3"/>
  <c r="B99" i="3"/>
  <c r="C99" i="3"/>
  <c r="D99" i="3"/>
  <c r="B100" i="3"/>
  <c r="C100" i="3"/>
  <c r="D100" i="3"/>
  <c r="B101" i="3"/>
  <c r="C101" i="3"/>
  <c r="D101" i="3"/>
  <c r="B102" i="3"/>
  <c r="C102" i="3"/>
  <c r="D102" i="3"/>
  <c r="B103" i="3"/>
  <c r="C103" i="3"/>
  <c r="D103" i="3"/>
  <c r="B104" i="3"/>
  <c r="C104" i="3"/>
  <c r="D104" i="3"/>
  <c r="B105" i="3"/>
  <c r="C105" i="3"/>
  <c r="D105" i="3"/>
  <c r="B106" i="3"/>
  <c r="C106" i="3"/>
  <c r="D106" i="3"/>
  <c r="B107" i="3"/>
  <c r="C107" i="3"/>
  <c r="D107" i="3"/>
  <c r="B108" i="3"/>
  <c r="C108" i="3"/>
  <c r="D108" i="3"/>
  <c r="B109" i="3"/>
  <c r="C109" i="3"/>
  <c r="D109" i="3"/>
  <c r="B110" i="3"/>
  <c r="C110" i="3"/>
  <c r="D110" i="3"/>
  <c r="B111" i="3"/>
  <c r="C111" i="3"/>
  <c r="D111" i="3"/>
  <c r="B112" i="3"/>
  <c r="C112" i="3"/>
  <c r="D112" i="3"/>
  <c r="B113" i="3"/>
  <c r="C113" i="3"/>
  <c r="D113" i="3"/>
  <c r="B114" i="3"/>
  <c r="C114" i="3"/>
  <c r="D114" i="3"/>
  <c r="B115" i="3"/>
  <c r="C115" i="3"/>
  <c r="D115" i="3"/>
  <c r="B116" i="3"/>
  <c r="C116" i="3"/>
  <c r="D116" i="3"/>
  <c r="B117" i="3"/>
  <c r="C117" i="3"/>
  <c r="D117" i="3"/>
  <c r="B118" i="3"/>
  <c r="C118" i="3"/>
  <c r="D118" i="3"/>
  <c r="B119" i="3"/>
  <c r="C119" i="3"/>
  <c r="D119" i="3"/>
  <c r="B120" i="3"/>
  <c r="C120" i="3"/>
  <c r="D120" i="3"/>
  <c r="B121" i="3"/>
  <c r="C121" i="3"/>
  <c r="D121" i="3"/>
  <c r="B122" i="3"/>
  <c r="C122" i="3"/>
  <c r="D122" i="3"/>
  <c r="B123" i="3"/>
  <c r="C123" i="3"/>
  <c r="D123" i="3"/>
  <c r="B124" i="3"/>
  <c r="C124" i="3"/>
  <c r="D124" i="3"/>
  <c r="B125" i="3"/>
  <c r="C125" i="3"/>
  <c r="D125" i="3"/>
  <c r="B126" i="3"/>
  <c r="C126" i="3"/>
  <c r="D126" i="3"/>
  <c r="B127" i="3"/>
  <c r="C127" i="3"/>
  <c r="D127" i="3"/>
  <c r="B128" i="3"/>
  <c r="C128" i="3"/>
  <c r="D128" i="3"/>
  <c r="B129" i="3"/>
  <c r="C129" i="3"/>
  <c r="D129" i="3"/>
  <c r="B130" i="3"/>
  <c r="C130" i="3"/>
  <c r="D130" i="3"/>
  <c r="B131" i="3"/>
  <c r="C131" i="3"/>
  <c r="D131" i="3"/>
  <c r="B132" i="3"/>
  <c r="C132" i="3"/>
  <c r="D132" i="3"/>
  <c r="B133" i="3"/>
  <c r="C133" i="3"/>
  <c r="D133" i="3"/>
  <c r="B134" i="3"/>
  <c r="C134" i="3"/>
  <c r="D134" i="3"/>
  <c r="B135" i="3"/>
  <c r="C135" i="3"/>
  <c r="D135" i="3"/>
  <c r="B136" i="3"/>
  <c r="C136" i="3"/>
  <c r="D136" i="3"/>
  <c r="B137" i="3"/>
  <c r="C137" i="3"/>
  <c r="D137" i="3"/>
  <c r="B138" i="3"/>
  <c r="C138" i="3"/>
  <c r="D138" i="3"/>
  <c r="B139" i="3"/>
  <c r="C139" i="3"/>
  <c r="D139" i="3"/>
  <c r="B140" i="3"/>
  <c r="C140" i="3"/>
  <c r="D140" i="3"/>
  <c r="B141" i="3"/>
  <c r="C141" i="3"/>
  <c r="D141" i="3"/>
  <c r="B142" i="3"/>
  <c r="C142" i="3"/>
  <c r="D142" i="3"/>
  <c r="B143" i="3"/>
  <c r="C143" i="3"/>
  <c r="D143" i="3"/>
  <c r="B144" i="3"/>
  <c r="C144" i="3"/>
  <c r="D144" i="3"/>
  <c r="B146" i="3"/>
  <c r="C146" i="3"/>
  <c r="D146" i="3"/>
  <c r="B147" i="3"/>
  <c r="C147" i="3"/>
  <c r="D147" i="3"/>
  <c r="B148" i="3"/>
  <c r="C148" i="3"/>
  <c r="D148" i="3"/>
  <c r="A6" i="12"/>
  <c r="E6" i="12" s="1"/>
  <c r="B178" i="3"/>
  <c r="B6" i="12" s="1"/>
  <c r="C178" i="3"/>
  <c r="D178" i="3"/>
  <c r="A7" i="12"/>
  <c r="E7" i="12" s="1"/>
  <c r="B179" i="3"/>
  <c r="B7" i="12" s="1"/>
  <c r="C179" i="3"/>
  <c r="D179" i="3"/>
  <c r="B149" i="3"/>
  <c r="C149" i="3"/>
  <c r="D149" i="3"/>
  <c r="A8" i="12"/>
  <c r="E8" i="12" s="1"/>
  <c r="B180" i="3"/>
  <c r="B8" i="12" s="1"/>
  <c r="C180" i="3"/>
  <c r="D180" i="3"/>
  <c r="A9" i="12"/>
  <c r="E9" i="12" s="1"/>
  <c r="B181" i="3"/>
  <c r="B9" i="12" s="1"/>
  <c r="C181" i="3"/>
  <c r="D181" i="3"/>
  <c r="A10" i="12"/>
  <c r="E10" i="12" s="1"/>
  <c r="B182" i="3"/>
  <c r="B10" i="12" s="1"/>
  <c r="C182" i="3"/>
  <c r="D182" i="3"/>
  <c r="A11" i="12"/>
  <c r="E11" i="12" s="1"/>
  <c r="B183" i="3"/>
  <c r="B11" i="12" s="1"/>
  <c r="C183" i="3"/>
  <c r="D183" i="3"/>
  <c r="B150" i="3"/>
  <c r="C150" i="3"/>
  <c r="D150" i="3"/>
  <c r="A12" i="12"/>
  <c r="E12" i="12" s="1"/>
  <c r="B184" i="3"/>
  <c r="B12" i="12" s="1"/>
  <c r="C184" i="3"/>
  <c r="D184" i="3"/>
  <c r="A13" i="12"/>
  <c r="E13" i="12" s="1"/>
  <c r="B185" i="3"/>
  <c r="B13" i="12" s="1"/>
  <c r="C185" i="3"/>
  <c r="D185" i="3"/>
  <c r="A14" i="12"/>
  <c r="E14" i="12" s="1"/>
  <c r="B186" i="3"/>
  <c r="B14" i="12" s="1"/>
  <c r="C186" i="3"/>
  <c r="D186" i="3"/>
  <c r="A15" i="12"/>
  <c r="E15" i="12" s="1"/>
  <c r="B187" i="3"/>
  <c r="B15" i="12" s="1"/>
  <c r="C187" i="3"/>
  <c r="D187" i="3"/>
  <c r="A16" i="12"/>
  <c r="E16" i="12" s="1"/>
  <c r="B188" i="3"/>
  <c r="B16" i="12" s="1"/>
  <c r="C188" i="3"/>
  <c r="D188" i="3"/>
  <c r="A17" i="12"/>
  <c r="E17" i="12" s="1"/>
  <c r="B189" i="3"/>
  <c r="B17" i="12" s="1"/>
  <c r="C189" i="3"/>
  <c r="D189" i="3"/>
  <c r="A18" i="12"/>
  <c r="E18" i="12" s="1"/>
  <c r="B190" i="3"/>
  <c r="B18" i="12" s="1"/>
  <c r="C190" i="3"/>
  <c r="D190" i="3"/>
  <c r="A19" i="12"/>
  <c r="E19" i="12" s="1"/>
  <c r="B191" i="3"/>
  <c r="B19" i="12" s="1"/>
  <c r="C191" i="3"/>
  <c r="D191" i="3"/>
  <c r="A20" i="12"/>
  <c r="E20" i="12" s="1"/>
  <c r="B192" i="3"/>
  <c r="B20" i="12" s="1"/>
  <c r="C192" i="3"/>
  <c r="D192" i="3"/>
  <c r="A21" i="12"/>
  <c r="E21" i="12" s="1"/>
  <c r="B193" i="3"/>
  <c r="B21" i="12" s="1"/>
  <c r="C193" i="3"/>
  <c r="D193" i="3"/>
  <c r="B151" i="3"/>
  <c r="C151" i="3"/>
  <c r="D151" i="3"/>
  <c r="A22" i="12"/>
  <c r="E22" i="12" s="1"/>
  <c r="B194" i="3"/>
  <c r="B22" i="12" s="1"/>
  <c r="C194" i="3"/>
  <c r="D194" i="3"/>
  <c r="A23" i="12"/>
  <c r="E23" i="12" s="1"/>
  <c r="B195" i="3"/>
  <c r="B23" i="12" s="1"/>
  <c r="C195" i="3"/>
  <c r="D195" i="3"/>
  <c r="A24" i="12"/>
  <c r="E24" i="12" s="1"/>
  <c r="B196" i="3"/>
  <c r="B24" i="12" s="1"/>
  <c r="C196" i="3"/>
  <c r="D196" i="3"/>
  <c r="B152" i="3"/>
  <c r="C152" i="3"/>
  <c r="D152" i="3"/>
  <c r="A25" i="12"/>
  <c r="E25" i="12" s="1"/>
  <c r="B197" i="3"/>
  <c r="B25" i="12" s="1"/>
  <c r="C197" i="3"/>
  <c r="D197" i="3"/>
  <c r="A26" i="12"/>
  <c r="E26" i="12" s="1"/>
  <c r="B198" i="3"/>
  <c r="B26" i="12" s="1"/>
  <c r="C198" i="3"/>
  <c r="D198" i="3"/>
  <c r="A27" i="12"/>
  <c r="E27" i="12" s="1"/>
  <c r="B199" i="3"/>
  <c r="B27" i="12" s="1"/>
  <c r="C199" i="3"/>
  <c r="D199" i="3"/>
  <c r="A28" i="12"/>
  <c r="E28" i="12" s="1"/>
  <c r="B200" i="3"/>
  <c r="B28" i="12" s="1"/>
  <c r="C200" i="3"/>
  <c r="D200" i="3"/>
  <c r="A29" i="12"/>
  <c r="E29" i="12" s="1"/>
  <c r="B201" i="3"/>
  <c r="B29" i="12" s="1"/>
  <c r="C201" i="3"/>
  <c r="D201" i="3"/>
  <c r="A30" i="12"/>
  <c r="E30" i="12" s="1"/>
  <c r="B202" i="3"/>
  <c r="B30" i="12" s="1"/>
  <c r="C202" i="3"/>
  <c r="D202" i="3"/>
  <c r="A31" i="12"/>
  <c r="E31" i="12" s="1"/>
  <c r="B203" i="3"/>
  <c r="B31" i="12" s="1"/>
  <c r="C203" i="3"/>
  <c r="D203" i="3"/>
  <c r="A32" i="12"/>
  <c r="E32" i="12" s="1"/>
  <c r="B204" i="3"/>
  <c r="B32" i="12" s="1"/>
  <c r="C204" i="3"/>
  <c r="D204" i="3"/>
  <c r="A33" i="12"/>
  <c r="E33" i="12" s="1"/>
  <c r="B205" i="3"/>
  <c r="B33" i="12" s="1"/>
  <c r="C205" i="3"/>
  <c r="D205" i="3"/>
  <c r="A34" i="12"/>
  <c r="E34" i="12" s="1"/>
  <c r="B206" i="3"/>
  <c r="B34" i="12" s="1"/>
  <c r="C206" i="3"/>
  <c r="D206" i="3"/>
  <c r="A35" i="12"/>
  <c r="E35" i="12" s="1"/>
  <c r="B207" i="3"/>
  <c r="B35" i="12" s="1"/>
  <c r="C207" i="3"/>
  <c r="D207" i="3"/>
  <c r="A36" i="12"/>
  <c r="E36" i="12" s="1"/>
  <c r="B208" i="3"/>
  <c r="B36" i="12" s="1"/>
  <c r="C208" i="3"/>
  <c r="D208" i="3"/>
  <c r="B153" i="3"/>
  <c r="C153" i="3"/>
  <c r="D153" i="3"/>
  <c r="A37" i="12"/>
  <c r="E37" i="12" s="1"/>
  <c r="B209" i="3"/>
  <c r="B37" i="12" s="1"/>
  <c r="C209" i="3"/>
  <c r="D209" i="3"/>
  <c r="A38" i="12"/>
  <c r="E38" i="12" s="1"/>
  <c r="B210" i="3"/>
  <c r="B38" i="12" s="1"/>
  <c r="C210" i="3"/>
  <c r="D210" i="3"/>
  <c r="A39" i="12"/>
  <c r="E39" i="12" s="1"/>
  <c r="B211" i="3"/>
  <c r="B39" i="12" s="1"/>
  <c r="C211" i="3"/>
  <c r="D211" i="3"/>
  <c r="B154" i="3"/>
  <c r="C154" i="3"/>
  <c r="D154" i="3"/>
  <c r="A40" i="12"/>
  <c r="E40" i="12" s="1"/>
  <c r="B212" i="3"/>
  <c r="B40" i="12" s="1"/>
  <c r="C212" i="3"/>
  <c r="D212" i="3"/>
  <c r="A41" i="12"/>
  <c r="E41" i="12" s="1"/>
  <c r="B213" i="3"/>
  <c r="B41" i="12" s="1"/>
  <c r="C213" i="3"/>
  <c r="D213" i="3"/>
  <c r="A42" i="12"/>
  <c r="E42" i="12" s="1"/>
  <c r="B214" i="3"/>
  <c r="B42" i="12" s="1"/>
  <c r="C214" i="3"/>
  <c r="D214" i="3"/>
  <c r="A43" i="12"/>
  <c r="E43" i="12" s="1"/>
  <c r="B215" i="3"/>
  <c r="B43" i="12" s="1"/>
  <c r="C215" i="3"/>
  <c r="D215" i="3"/>
  <c r="A44" i="12"/>
  <c r="E44" i="12" s="1"/>
  <c r="B216" i="3"/>
  <c r="B44" i="12" s="1"/>
  <c r="C216" i="3"/>
  <c r="D216" i="3"/>
  <c r="A45" i="12"/>
  <c r="E45" i="12" s="1"/>
  <c r="B217" i="3"/>
  <c r="B45" i="12" s="1"/>
  <c r="C217" i="3"/>
  <c r="D217" i="3"/>
  <c r="B155" i="3"/>
  <c r="C155" i="3"/>
  <c r="D155" i="3"/>
  <c r="A46" i="12"/>
  <c r="E46" i="12" s="1"/>
  <c r="B218" i="3"/>
  <c r="B46" i="12" s="1"/>
  <c r="C218" i="3"/>
  <c r="D218" i="3"/>
  <c r="A47" i="12"/>
  <c r="E47" i="12" s="1"/>
  <c r="B219" i="3"/>
  <c r="B47" i="12" s="1"/>
  <c r="C219" i="3"/>
  <c r="D219" i="3"/>
  <c r="B156" i="3"/>
  <c r="C156" i="3"/>
  <c r="D156" i="3"/>
  <c r="B157" i="3"/>
  <c r="C157" i="3"/>
  <c r="D157" i="3"/>
  <c r="A48" i="12"/>
  <c r="E48" i="12" s="1"/>
  <c r="B220" i="3"/>
  <c r="B48" i="12" s="1"/>
  <c r="C220" i="3"/>
  <c r="D220" i="3"/>
  <c r="A49" i="12"/>
  <c r="E49" i="12" s="1"/>
  <c r="B221" i="3"/>
  <c r="B49" i="12" s="1"/>
  <c r="C221" i="3"/>
  <c r="D221" i="3"/>
  <c r="B158" i="3"/>
  <c r="C158" i="3"/>
  <c r="D158" i="3"/>
  <c r="A50" i="12"/>
  <c r="E50" i="12" s="1"/>
  <c r="B222" i="3"/>
  <c r="B50" i="12" s="1"/>
  <c r="C222" i="3"/>
  <c r="D222" i="3"/>
  <c r="A51" i="12"/>
  <c r="E51" i="12" s="1"/>
  <c r="B223" i="3"/>
  <c r="B51" i="12" s="1"/>
  <c r="C223" i="3"/>
  <c r="D223" i="3"/>
  <c r="A52" i="12"/>
  <c r="E52" i="12" s="1"/>
  <c r="B224" i="3"/>
  <c r="B52" i="12" s="1"/>
  <c r="C224" i="3"/>
  <c r="D224" i="3"/>
  <c r="A53" i="12"/>
  <c r="E53" i="12" s="1"/>
  <c r="B225" i="3"/>
  <c r="B53" i="12" s="1"/>
  <c r="C225" i="3"/>
  <c r="D225" i="3"/>
  <c r="A54" i="12"/>
  <c r="E54" i="12" s="1"/>
  <c r="B226" i="3"/>
  <c r="B54" i="12" s="1"/>
  <c r="C226" i="3"/>
  <c r="D226" i="3"/>
  <c r="A55" i="12"/>
  <c r="E55" i="12" s="1"/>
  <c r="B227" i="3"/>
  <c r="B55" i="12" s="1"/>
  <c r="C227" i="3"/>
  <c r="D227" i="3"/>
  <c r="A56" i="12"/>
  <c r="E56" i="12" s="1"/>
  <c r="B228" i="3"/>
  <c r="B56" i="12" s="1"/>
  <c r="C228" i="3"/>
  <c r="D228" i="3"/>
  <c r="A57" i="12"/>
  <c r="E57" i="12" s="1"/>
  <c r="B229" i="3"/>
  <c r="B57" i="12" s="1"/>
  <c r="C229" i="3"/>
  <c r="D229" i="3"/>
  <c r="A58" i="12"/>
  <c r="E58" i="12" s="1"/>
  <c r="B230" i="3"/>
  <c r="B58" i="12" s="1"/>
  <c r="C230" i="3"/>
  <c r="D230" i="3"/>
  <c r="A59" i="12"/>
  <c r="E59" i="12" s="1"/>
  <c r="B231" i="3"/>
  <c r="B59" i="12" s="1"/>
  <c r="C231" i="3"/>
  <c r="D231" i="3"/>
  <c r="A60" i="12"/>
  <c r="E60" i="12" s="1"/>
  <c r="B232" i="3"/>
  <c r="B60" i="12" s="1"/>
  <c r="C232" i="3"/>
  <c r="D232" i="3"/>
  <c r="A61" i="12"/>
  <c r="E61" i="12" s="1"/>
  <c r="B233" i="3"/>
  <c r="B61" i="12" s="1"/>
  <c r="C233" i="3"/>
  <c r="D233" i="3"/>
  <c r="A62" i="12"/>
  <c r="E62" i="12" s="1"/>
  <c r="B234" i="3"/>
  <c r="B62" i="12" s="1"/>
  <c r="C234" i="3"/>
  <c r="D234" i="3"/>
  <c r="A63" i="12"/>
  <c r="E63" i="12" s="1"/>
  <c r="B235" i="3"/>
  <c r="B63" i="12" s="1"/>
  <c r="C235" i="3"/>
  <c r="D235" i="3"/>
  <c r="B159" i="3"/>
  <c r="C159" i="3"/>
  <c r="D159" i="3"/>
  <c r="A64" i="12"/>
  <c r="E64" i="12" s="1"/>
  <c r="B236" i="3"/>
  <c r="B64" i="12" s="1"/>
  <c r="C236" i="3"/>
  <c r="D236" i="3"/>
  <c r="A65" i="12"/>
  <c r="E65" i="12" s="1"/>
  <c r="B237" i="3"/>
  <c r="B65" i="12" s="1"/>
  <c r="C237" i="3"/>
  <c r="D237" i="3"/>
  <c r="A66" i="12"/>
  <c r="E66" i="12" s="1"/>
  <c r="B238" i="3"/>
  <c r="B66" i="12" s="1"/>
  <c r="C238" i="3"/>
  <c r="D238" i="3"/>
  <c r="B160" i="3"/>
  <c r="C160" i="3"/>
  <c r="D160" i="3"/>
  <c r="A67" i="12"/>
  <c r="E67" i="12" s="1"/>
  <c r="B239" i="3"/>
  <c r="B67" i="12" s="1"/>
  <c r="C239" i="3"/>
  <c r="D239" i="3"/>
  <c r="A68" i="12"/>
  <c r="E68" i="12" s="1"/>
  <c r="B240" i="3"/>
  <c r="B68" i="12" s="1"/>
  <c r="C240" i="3"/>
  <c r="D240" i="3"/>
  <c r="A69" i="12"/>
  <c r="E69" i="12" s="1"/>
  <c r="B241" i="3"/>
  <c r="B69" i="12" s="1"/>
  <c r="C241" i="3"/>
  <c r="D241" i="3"/>
  <c r="A70" i="12"/>
  <c r="E70" i="12" s="1"/>
  <c r="B242" i="3"/>
  <c r="B70" i="12" s="1"/>
  <c r="C242" i="3"/>
  <c r="D242" i="3"/>
  <c r="A71" i="12"/>
  <c r="E71" i="12" s="1"/>
  <c r="B243" i="3"/>
  <c r="B71" i="12" s="1"/>
  <c r="C243" i="3"/>
  <c r="D243" i="3"/>
  <c r="A72" i="12"/>
  <c r="E72" i="12" s="1"/>
  <c r="B244" i="3"/>
  <c r="B72" i="12" s="1"/>
  <c r="C244" i="3"/>
  <c r="D244" i="3"/>
  <c r="A73" i="12"/>
  <c r="E73" i="12" s="1"/>
  <c r="B245" i="3"/>
  <c r="B73" i="12" s="1"/>
  <c r="C245" i="3"/>
  <c r="D245" i="3"/>
  <c r="A74" i="12"/>
  <c r="E74" i="12" s="1"/>
  <c r="B246" i="3"/>
  <c r="B74" i="12" s="1"/>
  <c r="C246" i="3"/>
  <c r="D246" i="3"/>
  <c r="A75" i="12"/>
  <c r="E75" i="12" s="1"/>
  <c r="B247" i="3"/>
  <c r="B75" i="12" s="1"/>
  <c r="C247" i="3"/>
  <c r="D247" i="3"/>
  <c r="A76" i="12"/>
  <c r="E76" i="12" s="1"/>
  <c r="B248" i="3"/>
  <c r="B76" i="12" s="1"/>
  <c r="C248" i="3"/>
  <c r="D248" i="3"/>
  <c r="A77" i="12"/>
  <c r="E77" i="12" s="1"/>
  <c r="B249" i="3"/>
  <c r="B77" i="12" s="1"/>
  <c r="C249" i="3"/>
  <c r="D249" i="3"/>
  <c r="A78" i="12"/>
  <c r="E78" i="12" s="1"/>
  <c r="B250" i="3"/>
  <c r="B78" i="12" s="1"/>
  <c r="C250" i="3"/>
  <c r="D250" i="3"/>
  <c r="B161" i="3"/>
  <c r="C161" i="3"/>
  <c r="D161" i="3"/>
  <c r="B162" i="3"/>
  <c r="C162" i="3"/>
  <c r="D162" i="3"/>
  <c r="A79" i="12"/>
  <c r="E79" i="12" s="1"/>
  <c r="B251" i="3"/>
  <c r="B79" i="12" s="1"/>
  <c r="C251" i="3"/>
  <c r="D251" i="3"/>
  <c r="A80" i="12"/>
  <c r="E80" i="12" s="1"/>
  <c r="B252" i="3"/>
  <c r="B80" i="12" s="1"/>
  <c r="C252" i="3"/>
  <c r="D252" i="3"/>
  <c r="A81" i="12"/>
  <c r="E81" i="12" s="1"/>
  <c r="B253" i="3"/>
  <c r="B81" i="12" s="1"/>
  <c r="C253" i="3"/>
  <c r="D253" i="3"/>
  <c r="A82" i="12"/>
  <c r="E82" i="12" s="1"/>
  <c r="B254" i="3"/>
  <c r="B82" i="12" s="1"/>
  <c r="C254" i="3"/>
  <c r="D254" i="3"/>
  <c r="A83" i="12"/>
  <c r="E83" i="12" s="1"/>
  <c r="B255" i="3"/>
  <c r="B83" i="12" s="1"/>
  <c r="C255" i="3"/>
  <c r="D255" i="3"/>
  <c r="A84" i="12"/>
  <c r="E84" i="12" s="1"/>
  <c r="B256" i="3"/>
  <c r="B84" i="12" s="1"/>
  <c r="C256" i="3"/>
  <c r="D256" i="3"/>
  <c r="A85" i="12"/>
  <c r="E85" i="12" s="1"/>
  <c r="B257" i="3"/>
  <c r="B85" i="12" s="1"/>
  <c r="C257" i="3"/>
  <c r="D257" i="3"/>
  <c r="A86" i="12"/>
  <c r="E86" i="12" s="1"/>
  <c r="B258" i="3"/>
  <c r="B86" i="12" s="1"/>
  <c r="C258" i="3"/>
  <c r="D258" i="3"/>
  <c r="A87" i="12"/>
  <c r="E87" i="12" s="1"/>
  <c r="B259" i="3"/>
  <c r="B87" i="12" s="1"/>
  <c r="C259" i="3"/>
  <c r="D259" i="3"/>
  <c r="A88" i="12"/>
  <c r="E88" i="12" s="1"/>
  <c r="B260" i="3"/>
  <c r="B88" i="12" s="1"/>
  <c r="C260" i="3"/>
  <c r="D260" i="3"/>
  <c r="A89" i="12"/>
  <c r="E89" i="12" s="1"/>
  <c r="B261" i="3"/>
  <c r="B89" i="12" s="1"/>
  <c r="C261" i="3"/>
  <c r="D261" i="3"/>
  <c r="A90" i="12"/>
  <c r="E90" i="12" s="1"/>
  <c r="B262" i="3"/>
  <c r="B90" i="12" s="1"/>
  <c r="C262" i="3"/>
  <c r="D262" i="3"/>
  <c r="B163" i="3"/>
  <c r="C163" i="3"/>
  <c r="D163" i="3"/>
  <c r="A91" i="12"/>
  <c r="E91" i="12" s="1"/>
  <c r="B263" i="3"/>
  <c r="B91" i="12" s="1"/>
  <c r="C263" i="3"/>
  <c r="D263" i="3"/>
  <c r="A92" i="12"/>
  <c r="E92" i="12" s="1"/>
  <c r="B264" i="3"/>
  <c r="B92" i="12" s="1"/>
  <c r="C264" i="3"/>
  <c r="D264" i="3"/>
  <c r="A93" i="12"/>
  <c r="E93" i="12" s="1"/>
  <c r="B265" i="3"/>
  <c r="B93" i="12" s="1"/>
  <c r="C265" i="3"/>
  <c r="D265" i="3"/>
  <c r="A94" i="12"/>
  <c r="E94" i="12" s="1"/>
  <c r="B266" i="3"/>
  <c r="B94" i="12" s="1"/>
  <c r="C266" i="3"/>
  <c r="D266" i="3"/>
  <c r="B164" i="3"/>
  <c r="C164" i="3"/>
  <c r="D164" i="3"/>
  <c r="A95" i="12"/>
  <c r="E95" i="12" s="1"/>
  <c r="B267" i="3"/>
  <c r="B95" i="12" s="1"/>
  <c r="C267" i="3"/>
  <c r="D267" i="3"/>
  <c r="A96" i="12"/>
  <c r="E96" i="12" s="1"/>
  <c r="B268" i="3"/>
  <c r="B96" i="12" s="1"/>
  <c r="C268" i="3"/>
  <c r="D268" i="3"/>
  <c r="A97" i="12"/>
  <c r="E97" i="12" s="1"/>
  <c r="B269" i="3"/>
  <c r="B97" i="12" s="1"/>
  <c r="C269" i="3"/>
  <c r="D269" i="3"/>
  <c r="A98" i="12"/>
  <c r="E98" i="12" s="1"/>
  <c r="B270" i="3"/>
  <c r="B98" i="12" s="1"/>
  <c r="C270" i="3"/>
  <c r="D270" i="3"/>
  <c r="A99" i="12"/>
  <c r="E99" i="12" s="1"/>
  <c r="B271" i="3"/>
  <c r="B99" i="12" s="1"/>
  <c r="C271" i="3"/>
  <c r="D271" i="3"/>
  <c r="A100" i="12"/>
  <c r="E100" i="12" s="1"/>
  <c r="B272" i="3"/>
  <c r="B100" i="12" s="1"/>
  <c r="C272" i="3"/>
  <c r="D272" i="3"/>
  <c r="A101" i="12"/>
  <c r="E101" i="12" s="1"/>
  <c r="B273" i="3"/>
  <c r="B101" i="12" s="1"/>
  <c r="C273" i="3"/>
  <c r="D273" i="3"/>
  <c r="B165" i="3"/>
  <c r="C165" i="3"/>
  <c r="D165" i="3"/>
  <c r="A102" i="12"/>
  <c r="E102" i="12" s="1"/>
  <c r="B274" i="3"/>
  <c r="B102" i="12" s="1"/>
  <c r="C274" i="3"/>
  <c r="D274" i="3"/>
  <c r="A103" i="12"/>
  <c r="E103" i="12" s="1"/>
  <c r="B275" i="3"/>
  <c r="B103" i="12" s="1"/>
  <c r="C275" i="3"/>
  <c r="D275" i="3"/>
  <c r="B166" i="3"/>
  <c r="C166" i="3"/>
  <c r="D166" i="3"/>
  <c r="A104" i="12"/>
  <c r="E104" i="12" s="1"/>
  <c r="B276" i="3"/>
  <c r="B104" i="12" s="1"/>
  <c r="C276" i="3"/>
  <c r="D276" i="3"/>
  <c r="B167" i="3"/>
  <c r="C167" i="3"/>
  <c r="D167" i="3"/>
  <c r="A105" i="12"/>
  <c r="E105" i="12" s="1"/>
  <c r="B277" i="3"/>
  <c r="B105" i="12" s="1"/>
  <c r="C277" i="3"/>
  <c r="D277" i="3"/>
  <c r="A106" i="12"/>
  <c r="E106" i="12" s="1"/>
  <c r="B278" i="3"/>
  <c r="B106" i="12" s="1"/>
  <c r="C278" i="3"/>
  <c r="D278" i="3"/>
  <c r="A107" i="12"/>
  <c r="E107" i="12" s="1"/>
  <c r="B279" i="3"/>
  <c r="B107" i="12" s="1"/>
  <c r="C279" i="3"/>
  <c r="D279" i="3"/>
  <c r="A108" i="12"/>
  <c r="E108" i="12" s="1"/>
  <c r="B280" i="3"/>
  <c r="B108" i="12" s="1"/>
  <c r="C280" i="3"/>
  <c r="D280" i="3"/>
  <c r="A109" i="12"/>
  <c r="E109" i="12" s="1"/>
  <c r="B281" i="3"/>
  <c r="B109" i="12" s="1"/>
  <c r="C281" i="3"/>
  <c r="D281" i="3"/>
  <c r="A110" i="12"/>
  <c r="E110" i="12" s="1"/>
  <c r="B282" i="3"/>
  <c r="B110" i="12" s="1"/>
  <c r="C282" i="3"/>
  <c r="D282" i="3"/>
  <c r="A111" i="12"/>
  <c r="E111" i="12" s="1"/>
  <c r="B283" i="3"/>
  <c r="B111" i="12" s="1"/>
  <c r="C283" i="3"/>
  <c r="D283" i="3"/>
  <c r="A112" i="12"/>
  <c r="E112" i="12" s="1"/>
  <c r="B284" i="3"/>
  <c r="B112" i="12" s="1"/>
  <c r="C284" i="3"/>
  <c r="D284" i="3"/>
  <c r="A113" i="12"/>
  <c r="E113" i="12" s="1"/>
  <c r="B285" i="3"/>
  <c r="B113" i="12" s="1"/>
  <c r="C285" i="3"/>
  <c r="D285" i="3"/>
  <c r="A114" i="12"/>
  <c r="E114" i="12" s="1"/>
  <c r="B286" i="3"/>
  <c r="B114" i="12" s="1"/>
  <c r="C286" i="3"/>
  <c r="D286" i="3"/>
  <c r="A115" i="12"/>
  <c r="E115" i="12" s="1"/>
  <c r="B287" i="3"/>
  <c r="B115" i="12" s="1"/>
  <c r="C287" i="3"/>
  <c r="D287" i="3"/>
  <c r="A116" i="12"/>
  <c r="E116" i="12" s="1"/>
  <c r="B288" i="3"/>
  <c r="B116" i="12" s="1"/>
  <c r="C288" i="3"/>
  <c r="D288" i="3"/>
  <c r="A117" i="12"/>
  <c r="E117" i="12" s="1"/>
  <c r="B289" i="3"/>
  <c r="B117" i="12" s="1"/>
  <c r="C289" i="3"/>
  <c r="D289" i="3"/>
  <c r="A118" i="12"/>
  <c r="E118" i="12" s="1"/>
  <c r="B290" i="3"/>
  <c r="B118" i="12" s="1"/>
  <c r="C290" i="3"/>
  <c r="D290" i="3"/>
  <c r="A119" i="12"/>
  <c r="E119" i="12" s="1"/>
  <c r="B291" i="3"/>
  <c r="B119" i="12" s="1"/>
  <c r="C291" i="3"/>
  <c r="D291" i="3"/>
  <c r="A120" i="12"/>
  <c r="E120" i="12" s="1"/>
  <c r="B292" i="3"/>
  <c r="B120" i="12" s="1"/>
  <c r="C292" i="3"/>
  <c r="D292" i="3"/>
  <c r="B168" i="3"/>
  <c r="C168" i="3"/>
  <c r="D168" i="3"/>
  <c r="A121" i="12"/>
  <c r="E121" i="12" s="1"/>
  <c r="B293" i="3"/>
  <c r="B121" i="12" s="1"/>
  <c r="C293" i="3"/>
  <c r="D293" i="3"/>
  <c r="A122" i="12"/>
  <c r="E122" i="12" s="1"/>
  <c r="B294" i="3"/>
  <c r="B122" i="12" s="1"/>
  <c r="C294" i="3"/>
  <c r="D294" i="3"/>
  <c r="B169" i="3"/>
  <c r="C169" i="3"/>
  <c r="D169" i="3"/>
  <c r="A123" i="12"/>
  <c r="E123" i="12" s="1"/>
  <c r="B295" i="3"/>
  <c r="B123" i="12" s="1"/>
  <c r="C295" i="3"/>
  <c r="D295" i="3"/>
  <c r="A124" i="12"/>
  <c r="E124" i="12" s="1"/>
  <c r="B296" i="3"/>
  <c r="B124" i="12" s="1"/>
  <c r="C296" i="3"/>
  <c r="D296" i="3"/>
  <c r="A125" i="12"/>
  <c r="E125" i="12" s="1"/>
  <c r="B297" i="3"/>
  <c r="B125" i="12" s="1"/>
  <c r="C297" i="3"/>
  <c r="D297" i="3"/>
  <c r="B170" i="3"/>
  <c r="C170" i="3"/>
  <c r="D170" i="3"/>
  <c r="B171" i="3"/>
  <c r="C171" i="3"/>
  <c r="D171" i="3"/>
  <c r="A126" i="12"/>
  <c r="E126" i="12" s="1"/>
  <c r="B298" i="3"/>
  <c r="B126" i="12" s="1"/>
  <c r="C298" i="3"/>
  <c r="D298" i="3"/>
  <c r="A127" i="12"/>
  <c r="E127" i="12" s="1"/>
  <c r="B299" i="3"/>
  <c r="B127" i="12" s="1"/>
  <c r="C299" i="3"/>
  <c r="D299" i="3"/>
  <c r="A128" i="12"/>
  <c r="E128" i="12" s="1"/>
  <c r="B300" i="3"/>
  <c r="B128" i="12" s="1"/>
  <c r="C300" i="3"/>
  <c r="D300" i="3"/>
  <c r="A129" i="12"/>
  <c r="E129" i="12" s="1"/>
  <c r="B301" i="3"/>
  <c r="B129" i="12" s="1"/>
  <c r="C301" i="3"/>
  <c r="D301" i="3"/>
  <c r="A130" i="12"/>
  <c r="E130" i="12" s="1"/>
  <c r="B302" i="3"/>
  <c r="B130" i="12" s="1"/>
  <c r="C302" i="3"/>
  <c r="D302" i="3"/>
  <c r="A131" i="12"/>
  <c r="E131" i="12" s="1"/>
  <c r="B303" i="3"/>
  <c r="B131" i="12" s="1"/>
  <c r="C303" i="3"/>
  <c r="D303" i="3"/>
  <c r="A132" i="12"/>
  <c r="E132" i="12" s="1"/>
  <c r="B304" i="3"/>
  <c r="B132" i="12" s="1"/>
  <c r="C304" i="3"/>
  <c r="D304" i="3"/>
  <c r="A133" i="12"/>
  <c r="E133" i="12" s="1"/>
  <c r="B305" i="3"/>
  <c r="B133" i="12" s="1"/>
  <c r="C305" i="3"/>
  <c r="D305" i="3"/>
  <c r="B172" i="3"/>
  <c r="C172" i="3"/>
  <c r="D172" i="3"/>
  <c r="A134" i="12"/>
  <c r="E134" i="12" s="1"/>
  <c r="B306" i="3"/>
  <c r="B134" i="12" s="1"/>
  <c r="C306" i="3"/>
  <c r="D306" i="3"/>
  <c r="A135" i="12"/>
  <c r="E135" i="12" s="1"/>
  <c r="B307" i="3"/>
  <c r="B135" i="12" s="1"/>
  <c r="C307" i="3"/>
  <c r="D307" i="3"/>
  <c r="A136" i="12"/>
  <c r="E136" i="12" s="1"/>
  <c r="B308" i="3"/>
  <c r="B136" i="12" s="1"/>
  <c r="C308" i="3"/>
  <c r="D308" i="3"/>
  <c r="A137" i="12"/>
  <c r="E137" i="12" s="1"/>
  <c r="B309" i="3"/>
  <c r="B137" i="12" s="1"/>
  <c r="C309" i="3"/>
  <c r="D309" i="3"/>
  <c r="B173" i="3"/>
  <c r="C173" i="3"/>
  <c r="D173" i="3"/>
  <c r="A138" i="12"/>
  <c r="E138" i="12" s="1"/>
  <c r="B310" i="3"/>
  <c r="B138" i="12" s="1"/>
  <c r="C310" i="3"/>
  <c r="D310" i="3"/>
  <c r="A139" i="12"/>
  <c r="E139" i="12" s="1"/>
  <c r="B311" i="3"/>
  <c r="B139" i="12" s="1"/>
  <c r="C311" i="3"/>
  <c r="D311" i="3"/>
  <c r="A140" i="12"/>
  <c r="E140" i="12" s="1"/>
  <c r="B312" i="3"/>
  <c r="B140" i="12" s="1"/>
  <c r="C312" i="3"/>
  <c r="D312" i="3"/>
  <c r="B174" i="3"/>
  <c r="C174" i="3"/>
  <c r="D174" i="3"/>
  <c r="A141" i="12"/>
  <c r="E141" i="12" s="1"/>
  <c r="B313" i="3"/>
  <c r="B141" i="12" s="1"/>
  <c r="C313" i="3"/>
  <c r="D313" i="3"/>
  <c r="A142" i="12"/>
  <c r="E142" i="12" s="1"/>
  <c r="B314" i="3"/>
  <c r="B142" i="12" s="1"/>
  <c r="C314" i="3"/>
  <c r="D314" i="3"/>
  <c r="A143" i="12"/>
  <c r="E143" i="12" s="1"/>
  <c r="B315" i="3"/>
  <c r="B143" i="12" s="1"/>
  <c r="C315" i="3"/>
  <c r="D315" i="3"/>
  <c r="A144" i="12"/>
  <c r="E144" i="12" s="1"/>
  <c r="B316" i="3"/>
  <c r="B144" i="12" s="1"/>
  <c r="C316" i="3"/>
  <c r="D316" i="3"/>
  <c r="A145" i="12"/>
  <c r="E145" i="12" s="1"/>
  <c r="B317" i="3"/>
  <c r="B145" i="12" s="1"/>
  <c r="C317" i="3"/>
  <c r="D317" i="3"/>
  <c r="B175" i="3"/>
  <c r="C175" i="3"/>
  <c r="D175" i="3"/>
  <c r="A146" i="12"/>
  <c r="E146" i="12" s="1"/>
  <c r="B318" i="3"/>
  <c r="B146" i="12" s="1"/>
  <c r="C318" i="3"/>
  <c r="D318" i="3"/>
  <c r="A147" i="12"/>
  <c r="E147" i="12" s="1"/>
  <c r="B319" i="3"/>
  <c r="B147" i="12" s="1"/>
  <c r="C319" i="3"/>
  <c r="D319" i="3"/>
  <c r="A148" i="12"/>
  <c r="E148" i="12" s="1"/>
  <c r="B320" i="3"/>
  <c r="B148" i="12" s="1"/>
  <c r="C320" i="3"/>
  <c r="D320" i="3"/>
  <c r="A149" i="12"/>
  <c r="E149" i="12" s="1"/>
  <c r="B321" i="3"/>
  <c r="B149" i="12" s="1"/>
  <c r="C321" i="3"/>
  <c r="D321" i="3"/>
  <c r="A150" i="12"/>
  <c r="E150" i="12" s="1"/>
  <c r="B322" i="3"/>
  <c r="B150" i="12" s="1"/>
  <c r="C322" i="3"/>
  <c r="D322" i="3"/>
  <c r="B324" i="3"/>
  <c r="C324" i="3"/>
  <c r="D324" i="3"/>
  <c r="B325" i="3"/>
  <c r="C325" i="3"/>
  <c r="D325" i="3"/>
  <c r="B326" i="3"/>
  <c r="C326" i="3"/>
  <c r="D326" i="3"/>
  <c r="B327" i="3"/>
  <c r="C327" i="3"/>
  <c r="D327" i="3"/>
  <c r="B328" i="3"/>
  <c r="C328" i="3"/>
  <c r="D328" i="3"/>
  <c r="D55" i="3"/>
  <c r="C55" i="3"/>
  <c r="B55" i="3"/>
  <c r="B49" i="3"/>
  <c r="C49" i="3"/>
  <c r="D49" i="3"/>
  <c r="B50" i="3"/>
  <c r="C50" i="3"/>
  <c r="D50" i="3"/>
  <c r="B51" i="3"/>
  <c r="C51" i="3"/>
  <c r="D51" i="3"/>
  <c r="B52" i="3"/>
  <c r="C52" i="3"/>
  <c r="D52" i="3"/>
  <c r="D48" i="3"/>
  <c r="C48" i="3"/>
  <c r="B48" i="3"/>
  <c r="A56" i="16"/>
  <c r="B982" i="3"/>
  <c r="C982" i="3"/>
  <c r="D982" i="3"/>
  <c r="A57" i="16"/>
  <c r="B983" i="3"/>
  <c r="C983" i="3"/>
  <c r="D983" i="3"/>
  <c r="A58" i="16"/>
  <c r="B984" i="3"/>
  <c r="C984" i="3"/>
  <c r="D984" i="3"/>
  <c r="A59" i="16"/>
  <c r="B985" i="3"/>
  <c r="C985" i="3"/>
  <c r="D985" i="3"/>
  <c r="B986" i="3"/>
  <c r="D55" i="16" s="1"/>
  <c r="C986" i="3"/>
  <c r="D986" i="3"/>
  <c r="B987" i="3"/>
  <c r="D56" i="16" s="1"/>
  <c r="C987" i="3"/>
  <c r="D987" i="3"/>
  <c r="B988" i="3"/>
  <c r="D57" i="16" s="1"/>
  <c r="C988" i="3"/>
  <c r="D988" i="3"/>
  <c r="B989" i="3"/>
  <c r="D58" i="16" s="1"/>
  <c r="C989" i="3"/>
  <c r="D989" i="3"/>
  <c r="B990" i="3"/>
  <c r="D59" i="16" s="1"/>
  <c r="C990" i="3"/>
  <c r="D990" i="3"/>
  <c r="B991" i="3"/>
  <c r="C991" i="3"/>
  <c r="K991" i="3" s="1"/>
  <c r="D991" i="3"/>
  <c r="L991" i="3" s="1"/>
  <c r="B992" i="3"/>
  <c r="C992" i="3"/>
  <c r="K992" i="3" s="1"/>
  <c r="D992" i="3"/>
  <c r="L992" i="3" s="1"/>
  <c r="B993" i="3"/>
  <c r="C993" i="3"/>
  <c r="K993" i="3" s="1"/>
  <c r="D993" i="3"/>
  <c r="L993" i="3" s="1"/>
  <c r="B994" i="3"/>
  <c r="C994" i="3"/>
  <c r="K994" i="3" s="1"/>
  <c r="D994" i="3"/>
  <c r="L994" i="3" s="1"/>
  <c r="B995" i="3"/>
  <c r="J995" i="3" s="1"/>
  <c r="C995" i="3"/>
  <c r="K995" i="3" s="1"/>
  <c r="D995" i="3"/>
  <c r="L995" i="3" s="1"/>
  <c r="B996" i="3"/>
  <c r="D62" i="16" s="1"/>
  <c r="C996" i="3"/>
  <c r="D996" i="3"/>
  <c r="A63" i="16"/>
  <c r="B997" i="3"/>
  <c r="D63" i="16" s="1"/>
  <c r="C997" i="3"/>
  <c r="D997" i="3"/>
  <c r="A64" i="16"/>
  <c r="B998" i="3"/>
  <c r="D64" i="16" s="1"/>
  <c r="C998" i="3"/>
  <c r="D998" i="3"/>
  <c r="A65" i="16"/>
  <c r="B999" i="3"/>
  <c r="D65" i="16" s="1"/>
  <c r="C999" i="3"/>
  <c r="D999" i="3"/>
  <c r="A66" i="16"/>
  <c r="B1000" i="3"/>
  <c r="D66" i="16" s="1"/>
  <c r="C1000" i="3"/>
  <c r="D1000" i="3"/>
  <c r="B1001" i="3"/>
  <c r="C1001" i="3"/>
  <c r="K1001" i="3" s="1"/>
  <c r="D1001" i="3"/>
  <c r="L1001" i="3" s="1"/>
  <c r="B1002" i="3"/>
  <c r="C1002" i="3"/>
  <c r="K1002" i="3" s="1"/>
  <c r="D1002" i="3"/>
  <c r="L1002" i="3" s="1"/>
  <c r="B1003" i="3"/>
  <c r="C1003" i="3"/>
  <c r="K1003" i="3" s="1"/>
  <c r="D1003" i="3"/>
  <c r="L1003" i="3" s="1"/>
  <c r="B1004" i="3"/>
  <c r="C1004" i="3"/>
  <c r="K1004" i="3" s="1"/>
  <c r="D1004" i="3"/>
  <c r="L1004" i="3" s="1"/>
  <c r="B1005" i="3"/>
  <c r="J1005" i="3" s="1"/>
  <c r="C1005" i="3"/>
  <c r="K1005" i="3" s="1"/>
  <c r="D1005" i="3"/>
  <c r="L1005" i="3" s="1"/>
  <c r="D981" i="3"/>
  <c r="C981" i="3"/>
  <c r="B981" i="3"/>
  <c r="B968" i="3"/>
  <c r="C968" i="3"/>
  <c r="D968" i="3"/>
  <c r="B969" i="3"/>
  <c r="C969" i="3"/>
  <c r="D969" i="3"/>
  <c r="B970" i="3"/>
  <c r="C970" i="3"/>
  <c r="D970" i="3"/>
  <c r="B971" i="3"/>
  <c r="C971" i="3"/>
  <c r="D971" i="3"/>
  <c r="B972" i="3"/>
  <c r="C972" i="3"/>
  <c r="D972" i="3"/>
  <c r="B973" i="3"/>
  <c r="C973" i="3"/>
  <c r="D973" i="3"/>
  <c r="B974" i="3"/>
  <c r="C974" i="3"/>
  <c r="D974" i="3"/>
  <c r="B975" i="3"/>
  <c r="C975" i="3"/>
  <c r="D975" i="3"/>
  <c r="B976" i="3"/>
  <c r="C976" i="3"/>
  <c r="D976" i="3"/>
  <c r="B977" i="3"/>
  <c r="C977" i="3"/>
  <c r="D977" i="3"/>
  <c r="B978" i="3"/>
  <c r="C978" i="3"/>
  <c r="D978" i="3"/>
  <c r="B979" i="3"/>
  <c r="C979" i="3"/>
  <c r="D979" i="3"/>
  <c r="D967" i="3"/>
  <c r="C967" i="3"/>
  <c r="B967" i="3"/>
  <c r="B909" i="3"/>
  <c r="C909" i="3"/>
  <c r="D909" i="3"/>
  <c r="B910" i="3"/>
  <c r="C910" i="3"/>
  <c r="D910" i="3"/>
  <c r="B911" i="3"/>
  <c r="C911" i="3"/>
  <c r="D911" i="3"/>
  <c r="B912" i="3"/>
  <c r="C912" i="3"/>
  <c r="D912" i="3"/>
  <c r="D908" i="3"/>
  <c r="C908" i="3"/>
  <c r="B908" i="3"/>
  <c r="B965" i="3"/>
  <c r="C965" i="3"/>
  <c r="D965" i="3"/>
  <c r="B964" i="3"/>
  <c r="C964" i="3"/>
  <c r="D964" i="3"/>
  <c r="B950" i="3"/>
  <c r="C950" i="3"/>
  <c r="D950" i="3"/>
  <c r="B951" i="3"/>
  <c r="C951" i="3"/>
  <c r="D951" i="3"/>
  <c r="B952" i="3"/>
  <c r="C952" i="3"/>
  <c r="D952" i="3"/>
  <c r="B953" i="3"/>
  <c r="C953" i="3"/>
  <c r="D953" i="3"/>
  <c r="B954" i="3"/>
  <c r="C954" i="3"/>
  <c r="D954" i="3"/>
  <c r="B955" i="3"/>
  <c r="C955" i="3"/>
  <c r="D955" i="3"/>
  <c r="B956" i="3"/>
  <c r="C956" i="3"/>
  <c r="D956" i="3"/>
  <c r="B957" i="3"/>
  <c r="C957" i="3"/>
  <c r="D957" i="3"/>
  <c r="B958" i="3"/>
  <c r="C958" i="3"/>
  <c r="D958" i="3"/>
  <c r="B959" i="3"/>
  <c r="C959" i="3"/>
  <c r="D959" i="3"/>
  <c r="B960" i="3"/>
  <c r="C960" i="3"/>
  <c r="D960" i="3"/>
  <c r="B961" i="3"/>
  <c r="C961" i="3"/>
  <c r="D961" i="3"/>
  <c r="B962" i="3"/>
  <c r="C962" i="3"/>
  <c r="D962" i="3"/>
  <c r="B963" i="3"/>
  <c r="C963" i="3"/>
  <c r="D963" i="3"/>
  <c r="D949" i="3"/>
  <c r="C949" i="3"/>
  <c r="B949" i="3"/>
  <c r="B933" i="3"/>
  <c r="C933" i="3"/>
  <c r="D933" i="3"/>
  <c r="B934" i="3"/>
  <c r="C934" i="3"/>
  <c r="D934" i="3"/>
  <c r="B935" i="3"/>
  <c r="C935" i="3"/>
  <c r="D935" i="3"/>
  <c r="B936" i="3"/>
  <c r="C936" i="3"/>
  <c r="D936" i="3"/>
  <c r="B937" i="3"/>
  <c r="C937" i="3"/>
  <c r="D937" i="3"/>
  <c r="B938" i="3"/>
  <c r="C938" i="3"/>
  <c r="D938" i="3"/>
  <c r="B939" i="3"/>
  <c r="C939" i="3"/>
  <c r="D939" i="3"/>
  <c r="B940" i="3"/>
  <c r="C940" i="3"/>
  <c r="D940" i="3"/>
  <c r="B941" i="3"/>
  <c r="C941" i="3"/>
  <c r="D941" i="3"/>
  <c r="B942" i="3"/>
  <c r="C942" i="3"/>
  <c r="D942" i="3"/>
  <c r="B943" i="3"/>
  <c r="C943" i="3"/>
  <c r="D943" i="3"/>
  <c r="B944" i="3"/>
  <c r="C944" i="3"/>
  <c r="D944" i="3"/>
  <c r="B945" i="3"/>
  <c r="C945" i="3"/>
  <c r="D945" i="3"/>
  <c r="B946" i="3"/>
  <c r="C946" i="3"/>
  <c r="D946" i="3"/>
  <c r="B947" i="3"/>
  <c r="C947" i="3"/>
  <c r="D947" i="3"/>
  <c r="D932" i="3"/>
  <c r="C932" i="3"/>
  <c r="B932" i="3"/>
  <c r="B928" i="3"/>
  <c r="C928" i="3"/>
  <c r="D928" i="3"/>
  <c r="B929" i="3"/>
  <c r="C929" i="3"/>
  <c r="D929" i="3"/>
  <c r="B930" i="3"/>
  <c r="C930" i="3"/>
  <c r="D930" i="3"/>
  <c r="D927" i="3"/>
  <c r="B915" i="3"/>
  <c r="C915" i="3"/>
  <c r="D915" i="3"/>
  <c r="B916" i="3"/>
  <c r="C916" i="3"/>
  <c r="D916" i="3"/>
  <c r="B917" i="3"/>
  <c r="C917" i="3"/>
  <c r="D917" i="3"/>
  <c r="B918" i="3"/>
  <c r="C918" i="3"/>
  <c r="D918" i="3"/>
  <c r="B919" i="3"/>
  <c r="C919" i="3"/>
  <c r="D919" i="3"/>
  <c r="B920" i="3"/>
  <c r="C920" i="3"/>
  <c r="D920" i="3"/>
  <c r="B921" i="3"/>
  <c r="C921" i="3"/>
  <c r="D921" i="3"/>
  <c r="B922" i="3"/>
  <c r="C922" i="3"/>
  <c r="D922" i="3"/>
  <c r="B923" i="3"/>
  <c r="C923" i="3"/>
  <c r="D923" i="3"/>
  <c r="B924" i="3"/>
  <c r="C924" i="3"/>
  <c r="D924" i="3"/>
  <c r="B925" i="3"/>
  <c r="C925" i="3"/>
  <c r="D925" i="3"/>
  <c r="B926" i="3"/>
  <c r="C926" i="3"/>
  <c r="D926" i="3"/>
  <c r="B927" i="3"/>
  <c r="C927" i="3"/>
  <c r="D914" i="3"/>
  <c r="C914" i="3"/>
  <c r="B914" i="3"/>
  <c r="B904" i="3"/>
  <c r="C904" i="3"/>
  <c r="D904" i="3"/>
  <c r="B905" i="3"/>
  <c r="J904" i="3" s="1"/>
  <c r="C905" i="3"/>
  <c r="K904" i="3" s="1"/>
  <c r="D905" i="3"/>
  <c r="L904" i="3" s="1"/>
  <c r="B906" i="3"/>
  <c r="J906" i="3" s="1"/>
  <c r="C906" i="3"/>
  <c r="K906" i="3" s="1"/>
  <c r="D906" i="3"/>
  <c r="L906" i="3" s="1"/>
  <c r="D903" i="3"/>
  <c r="C903" i="3"/>
  <c r="B903" i="3"/>
  <c r="B887" i="3"/>
  <c r="D34" i="16" s="1"/>
  <c r="C887" i="3"/>
  <c r="D887" i="3"/>
  <c r="B888" i="3"/>
  <c r="D36" i="16" s="1"/>
  <c r="C888" i="3"/>
  <c r="J896" i="3" s="1"/>
  <c r="D888" i="3"/>
  <c r="K896" i="3" s="1"/>
  <c r="B889" i="3"/>
  <c r="D35" i="16" s="1"/>
  <c r="C889" i="3"/>
  <c r="J887" i="3" s="1"/>
  <c r="D889" i="3"/>
  <c r="K887" i="3" s="1"/>
  <c r="B890" i="3"/>
  <c r="D37" i="16" s="1"/>
  <c r="C890" i="3"/>
  <c r="D890" i="3"/>
  <c r="B891" i="3"/>
  <c r="D39" i="16" s="1"/>
  <c r="C891" i="3"/>
  <c r="J897" i="3" s="1"/>
  <c r="D891" i="3"/>
  <c r="K897" i="3" s="1"/>
  <c r="B892" i="3"/>
  <c r="D38" i="16" s="1"/>
  <c r="C892" i="3"/>
  <c r="J888" i="3" s="1"/>
  <c r="D892" i="3"/>
  <c r="K888" i="3" s="1"/>
  <c r="B893" i="3"/>
  <c r="D40" i="16" s="1"/>
  <c r="C893" i="3"/>
  <c r="D893" i="3"/>
  <c r="B894" i="3"/>
  <c r="D42" i="16" s="1"/>
  <c r="C894" i="3"/>
  <c r="J898" i="3" s="1"/>
  <c r="D894" i="3"/>
  <c r="K898" i="3" s="1"/>
  <c r="B895" i="3"/>
  <c r="D41" i="16" s="1"/>
  <c r="C895" i="3"/>
  <c r="J889" i="3" s="1"/>
  <c r="D895" i="3"/>
  <c r="K889" i="3" s="1"/>
  <c r="B896" i="3"/>
  <c r="D43" i="16" s="1"/>
  <c r="C896" i="3"/>
  <c r="D896" i="3"/>
  <c r="B897" i="3"/>
  <c r="D45" i="16" s="1"/>
  <c r="C897" i="3"/>
  <c r="J900" i="3" s="1"/>
  <c r="D897" i="3"/>
  <c r="K900" i="3" s="1"/>
  <c r="B898" i="3"/>
  <c r="D44" i="16" s="1"/>
  <c r="C898" i="3"/>
  <c r="J891" i="3" s="1"/>
  <c r="D898" i="3"/>
  <c r="K891" i="3" s="1"/>
  <c r="B899" i="3"/>
  <c r="D46" i="16" s="1"/>
  <c r="C899" i="3"/>
  <c r="D899" i="3"/>
  <c r="B900" i="3"/>
  <c r="D48" i="16" s="1"/>
  <c r="C900" i="3"/>
  <c r="J899" i="3" s="1"/>
  <c r="D900" i="3"/>
  <c r="K899" i="3" s="1"/>
  <c r="B901" i="3"/>
  <c r="D47" i="16" s="1"/>
  <c r="C901" i="3"/>
  <c r="J890" i="3" s="1"/>
  <c r="D901" i="3"/>
  <c r="K890" i="3" s="1"/>
  <c r="D886" i="3"/>
  <c r="C886" i="3"/>
  <c r="B886" i="3"/>
  <c r="D33" i="16" s="1"/>
  <c r="D46" i="3"/>
  <c r="C46" i="3"/>
  <c r="B46" i="3"/>
  <c r="I1787" i="3"/>
  <c r="B1787" i="3"/>
  <c r="C1787" i="3"/>
  <c r="D1787" i="3"/>
  <c r="I1788" i="3"/>
  <c r="B1788" i="3"/>
  <c r="C1788" i="3"/>
  <c r="D1788" i="3"/>
  <c r="I1789" i="3"/>
  <c r="B1789" i="3"/>
  <c r="C1789" i="3"/>
  <c r="D1789" i="3"/>
  <c r="I1790" i="3"/>
  <c r="B1790" i="3"/>
  <c r="C1790" i="3"/>
  <c r="D1790" i="3"/>
  <c r="I1791" i="3"/>
  <c r="B1791" i="3"/>
  <c r="C1791" i="3"/>
  <c r="D1791" i="3"/>
  <c r="D1786" i="3"/>
  <c r="C1786" i="3"/>
  <c r="B1786" i="3"/>
  <c r="B1779" i="3"/>
  <c r="C1779" i="3"/>
  <c r="D1779" i="3"/>
  <c r="B1780" i="3"/>
  <c r="C1780" i="3"/>
  <c r="D1780" i="3"/>
  <c r="B1781" i="3"/>
  <c r="C1781" i="3"/>
  <c r="D1781" i="3"/>
  <c r="B1782" i="3"/>
  <c r="C1782" i="3"/>
  <c r="D1782" i="3"/>
  <c r="B1783" i="3"/>
  <c r="C1783" i="3"/>
  <c r="D1783" i="3"/>
  <c r="B1784" i="3"/>
  <c r="C1784" i="3"/>
  <c r="D1784" i="3"/>
  <c r="D1778" i="3"/>
  <c r="C1778" i="3"/>
  <c r="B1778" i="3"/>
  <c r="B1773" i="3"/>
  <c r="C1773" i="3"/>
  <c r="D1773" i="3"/>
  <c r="B1774" i="3"/>
  <c r="C1774" i="3"/>
  <c r="D1774" i="3"/>
  <c r="B1775" i="3"/>
  <c r="C1775" i="3"/>
  <c r="D1775" i="3"/>
  <c r="B1776" i="3"/>
  <c r="C1776" i="3"/>
  <c r="D1776" i="3"/>
  <c r="D1772" i="3"/>
  <c r="C1772" i="3"/>
  <c r="B1772" i="3"/>
  <c r="B1767" i="3"/>
  <c r="C1767" i="3"/>
  <c r="D1767" i="3"/>
  <c r="B1768" i="3"/>
  <c r="C1768" i="3"/>
  <c r="D1768" i="3"/>
  <c r="B1769" i="3"/>
  <c r="C1769" i="3"/>
  <c r="D1769" i="3"/>
  <c r="B1770" i="3"/>
  <c r="C1770" i="3"/>
  <c r="D1770" i="3"/>
  <c r="D1766" i="3"/>
  <c r="C1766" i="3"/>
  <c r="B1766" i="3"/>
  <c r="B1743" i="3"/>
  <c r="C1743" i="3"/>
  <c r="D1743" i="3"/>
  <c r="B1744" i="3"/>
  <c r="C1744" i="3"/>
  <c r="D1744" i="3"/>
  <c r="B1745" i="3"/>
  <c r="C1745" i="3"/>
  <c r="D1745" i="3"/>
  <c r="B1746" i="3"/>
  <c r="C1746" i="3"/>
  <c r="D1746" i="3"/>
  <c r="B1747" i="3"/>
  <c r="C1747" i="3"/>
  <c r="D1747" i="3"/>
  <c r="B1748" i="3"/>
  <c r="J1746" i="3" s="1"/>
  <c r="C1748" i="3"/>
  <c r="K1746" i="3" s="1"/>
  <c r="D1748" i="3"/>
  <c r="L1746" i="3" s="1"/>
  <c r="B1749" i="3"/>
  <c r="C1749" i="3"/>
  <c r="D1749" i="3"/>
  <c r="B1750" i="3"/>
  <c r="C1750" i="3"/>
  <c r="D1750" i="3"/>
  <c r="B1751" i="3"/>
  <c r="C1751" i="3"/>
  <c r="D1751" i="3"/>
  <c r="B1752" i="3"/>
  <c r="J1750" i="3" s="1"/>
  <c r="C1752" i="3"/>
  <c r="K1750" i="3" s="1"/>
  <c r="D1752" i="3"/>
  <c r="L1750" i="3" s="1"/>
  <c r="B1753" i="3"/>
  <c r="C1753" i="3"/>
  <c r="D1753" i="3"/>
  <c r="B1754" i="3"/>
  <c r="C1754" i="3"/>
  <c r="D1754" i="3"/>
  <c r="B1755" i="3"/>
  <c r="C1755" i="3"/>
  <c r="D1755" i="3"/>
  <c r="B1756" i="3"/>
  <c r="J1754" i="3" s="1"/>
  <c r="C1756" i="3"/>
  <c r="K1754" i="3" s="1"/>
  <c r="D1756" i="3"/>
  <c r="L1754" i="3" s="1"/>
  <c r="B1757" i="3"/>
  <c r="C1757" i="3"/>
  <c r="D1757" i="3"/>
  <c r="B1758" i="3"/>
  <c r="C1758" i="3"/>
  <c r="D1758" i="3"/>
  <c r="B1759" i="3"/>
  <c r="C1759" i="3"/>
  <c r="D1759" i="3"/>
  <c r="B1760" i="3"/>
  <c r="J1758" i="3" s="1"/>
  <c r="C1760" i="3"/>
  <c r="K1758" i="3" s="1"/>
  <c r="D1760" i="3"/>
  <c r="L1758" i="3" s="1"/>
  <c r="B1761" i="3"/>
  <c r="C1761" i="3"/>
  <c r="D1761" i="3"/>
  <c r="B1762" i="3"/>
  <c r="C1762" i="3"/>
  <c r="D1762" i="3"/>
  <c r="B1763" i="3"/>
  <c r="C1763" i="3"/>
  <c r="D1763" i="3"/>
  <c r="B1764" i="3"/>
  <c r="J1762" i="3" s="1"/>
  <c r="C1764" i="3"/>
  <c r="K1762" i="3" s="1"/>
  <c r="D1764" i="3"/>
  <c r="L1762" i="3" s="1"/>
  <c r="D1742" i="3"/>
  <c r="C1742" i="3"/>
  <c r="B1742" i="3"/>
  <c r="B1729" i="3"/>
  <c r="C1729" i="3"/>
  <c r="D1729" i="3"/>
  <c r="B1730" i="3"/>
  <c r="C1730" i="3"/>
  <c r="D1730" i="3"/>
  <c r="B1731" i="3"/>
  <c r="C1731" i="3"/>
  <c r="D1731" i="3"/>
  <c r="B1732" i="3"/>
  <c r="C1732" i="3"/>
  <c r="D1732" i="3"/>
  <c r="B1733" i="3"/>
  <c r="C1733" i="3"/>
  <c r="D1733" i="3"/>
  <c r="B1734" i="3"/>
  <c r="J1732" i="3" s="1"/>
  <c r="C1734" i="3"/>
  <c r="K1732" i="3" s="1"/>
  <c r="D1734" i="3"/>
  <c r="L1732" i="3" s="1"/>
  <c r="B1735" i="3"/>
  <c r="C1735" i="3"/>
  <c r="D1735" i="3"/>
  <c r="B1736" i="3"/>
  <c r="C1736" i="3"/>
  <c r="D1736" i="3"/>
  <c r="B1737" i="3"/>
  <c r="C1737" i="3"/>
  <c r="D1737" i="3"/>
  <c r="B1738" i="3"/>
  <c r="J1736" i="3" s="1"/>
  <c r="C1738" i="3"/>
  <c r="K1736" i="3" s="1"/>
  <c r="D1738" i="3"/>
  <c r="L1736" i="3" s="1"/>
  <c r="B1739" i="3"/>
  <c r="C1739" i="3"/>
  <c r="D1739" i="3"/>
  <c r="B1740" i="3"/>
  <c r="C1740" i="3"/>
  <c r="D1740" i="3"/>
  <c r="D1728" i="3"/>
  <c r="C1728" i="3"/>
  <c r="B1728" i="3"/>
  <c r="B1723" i="3"/>
  <c r="C1723" i="3"/>
  <c r="D1723" i="3"/>
  <c r="B1724" i="3"/>
  <c r="C1724" i="3"/>
  <c r="D1724" i="3"/>
  <c r="B1725" i="3"/>
  <c r="C1725" i="3"/>
  <c r="D1725" i="3"/>
  <c r="B1726" i="3"/>
  <c r="C1726" i="3"/>
  <c r="D1726" i="3"/>
  <c r="D1722" i="3"/>
  <c r="C1722" i="3"/>
  <c r="B1722" i="3"/>
  <c r="D1718" i="3"/>
  <c r="L1720" i="3" s="1"/>
  <c r="C1718" i="3"/>
  <c r="K1720" i="3" s="1"/>
  <c r="B1718" i="3"/>
  <c r="I1713" i="3"/>
  <c r="B1713" i="3"/>
  <c r="J1713" i="3" s="1"/>
  <c r="D100" i="16" s="1"/>
  <c r="C1713" i="3"/>
  <c r="K1713" i="3" s="1"/>
  <c r="D1713" i="3"/>
  <c r="L1713" i="3" s="1"/>
  <c r="I1714" i="3"/>
  <c r="B1714" i="3"/>
  <c r="J1714" i="3" s="1"/>
  <c r="C1714" i="3"/>
  <c r="K1714" i="3" s="1"/>
  <c r="K1717" i="3" s="1"/>
  <c r="D1714" i="3"/>
  <c r="L1714" i="3" s="1"/>
  <c r="L1717" i="3" s="1"/>
  <c r="I1715" i="3"/>
  <c r="B1715" i="3"/>
  <c r="J1715" i="3" s="1"/>
  <c r="D97" i="16" s="1"/>
  <c r="C1715" i="3"/>
  <c r="K1715" i="3" s="1"/>
  <c r="D1715" i="3"/>
  <c r="L1715" i="3" s="1"/>
  <c r="I1716" i="3"/>
  <c r="B1716" i="3"/>
  <c r="J1716" i="3" s="1"/>
  <c r="D98" i="16" s="1"/>
  <c r="C1716" i="3"/>
  <c r="K1716" i="3" s="1"/>
  <c r="D1716" i="3"/>
  <c r="L1716" i="3" s="1"/>
  <c r="D1712" i="3"/>
  <c r="C1712" i="3"/>
  <c r="B1712" i="3"/>
  <c r="I1704" i="3"/>
  <c r="B1704" i="3"/>
  <c r="C1704" i="3"/>
  <c r="K1704" i="3" s="1"/>
  <c r="D1704" i="3"/>
  <c r="L1704" i="3" s="1"/>
  <c r="I1705" i="3"/>
  <c r="B1705" i="3"/>
  <c r="C1705" i="3"/>
  <c r="K1705" i="3" s="1"/>
  <c r="D1705" i="3"/>
  <c r="L1705" i="3" s="1"/>
  <c r="I1706" i="3"/>
  <c r="B1706" i="3"/>
  <c r="C1706" i="3"/>
  <c r="K1706" i="3" s="1"/>
  <c r="D1706" i="3"/>
  <c r="L1706" i="3" s="1"/>
  <c r="L1710" i="3" s="1"/>
  <c r="D87" i="16" s="1"/>
  <c r="I1707" i="3"/>
  <c r="B1707" i="3"/>
  <c r="C1707" i="3"/>
  <c r="K1707" i="3" s="1"/>
  <c r="D1707" i="3"/>
  <c r="L1707" i="3" s="1"/>
  <c r="I1708" i="3"/>
  <c r="B1708" i="3"/>
  <c r="C1708" i="3"/>
  <c r="D1708" i="3"/>
  <c r="I1709" i="3"/>
  <c r="B1709" i="3"/>
  <c r="C1709" i="3"/>
  <c r="D1709" i="3"/>
  <c r="I1710" i="3"/>
  <c r="B1710" i="3"/>
  <c r="C1710" i="3"/>
  <c r="D1710" i="3"/>
  <c r="D1703" i="3"/>
  <c r="C1703" i="3"/>
  <c r="B1703" i="3"/>
  <c r="D72" i="16" s="1"/>
  <c r="B1689" i="3"/>
  <c r="C1689" i="3"/>
  <c r="D1689" i="3"/>
  <c r="B1690" i="3"/>
  <c r="C1690" i="3"/>
  <c r="D1690" i="3"/>
  <c r="B1691" i="3"/>
  <c r="C1691" i="3"/>
  <c r="D1691" i="3"/>
  <c r="B1692" i="3"/>
  <c r="C1692" i="3"/>
  <c r="D1692" i="3"/>
  <c r="B1693" i="3"/>
  <c r="C1693" i="3"/>
  <c r="D1693" i="3"/>
  <c r="B1694" i="3"/>
  <c r="J1691" i="3" s="1"/>
  <c r="S1691" i="3" s="1"/>
  <c r="C1694" i="3"/>
  <c r="K1691" i="3" s="1"/>
  <c r="T1691" i="3" s="1"/>
  <c r="D1694" i="3"/>
  <c r="L1691" i="3" s="1"/>
  <c r="U1691" i="3" s="1"/>
  <c r="B1695" i="3"/>
  <c r="C1695" i="3"/>
  <c r="D1695" i="3"/>
  <c r="B1696" i="3"/>
  <c r="C1696" i="3"/>
  <c r="D1696" i="3"/>
  <c r="B1697" i="3"/>
  <c r="C1697" i="3"/>
  <c r="D1697" i="3"/>
  <c r="B1698" i="3"/>
  <c r="J1697" i="3" s="1"/>
  <c r="S1697" i="3" s="1"/>
  <c r="C1698" i="3"/>
  <c r="K1697" i="3" s="1"/>
  <c r="T1697" i="3" s="1"/>
  <c r="D1698" i="3"/>
  <c r="L1697" i="3" s="1"/>
  <c r="U1697" i="3" s="1"/>
  <c r="B1699" i="3"/>
  <c r="C1699" i="3"/>
  <c r="D1699" i="3"/>
  <c r="B1700" i="3"/>
  <c r="C1700" i="3"/>
  <c r="D1700" i="3"/>
  <c r="B1701" i="3"/>
  <c r="C1701" i="3"/>
  <c r="D1701" i="3"/>
  <c r="D1688" i="3"/>
  <c r="C1688" i="3"/>
  <c r="B1688" i="3"/>
  <c r="B1674" i="3"/>
  <c r="C1674" i="3"/>
  <c r="D1674" i="3"/>
  <c r="B1675" i="3"/>
  <c r="C1675" i="3"/>
  <c r="D1675" i="3"/>
  <c r="B1676" i="3"/>
  <c r="C1676" i="3"/>
  <c r="D1676" i="3"/>
  <c r="B1677" i="3"/>
  <c r="C1677" i="3"/>
  <c r="D1677" i="3"/>
  <c r="B1678" i="3"/>
  <c r="C1678" i="3"/>
  <c r="D1678" i="3"/>
  <c r="B1679" i="3"/>
  <c r="J1676" i="3" s="1"/>
  <c r="S1676" i="3" s="1"/>
  <c r="C1679" i="3"/>
  <c r="K1676" i="3" s="1"/>
  <c r="T1676" i="3" s="1"/>
  <c r="D1679" i="3"/>
  <c r="L1676" i="3" s="1"/>
  <c r="U1676" i="3" s="1"/>
  <c r="B1680" i="3"/>
  <c r="C1680" i="3"/>
  <c r="D1680" i="3"/>
  <c r="B1681" i="3"/>
  <c r="C1681" i="3"/>
  <c r="D1681" i="3"/>
  <c r="B1682" i="3"/>
  <c r="C1682" i="3"/>
  <c r="D1682" i="3"/>
  <c r="B1683" i="3"/>
  <c r="J1683" i="3" s="1"/>
  <c r="S1683" i="3" s="1"/>
  <c r="C1683" i="3"/>
  <c r="K1683" i="3" s="1"/>
  <c r="T1683" i="3" s="1"/>
  <c r="D1683" i="3"/>
  <c r="L1683" i="3" s="1"/>
  <c r="U1683" i="3" s="1"/>
  <c r="B1684" i="3"/>
  <c r="C1684" i="3"/>
  <c r="D1684" i="3"/>
  <c r="B1685" i="3"/>
  <c r="C1685" i="3"/>
  <c r="D1685" i="3"/>
  <c r="B1686" i="3"/>
  <c r="C1686" i="3"/>
  <c r="D1686" i="3"/>
  <c r="D1673" i="3"/>
  <c r="C1673" i="3"/>
  <c r="B1673" i="3"/>
  <c r="B1583" i="3"/>
  <c r="C1583" i="3"/>
  <c r="D1583" i="3"/>
  <c r="B1584" i="3"/>
  <c r="C1584" i="3"/>
  <c r="D1584" i="3"/>
  <c r="B1585" i="3"/>
  <c r="C1585" i="3"/>
  <c r="D1585" i="3"/>
  <c r="I1572" i="3"/>
  <c r="B1586" i="3"/>
  <c r="C1586" i="3"/>
  <c r="D1586" i="3"/>
  <c r="B1587" i="3"/>
  <c r="C1587" i="3"/>
  <c r="D1587" i="3"/>
  <c r="B1588" i="3"/>
  <c r="C1588" i="3"/>
  <c r="D1588" i="3"/>
  <c r="B1589" i="3"/>
  <c r="C1589" i="3"/>
  <c r="D1589" i="3"/>
  <c r="B1590" i="3"/>
  <c r="C1590" i="3"/>
  <c r="D1590" i="3"/>
  <c r="B1591" i="3"/>
  <c r="C1591" i="3"/>
  <c r="D1591" i="3"/>
  <c r="B1592" i="3"/>
  <c r="C1592" i="3"/>
  <c r="D1592" i="3"/>
  <c r="B1593" i="3"/>
  <c r="C1593" i="3"/>
  <c r="D1593" i="3"/>
  <c r="I1573" i="3"/>
  <c r="B1594" i="3"/>
  <c r="C1594" i="3"/>
  <c r="D1594" i="3"/>
  <c r="B1595" i="3"/>
  <c r="C1595" i="3"/>
  <c r="D1595" i="3"/>
  <c r="B1596" i="3"/>
  <c r="C1596" i="3"/>
  <c r="D1596" i="3"/>
  <c r="I1574" i="3"/>
  <c r="B1597" i="3"/>
  <c r="C1597" i="3"/>
  <c r="D1597" i="3"/>
  <c r="B1598" i="3"/>
  <c r="C1598" i="3"/>
  <c r="D1598" i="3"/>
  <c r="B1599" i="3"/>
  <c r="C1599" i="3"/>
  <c r="D1599" i="3"/>
  <c r="B1600" i="3"/>
  <c r="C1600" i="3"/>
  <c r="D1600" i="3"/>
  <c r="I1575" i="3"/>
  <c r="B1601" i="3"/>
  <c r="C1601" i="3"/>
  <c r="D1601" i="3"/>
  <c r="B1602" i="3"/>
  <c r="C1602" i="3"/>
  <c r="D1602" i="3"/>
  <c r="B1603" i="3"/>
  <c r="C1603" i="3"/>
  <c r="D1603" i="3"/>
  <c r="B1604" i="3"/>
  <c r="C1604" i="3"/>
  <c r="D1604" i="3"/>
  <c r="B1605" i="3"/>
  <c r="C1605" i="3"/>
  <c r="D1605" i="3"/>
  <c r="B1606" i="3"/>
  <c r="C1606" i="3"/>
  <c r="D1606" i="3"/>
  <c r="I1576" i="3"/>
  <c r="B1607" i="3"/>
  <c r="C1607" i="3"/>
  <c r="D1607" i="3"/>
  <c r="B1608" i="3"/>
  <c r="C1608" i="3"/>
  <c r="D1608" i="3"/>
  <c r="I1564" i="3"/>
  <c r="B1548" i="3"/>
  <c r="C1548" i="3"/>
  <c r="D1548" i="3"/>
  <c r="I1565" i="3"/>
  <c r="B1549" i="3"/>
  <c r="C1549" i="3"/>
  <c r="D1549" i="3"/>
  <c r="B1550" i="3"/>
  <c r="C1550" i="3"/>
  <c r="D1550" i="3"/>
  <c r="I1566" i="3"/>
  <c r="B1551" i="3"/>
  <c r="C1551" i="3"/>
  <c r="D1551" i="3"/>
  <c r="B1552" i="3"/>
  <c r="C1552" i="3"/>
  <c r="D1552" i="3"/>
  <c r="B1553" i="3"/>
  <c r="C1553" i="3"/>
  <c r="D1553" i="3"/>
  <c r="I1567" i="3"/>
  <c r="B1554" i="3"/>
  <c r="C1554" i="3"/>
  <c r="D1554" i="3"/>
  <c r="B1555" i="3"/>
  <c r="C1555" i="3"/>
  <c r="D1555" i="3"/>
  <c r="B1556" i="3"/>
  <c r="C1556" i="3"/>
  <c r="D1556" i="3"/>
  <c r="B1557" i="3"/>
  <c r="C1557" i="3"/>
  <c r="D1557" i="3"/>
  <c r="B1558" i="3"/>
  <c r="C1558" i="3"/>
  <c r="D1558" i="3"/>
  <c r="B1559" i="3"/>
  <c r="C1559" i="3"/>
  <c r="D1559" i="3"/>
  <c r="B1560" i="3"/>
  <c r="C1560" i="3"/>
  <c r="D1560" i="3"/>
  <c r="B1561" i="3"/>
  <c r="C1561" i="3"/>
  <c r="D1561" i="3"/>
  <c r="B1562" i="3"/>
  <c r="C1562" i="3"/>
  <c r="D1562" i="3"/>
  <c r="I1568" i="3"/>
  <c r="B1563" i="3"/>
  <c r="C1563" i="3"/>
  <c r="D1563" i="3"/>
  <c r="B1564" i="3"/>
  <c r="C1564" i="3"/>
  <c r="D1564" i="3"/>
  <c r="B1565" i="3"/>
  <c r="C1565" i="3"/>
  <c r="D1565" i="3"/>
  <c r="B1566" i="3"/>
  <c r="C1566" i="3"/>
  <c r="D1566" i="3"/>
  <c r="B1567" i="3"/>
  <c r="C1567" i="3"/>
  <c r="D1567" i="3"/>
  <c r="B1568" i="3"/>
  <c r="C1568" i="3"/>
  <c r="D1568" i="3"/>
  <c r="B1569" i="3"/>
  <c r="C1569" i="3"/>
  <c r="D1569" i="3"/>
  <c r="B1570" i="3"/>
  <c r="C1570" i="3"/>
  <c r="D1570" i="3"/>
  <c r="I1569" i="3"/>
  <c r="B1571" i="3"/>
  <c r="C1571" i="3"/>
  <c r="D1571" i="3"/>
  <c r="B1572" i="3"/>
  <c r="C1572" i="3"/>
  <c r="D1572" i="3"/>
  <c r="B1573" i="3"/>
  <c r="C1573" i="3"/>
  <c r="D1573" i="3"/>
  <c r="B1574" i="3"/>
  <c r="C1574" i="3"/>
  <c r="D1574" i="3"/>
  <c r="I1570" i="3"/>
  <c r="B1575" i="3"/>
  <c r="C1575" i="3"/>
  <c r="D1575" i="3"/>
  <c r="B1576" i="3"/>
  <c r="C1576" i="3"/>
  <c r="D1576" i="3"/>
  <c r="B1577" i="3"/>
  <c r="C1577" i="3"/>
  <c r="D1577" i="3"/>
  <c r="B1578" i="3"/>
  <c r="C1578" i="3"/>
  <c r="D1578" i="3"/>
  <c r="B1579" i="3"/>
  <c r="C1579" i="3"/>
  <c r="D1579" i="3"/>
  <c r="B1580" i="3"/>
  <c r="C1580" i="3"/>
  <c r="D1580" i="3"/>
  <c r="I1571" i="3"/>
  <c r="B1581" i="3"/>
  <c r="C1581" i="3"/>
  <c r="D1581" i="3"/>
  <c r="B1582" i="3"/>
  <c r="C1582" i="3"/>
  <c r="D1582" i="3"/>
  <c r="D1547" i="3"/>
  <c r="C1547" i="3"/>
  <c r="B1547" i="3"/>
  <c r="I1532" i="3"/>
  <c r="B1532" i="3"/>
  <c r="C1532" i="3"/>
  <c r="D1532" i="3"/>
  <c r="I1533" i="3"/>
  <c r="B1533" i="3"/>
  <c r="C1533" i="3"/>
  <c r="D1533" i="3"/>
  <c r="B1534" i="3"/>
  <c r="C1534" i="3"/>
  <c r="D1534" i="3"/>
  <c r="I1534" i="3"/>
  <c r="B1535" i="3"/>
  <c r="C1535" i="3"/>
  <c r="D1535" i="3"/>
  <c r="B1536" i="3"/>
  <c r="C1536" i="3"/>
  <c r="D1536" i="3"/>
  <c r="B1537" i="3"/>
  <c r="C1537" i="3"/>
  <c r="D1537" i="3"/>
  <c r="I1535" i="3"/>
  <c r="B1538" i="3"/>
  <c r="C1538" i="3"/>
  <c r="D1538" i="3"/>
  <c r="I1536" i="3"/>
  <c r="B1539" i="3"/>
  <c r="C1539" i="3"/>
  <c r="D1539" i="3"/>
  <c r="I1537" i="3"/>
  <c r="B1540" i="3"/>
  <c r="C1540" i="3"/>
  <c r="D1540" i="3"/>
  <c r="B1541" i="3"/>
  <c r="C1541" i="3"/>
  <c r="D1541" i="3"/>
  <c r="B1542" i="3"/>
  <c r="C1542" i="3"/>
  <c r="D1542" i="3"/>
  <c r="B1543" i="3"/>
  <c r="C1543" i="3"/>
  <c r="D1543" i="3"/>
  <c r="B1544" i="3"/>
  <c r="C1544" i="3"/>
  <c r="D1544" i="3"/>
  <c r="B1545" i="3"/>
  <c r="C1545" i="3"/>
  <c r="D1545" i="3"/>
  <c r="D1531" i="3"/>
  <c r="C1531" i="3"/>
  <c r="B1531" i="3"/>
  <c r="I1516" i="3"/>
  <c r="B1516" i="3"/>
  <c r="C1516" i="3"/>
  <c r="D1516" i="3"/>
  <c r="I1517" i="3"/>
  <c r="B1517" i="3"/>
  <c r="C1517" i="3"/>
  <c r="D1517" i="3"/>
  <c r="B1518" i="3"/>
  <c r="C1518" i="3"/>
  <c r="D1518" i="3"/>
  <c r="I1518" i="3"/>
  <c r="B1519" i="3"/>
  <c r="C1519" i="3"/>
  <c r="D1519" i="3"/>
  <c r="B1520" i="3"/>
  <c r="C1520" i="3"/>
  <c r="D1520" i="3"/>
  <c r="B1521" i="3"/>
  <c r="C1521" i="3"/>
  <c r="D1521" i="3"/>
  <c r="I1519" i="3"/>
  <c r="B1522" i="3"/>
  <c r="C1522" i="3"/>
  <c r="D1522" i="3"/>
  <c r="I1520" i="3"/>
  <c r="B1523" i="3"/>
  <c r="C1523" i="3"/>
  <c r="D1523" i="3"/>
  <c r="I1521" i="3"/>
  <c r="B1524" i="3"/>
  <c r="C1524" i="3"/>
  <c r="D1524" i="3"/>
  <c r="B1525" i="3"/>
  <c r="C1525" i="3"/>
  <c r="D1525" i="3"/>
  <c r="B1526" i="3"/>
  <c r="C1526" i="3"/>
  <c r="D1526" i="3"/>
  <c r="B1527" i="3"/>
  <c r="C1527" i="3"/>
  <c r="D1527" i="3"/>
  <c r="B1528" i="3"/>
  <c r="C1528" i="3"/>
  <c r="D1528" i="3"/>
  <c r="B1529" i="3"/>
  <c r="C1529" i="3"/>
  <c r="D1529" i="3"/>
  <c r="D1515" i="3"/>
  <c r="C1515" i="3"/>
  <c r="B1515" i="3"/>
  <c r="A110" i="11"/>
  <c r="E110" i="11" s="1"/>
  <c r="B110" i="11"/>
  <c r="A111" i="11"/>
  <c r="E111" i="11" s="1"/>
  <c r="B111" i="11"/>
  <c r="A112" i="11"/>
  <c r="E112" i="11" s="1"/>
  <c r="B112" i="11"/>
  <c r="A113" i="11"/>
  <c r="E113" i="11" s="1"/>
  <c r="B113" i="11"/>
  <c r="A114" i="11"/>
  <c r="E114" i="11" s="1"/>
  <c r="B114" i="11"/>
  <c r="A115" i="11"/>
  <c r="E115" i="11" s="1"/>
  <c r="B115" i="11"/>
  <c r="A116" i="11"/>
  <c r="E116" i="11" s="1"/>
  <c r="B116" i="11"/>
  <c r="A117" i="11"/>
  <c r="E117" i="11" s="1"/>
  <c r="B117" i="11"/>
  <c r="A118" i="11"/>
  <c r="E118" i="11" s="1"/>
  <c r="B118" i="11"/>
  <c r="A119" i="11"/>
  <c r="E119" i="11" s="1"/>
  <c r="B119" i="11"/>
  <c r="A120" i="11"/>
  <c r="E120" i="11" s="1"/>
  <c r="B120" i="11"/>
  <c r="A121" i="11"/>
  <c r="E121" i="11" s="1"/>
  <c r="B121" i="11"/>
  <c r="A122" i="11"/>
  <c r="E122" i="11" s="1"/>
  <c r="B122" i="11"/>
  <c r="A123" i="11"/>
  <c r="E123" i="11" s="1"/>
  <c r="B123" i="11"/>
  <c r="A124" i="11"/>
  <c r="E124" i="11" s="1"/>
  <c r="B124" i="11"/>
  <c r="A125" i="11"/>
  <c r="E125" i="11" s="1"/>
  <c r="B125" i="11"/>
  <c r="A126" i="11"/>
  <c r="E126" i="11" s="1"/>
  <c r="B126" i="11"/>
  <c r="A127" i="11"/>
  <c r="E127" i="11" s="1"/>
  <c r="B127" i="11"/>
  <c r="A128" i="11"/>
  <c r="E128" i="11" s="1"/>
  <c r="B128" i="11"/>
  <c r="A129" i="11"/>
  <c r="E129" i="11" s="1"/>
  <c r="B129" i="11"/>
  <c r="A130" i="11"/>
  <c r="E130" i="11" s="1"/>
  <c r="B130" i="11"/>
  <c r="A131" i="11"/>
  <c r="E131" i="11" s="1"/>
  <c r="B131" i="11"/>
  <c r="A132" i="11"/>
  <c r="E132" i="11" s="1"/>
  <c r="B132" i="11"/>
  <c r="A133" i="11"/>
  <c r="E133" i="11" s="1"/>
  <c r="B133" i="11"/>
  <c r="A134" i="11"/>
  <c r="E134" i="11" s="1"/>
  <c r="B134" i="11"/>
  <c r="A135" i="11"/>
  <c r="E135" i="11" s="1"/>
  <c r="B135" i="11"/>
  <c r="A136" i="11"/>
  <c r="E136" i="11" s="1"/>
  <c r="B136" i="11"/>
  <c r="A137" i="11"/>
  <c r="E137" i="11" s="1"/>
  <c r="B137" i="11"/>
  <c r="A138" i="11"/>
  <c r="E138" i="11" s="1"/>
  <c r="B138" i="11"/>
  <c r="A139" i="11"/>
  <c r="E139" i="11" s="1"/>
  <c r="B139" i="11"/>
  <c r="A140" i="11"/>
  <c r="E140" i="11" s="1"/>
  <c r="B140" i="11"/>
  <c r="A141" i="11"/>
  <c r="E141" i="11" s="1"/>
  <c r="B141" i="11"/>
  <c r="A142" i="11"/>
  <c r="E142" i="11" s="1"/>
  <c r="B142" i="11"/>
  <c r="A143" i="11"/>
  <c r="E143" i="11" s="1"/>
  <c r="B143" i="11"/>
  <c r="A144" i="11"/>
  <c r="E144" i="11" s="1"/>
  <c r="B144" i="11"/>
  <c r="A145" i="11"/>
  <c r="E145" i="11" s="1"/>
  <c r="B145" i="11"/>
  <c r="A146" i="11"/>
  <c r="E146" i="11" s="1"/>
  <c r="B146" i="11"/>
  <c r="A147" i="11"/>
  <c r="E147" i="11" s="1"/>
  <c r="B147" i="11"/>
  <c r="A148" i="11"/>
  <c r="E148" i="11" s="1"/>
  <c r="B148" i="11"/>
  <c r="A149" i="11"/>
  <c r="E149" i="11" s="1"/>
  <c r="B149" i="11"/>
  <c r="A150" i="11"/>
  <c r="E150" i="11" s="1"/>
  <c r="B150" i="11"/>
  <c r="A60" i="11"/>
  <c r="E60" i="11" s="1"/>
  <c r="B60" i="11"/>
  <c r="A61" i="11"/>
  <c r="E61" i="11" s="1"/>
  <c r="B61" i="11"/>
  <c r="A62" i="11"/>
  <c r="E62" i="11" s="1"/>
  <c r="B62" i="11"/>
  <c r="A63" i="11"/>
  <c r="E63" i="11" s="1"/>
  <c r="B63" i="11"/>
  <c r="A64" i="11"/>
  <c r="E64" i="11" s="1"/>
  <c r="B64" i="11"/>
  <c r="A65" i="11"/>
  <c r="E65" i="11" s="1"/>
  <c r="B65" i="11"/>
  <c r="A66" i="11"/>
  <c r="E66" i="11" s="1"/>
  <c r="B66" i="11"/>
  <c r="A67" i="11"/>
  <c r="E67" i="11" s="1"/>
  <c r="B67" i="11"/>
  <c r="A68" i="11"/>
  <c r="E68" i="11" s="1"/>
  <c r="B68" i="11"/>
  <c r="A69" i="11"/>
  <c r="E69" i="11" s="1"/>
  <c r="B69" i="11"/>
  <c r="A70" i="11"/>
  <c r="E70" i="11" s="1"/>
  <c r="B70" i="11"/>
  <c r="A71" i="11"/>
  <c r="E71" i="11" s="1"/>
  <c r="B71" i="11"/>
  <c r="A72" i="11"/>
  <c r="E72" i="11" s="1"/>
  <c r="B72" i="11"/>
  <c r="A73" i="11"/>
  <c r="E73" i="11" s="1"/>
  <c r="B73" i="11"/>
  <c r="A74" i="11"/>
  <c r="E74" i="11" s="1"/>
  <c r="B74" i="11"/>
  <c r="A75" i="11"/>
  <c r="E75" i="11" s="1"/>
  <c r="B75" i="11"/>
  <c r="A76" i="11"/>
  <c r="E76" i="11" s="1"/>
  <c r="B76" i="11"/>
  <c r="A77" i="11"/>
  <c r="E77" i="11" s="1"/>
  <c r="B77" i="11"/>
  <c r="A78" i="11"/>
  <c r="E78" i="11" s="1"/>
  <c r="B78" i="11"/>
  <c r="A79" i="11"/>
  <c r="E79" i="11" s="1"/>
  <c r="B79" i="11"/>
  <c r="A80" i="11"/>
  <c r="E80" i="11" s="1"/>
  <c r="B80" i="11"/>
  <c r="A81" i="11"/>
  <c r="E81" i="11" s="1"/>
  <c r="B81" i="11"/>
  <c r="A82" i="11"/>
  <c r="E82" i="11" s="1"/>
  <c r="B82" i="11"/>
  <c r="A83" i="11"/>
  <c r="E83" i="11" s="1"/>
  <c r="B83" i="11"/>
  <c r="A84" i="11"/>
  <c r="E84" i="11" s="1"/>
  <c r="B84" i="11"/>
  <c r="A85" i="11"/>
  <c r="E85" i="11" s="1"/>
  <c r="B85" i="11"/>
  <c r="A86" i="11"/>
  <c r="E86" i="11" s="1"/>
  <c r="B86" i="11"/>
  <c r="A87" i="11"/>
  <c r="E87" i="11" s="1"/>
  <c r="B87" i="11"/>
  <c r="A88" i="11"/>
  <c r="E88" i="11" s="1"/>
  <c r="B88" i="11"/>
  <c r="A89" i="11"/>
  <c r="E89" i="11" s="1"/>
  <c r="B89" i="11"/>
  <c r="A90" i="11"/>
  <c r="E90" i="11" s="1"/>
  <c r="B90" i="11"/>
  <c r="A91" i="11"/>
  <c r="E91" i="11" s="1"/>
  <c r="B91" i="11"/>
  <c r="A92" i="11"/>
  <c r="E92" i="11" s="1"/>
  <c r="B92" i="11"/>
  <c r="A93" i="11"/>
  <c r="E93" i="11" s="1"/>
  <c r="B93" i="11"/>
  <c r="A94" i="11"/>
  <c r="E94" i="11" s="1"/>
  <c r="B94" i="11"/>
  <c r="A95" i="11"/>
  <c r="E95" i="11" s="1"/>
  <c r="B95" i="11"/>
  <c r="A96" i="11"/>
  <c r="E96" i="11" s="1"/>
  <c r="B96" i="11"/>
  <c r="A97" i="11"/>
  <c r="E97" i="11" s="1"/>
  <c r="B97" i="11"/>
  <c r="A98" i="11"/>
  <c r="E98" i="11" s="1"/>
  <c r="B98" i="11"/>
  <c r="A99" i="11"/>
  <c r="E99" i="11" s="1"/>
  <c r="B99" i="11"/>
  <c r="A100" i="11"/>
  <c r="E100" i="11" s="1"/>
  <c r="B100" i="11"/>
  <c r="A101" i="11"/>
  <c r="E101" i="11" s="1"/>
  <c r="B101" i="11"/>
  <c r="A102" i="11"/>
  <c r="E102" i="11" s="1"/>
  <c r="B102" i="11"/>
  <c r="A103" i="11"/>
  <c r="E103" i="11" s="1"/>
  <c r="B103" i="11"/>
  <c r="A104" i="11"/>
  <c r="E104" i="11" s="1"/>
  <c r="B104" i="11"/>
  <c r="A105" i="11"/>
  <c r="E105" i="11" s="1"/>
  <c r="B105" i="11"/>
  <c r="A106" i="11"/>
  <c r="E106" i="11" s="1"/>
  <c r="B106" i="11"/>
  <c r="A107" i="11"/>
  <c r="E107" i="11" s="1"/>
  <c r="B107" i="11"/>
  <c r="A108" i="11"/>
  <c r="E108" i="11" s="1"/>
  <c r="B108" i="11"/>
  <c r="A109" i="11"/>
  <c r="E109" i="11" s="1"/>
  <c r="B109" i="11"/>
  <c r="A25" i="11"/>
  <c r="E25" i="11" s="1"/>
  <c r="B25" i="11"/>
  <c r="A26" i="11"/>
  <c r="E26" i="11" s="1"/>
  <c r="B26" i="11"/>
  <c r="A27" i="11"/>
  <c r="E27" i="11" s="1"/>
  <c r="B27" i="11"/>
  <c r="A28" i="11"/>
  <c r="E28" i="11" s="1"/>
  <c r="B28" i="11"/>
  <c r="A29" i="11"/>
  <c r="E29" i="11" s="1"/>
  <c r="B29" i="11"/>
  <c r="A30" i="11"/>
  <c r="E30" i="11" s="1"/>
  <c r="B30" i="11"/>
  <c r="A31" i="11"/>
  <c r="E31" i="11" s="1"/>
  <c r="B31" i="11"/>
  <c r="A32" i="11"/>
  <c r="E32" i="11" s="1"/>
  <c r="B32" i="11"/>
  <c r="A33" i="11"/>
  <c r="E33" i="11" s="1"/>
  <c r="B33" i="11"/>
  <c r="A34" i="11"/>
  <c r="E34" i="11" s="1"/>
  <c r="B34" i="11"/>
  <c r="A35" i="11"/>
  <c r="E35" i="11" s="1"/>
  <c r="B35" i="11"/>
  <c r="A36" i="11"/>
  <c r="E36" i="11" s="1"/>
  <c r="B36" i="11"/>
  <c r="A37" i="11"/>
  <c r="E37" i="11" s="1"/>
  <c r="B37" i="11"/>
  <c r="A38" i="11"/>
  <c r="E38" i="11" s="1"/>
  <c r="B38" i="11"/>
  <c r="A39" i="11"/>
  <c r="E39" i="11" s="1"/>
  <c r="B39" i="11"/>
  <c r="A40" i="11"/>
  <c r="E40" i="11" s="1"/>
  <c r="B40" i="11"/>
  <c r="A41" i="11"/>
  <c r="E41" i="11" s="1"/>
  <c r="B41" i="11"/>
  <c r="A42" i="11"/>
  <c r="E42" i="11" s="1"/>
  <c r="B42" i="11"/>
  <c r="A43" i="11"/>
  <c r="E43" i="11" s="1"/>
  <c r="B43" i="11"/>
  <c r="A44" i="11"/>
  <c r="E44" i="11" s="1"/>
  <c r="B44" i="11"/>
  <c r="A45" i="11"/>
  <c r="E45" i="11" s="1"/>
  <c r="B45" i="11"/>
  <c r="A46" i="11"/>
  <c r="E46" i="11" s="1"/>
  <c r="B46" i="11"/>
  <c r="A47" i="11"/>
  <c r="E47" i="11" s="1"/>
  <c r="B47" i="11"/>
  <c r="A48" i="11"/>
  <c r="E48" i="11" s="1"/>
  <c r="B48" i="11"/>
  <c r="A49" i="11"/>
  <c r="E49" i="11" s="1"/>
  <c r="B49" i="11"/>
  <c r="A50" i="11"/>
  <c r="E50" i="11" s="1"/>
  <c r="B50" i="11"/>
  <c r="A51" i="11"/>
  <c r="E51" i="11" s="1"/>
  <c r="B51" i="11"/>
  <c r="A52" i="11"/>
  <c r="E52" i="11" s="1"/>
  <c r="B52" i="11"/>
  <c r="A53" i="11"/>
  <c r="E53" i="11" s="1"/>
  <c r="B53" i="11"/>
  <c r="A54" i="11"/>
  <c r="E54" i="11" s="1"/>
  <c r="B54" i="11"/>
  <c r="A55" i="11"/>
  <c r="E55" i="11" s="1"/>
  <c r="B55" i="11"/>
  <c r="A56" i="11"/>
  <c r="E56" i="11" s="1"/>
  <c r="B56" i="11"/>
  <c r="A57" i="11"/>
  <c r="E57" i="11" s="1"/>
  <c r="B57" i="11"/>
  <c r="A58" i="11"/>
  <c r="E58" i="11" s="1"/>
  <c r="B58" i="11"/>
  <c r="A59" i="11"/>
  <c r="E59" i="11" s="1"/>
  <c r="B59" i="11"/>
  <c r="A6" i="11"/>
  <c r="E6" i="11" s="1"/>
  <c r="B6" i="11"/>
  <c r="A7" i="11"/>
  <c r="E7" i="11" s="1"/>
  <c r="B7" i="11"/>
  <c r="A8" i="11"/>
  <c r="E8" i="11" s="1"/>
  <c r="B8" i="11"/>
  <c r="A9" i="11"/>
  <c r="E9" i="11" s="1"/>
  <c r="B9" i="11"/>
  <c r="A10" i="11"/>
  <c r="E10" i="11" s="1"/>
  <c r="B10" i="11"/>
  <c r="A11" i="11"/>
  <c r="E11" i="11" s="1"/>
  <c r="B11" i="11"/>
  <c r="A12" i="11"/>
  <c r="E12" i="11" s="1"/>
  <c r="B12" i="11"/>
  <c r="A13" i="11"/>
  <c r="E13" i="11" s="1"/>
  <c r="B13" i="11"/>
  <c r="A14" i="11"/>
  <c r="E14" i="11" s="1"/>
  <c r="B14" i="11"/>
  <c r="A15" i="11"/>
  <c r="E15" i="11" s="1"/>
  <c r="B15" i="11"/>
  <c r="A16" i="11"/>
  <c r="E16" i="11" s="1"/>
  <c r="B16" i="11"/>
  <c r="A17" i="11"/>
  <c r="E17" i="11" s="1"/>
  <c r="B17" i="11"/>
  <c r="A18" i="11"/>
  <c r="E18" i="11" s="1"/>
  <c r="B18" i="11"/>
  <c r="A19" i="11"/>
  <c r="E19" i="11" s="1"/>
  <c r="B19" i="11"/>
  <c r="A20" i="11"/>
  <c r="E20" i="11" s="1"/>
  <c r="B20" i="11"/>
  <c r="A21" i="11"/>
  <c r="E21" i="11" s="1"/>
  <c r="B21" i="11"/>
  <c r="A22" i="11"/>
  <c r="E22" i="11" s="1"/>
  <c r="B22" i="11"/>
  <c r="A23" i="11"/>
  <c r="E23" i="11" s="1"/>
  <c r="B23" i="11"/>
  <c r="A24" i="11"/>
  <c r="E24" i="11" s="1"/>
  <c r="B24" i="11"/>
  <c r="A3" i="11"/>
  <c r="E3" i="11" s="1"/>
  <c r="B3" i="11"/>
  <c r="A4" i="11"/>
  <c r="E4" i="11" s="1"/>
  <c r="B4" i="11"/>
  <c r="A5" i="11"/>
  <c r="E5" i="11" s="1"/>
  <c r="B5" i="11"/>
  <c r="A62" i="10"/>
  <c r="E62" i="10" s="1"/>
  <c r="B62" i="10"/>
  <c r="A63" i="10"/>
  <c r="E63" i="10" s="1"/>
  <c r="B63" i="10"/>
  <c r="A64" i="10"/>
  <c r="E64" i="10" s="1"/>
  <c r="B64" i="10"/>
  <c r="A65" i="10"/>
  <c r="E65" i="10" s="1"/>
  <c r="B65" i="10"/>
  <c r="A66" i="10"/>
  <c r="E66" i="10" s="1"/>
  <c r="B66" i="10"/>
  <c r="A67" i="10"/>
  <c r="E67" i="10" s="1"/>
  <c r="B67" i="10"/>
  <c r="A68" i="10"/>
  <c r="E68" i="10" s="1"/>
  <c r="B68" i="10"/>
  <c r="A69" i="10"/>
  <c r="E69" i="10" s="1"/>
  <c r="B69" i="10"/>
  <c r="A70" i="10"/>
  <c r="E70" i="10" s="1"/>
  <c r="B70" i="10"/>
  <c r="A71" i="10"/>
  <c r="E71" i="10" s="1"/>
  <c r="B71" i="10"/>
  <c r="A72" i="10"/>
  <c r="E72" i="10" s="1"/>
  <c r="B72" i="10"/>
  <c r="A73" i="10"/>
  <c r="E73" i="10" s="1"/>
  <c r="B73" i="10"/>
  <c r="A74" i="10"/>
  <c r="E74" i="10" s="1"/>
  <c r="B74" i="10"/>
  <c r="A75" i="10"/>
  <c r="E75" i="10" s="1"/>
  <c r="B75" i="10"/>
  <c r="A76" i="10"/>
  <c r="E76" i="10" s="1"/>
  <c r="B76" i="10"/>
  <c r="A77" i="10"/>
  <c r="E77" i="10" s="1"/>
  <c r="B77" i="10"/>
  <c r="A78" i="10"/>
  <c r="E78" i="10" s="1"/>
  <c r="B78" i="10"/>
  <c r="A79" i="10"/>
  <c r="E79" i="10" s="1"/>
  <c r="B79" i="10"/>
  <c r="A80" i="10"/>
  <c r="E80" i="10" s="1"/>
  <c r="B80" i="10"/>
  <c r="A81" i="10"/>
  <c r="E81" i="10" s="1"/>
  <c r="B81" i="10"/>
  <c r="A82" i="10"/>
  <c r="E82" i="10" s="1"/>
  <c r="B82" i="10"/>
  <c r="A83" i="10"/>
  <c r="E83" i="10" s="1"/>
  <c r="B83" i="10"/>
  <c r="A84" i="10"/>
  <c r="E84" i="10" s="1"/>
  <c r="B84" i="10"/>
  <c r="A85" i="10"/>
  <c r="E85" i="10" s="1"/>
  <c r="B85" i="10"/>
  <c r="A86" i="10"/>
  <c r="E86" i="10" s="1"/>
  <c r="B86" i="10"/>
  <c r="A87" i="10"/>
  <c r="E87" i="10" s="1"/>
  <c r="B87" i="10"/>
  <c r="A88" i="10"/>
  <c r="E88" i="10" s="1"/>
  <c r="B88" i="10"/>
  <c r="A89" i="10"/>
  <c r="E89" i="10" s="1"/>
  <c r="B89" i="10"/>
  <c r="A90" i="10"/>
  <c r="E90" i="10" s="1"/>
  <c r="B90" i="10"/>
  <c r="A91" i="10"/>
  <c r="E91" i="10" s="1"/>
  <c r="B91" i="10"/>
  <c r="A92" i="10"/>
  <c r="E92" i="10" s="1"/>
  <c r="B92" i="10"/>
  <c r="A93" i="10"/>
  <c r="E93" i="10" s="1"/>
  <c r="B93" i="10"/>
  <c r="A94" i="10"/>
  <c r="E94" i="10" s="1"/>
  <c r="B94" i="10"/>
  <c r="A95" i="10"/>
  <c r="E95" i="10" s="1"/>
  <c r="B95" i="10"/>
  <c r="A96" i="10"/>
  <c r="E96" i="10" s="1"/>
  <c r="B96" i="10"/>
  <c r="A97" i="10"/>
  <c r="E97" i="10" s="1"/>
  <c r="B97" i="10"/>
  <c r="A98" i="10"/>
  <c r="E98" i="10" s="1"/>
  <c r="B98" i="10"/>
  <c r="A99" i="10"/>
  <c r="E99" i="10" s="1"/>
  <c r="B99" i="10"/>
  <c r="A100" i="10"/>
  <c r="E100" i="10" s="1"/>
  <c r="B100" i="10"/>
  <c r="A101" i="10"/>
  <c r="E101" i="10" s="1"/>
  <c r="B101" i="10"/>
  <c r="A102" i="10"/>
  <c r="E102" i="10" s="1"/>
  <c r="B102" i="10"/>
  <c r="A103" i="10"/>
  <c r="E103" i="10" s="1"/>
  <c r="B103" i="10"/>
  <c r="A104" i="10"/>
  <c r="E104" i="10" s="1"/>
  <c r="B104" i="10"/>
  <c r="A105" i="10"/>
  <c r="E105" i="10" s="1"/>
  <c r="B105" i="10"/>
  <c r="A106" i="10"/>
  <c r="E106" i="10" s="1"/>
  <c r="B106" i="10"/>
  <c r="A107" i="10"/>
  <c r="E107" i="10" s="1"/>
  <c r="B107" i="10"/>
  <c r="A108" i="10"/>
  <c r="E108" i="10" s="1"/>
  <c r="B108" i="10"/>
  <c r="A109" i="10"/>
  <c r="E109" i="10" s="1"/>
  <c r="B109" i="10"/>
  <c r="A110" i="10"/>
  <c r="E110" i="10" s="1"/>
  <c r="B110" i="10"/>
  <c r="A111" i="10"/>
  <c r="E111" i="10" s="1"/>
  <c r="B111" i="10"/>
  <c r="A112" i="10"/>
  <c r="E112" i="10" s="1"/>
  <c r="B112" i="10"/>
  <c r="A113" i="10"/>
  <c r="E113" i="10" s="1"/>
  <c r="B113" i="10"/>
  <c r="A114" i="10"/>
  <c r="E114" i="10" s="1"/>
  <c r="B114" i="10"/>
  <c r="A115" i="10"/>
  <c r="E115" i="10" s="1"/>
  <c r="B115" i="10"/>
  <c r="A116" i="10"/>
  <c r="E116" i="10" s="1"/>
  <c r="B116" i="10"/>
  <c r="A40" i="10"/>
  <c r="E40" i="10" s="1"/>
  <c r="B40" i="10"/>
  <c r="A41" i="10"/>
  <c r="E41" i="10" s="1"/>
  <c r="B41" i="10"/>
  <c r="A42" i="10"/>
  <c r="E42" i="10" s="1"/>
  <c r="B42" i="10"/>
  <c r="A43" i="10"/>
  <c r="E43" i="10" s="1"/>
  <c r="B43" i="10"/>
  <c r="A44" i="10"/>
  <c r="E44" i="10" s="1"/>
  <c r="B44" i="10"/>
  <c r="A45" i="10"/>
  <c r="E45" i="10" s="1"/>
  <c r="B45" i="10"/>
  <c r="A46" i="10"/>
  <c r="E46" i="10" s="1"/>
  <c r="B46" i="10"/>
  <c r="A47" i="10"/>
  <c r="E47" i="10" s="1"/>
  <c r="B47" i="10"/>
  <c r="A48" i="10"/>
  <c r="E48" i="10" s="1"/>
  <c r="B48" i="10"/>
  <c r="A49" i="10"/>
  <c r="E49" i="10" s="1"/>
  <c r="B49" i="10"/>
  <c r="A50" i="10"/>
  <c r="E50" i="10" s="1"/>
  <c r="B50" i="10"/>
  <c r="A51" i="10"/>
  <c r="E51" i="10" s="1"/>
  <c r="B51" i="10"/>
  <c r="A52" i="10"/>
  <c r="E52" i="10" s="1"/>
  <c r="B52" i="10"/>
  <c r="A53" i="10"/>
  <c r="E53" i="10" s="1"/>
  <c r="B53" i="10"/>
  <c r="A54" i="10"/>
  <c r="E54" i="10" s="1"/>
  <c r="B54" i="10"/>
  <c r="A55" i="10"/>
  <c r="E55" i="10" s="1"/>
  <c r="B55" i="10"/>
  <c r="A56" i="10"/>
  <c r="E56" i="10" s="1"/>
  <c r="B56" i="10"/>
  <c r="A57" i="10"/>
  <c r="E57" i="10" s="1"/>
  <c r="B57" i="10"/>
  <c r="A7" i="10"/>
  <c r="E7" i="10" s="1"/>
  <c r="B7" i="10"/>
  <c r="A8" i="10"/>
  <c r="E8" i="10" s="1"/>
  <c r="B8" i="10"/>
  <c r="A9" i="10"/>
  <c r="E9" i="10" s="1"/>
  <c r="B9" i="10"/>
  <c r="A10" i="10"/>
  <c r="E10" i="10" s="1"/>
  <c r="B10" i="10"/>
  <c r="A11" i="10"/>
  <c r="E11" i="10" s="1"/>
  <c r="B11" i="10"/>
  <c r="A12" i="10"/>
  <c r="E12" i="10" s="1"/>
  <c r="B12" i="10"/>
  <c r="A13" i="10"/>
  <c r="E13" i="10" s="1"/>
  <c r="B13" i="10"/>
  <c r="A14" i="10"/>
  <c r="E14" i="10" s="1"/>
  <c r="B14" i="10"/>
  <c r="A15" i="10"/>
  <c r="E15" i="10" s="1"/>
  <c r="B15" i="10"/>
  <c r="A16" i="10"/>
  <c r="E16" i="10" s="1"/>
  <c r="B16" i="10"/>
  <c r="A17" i="10"/>
  <c r="E17" i="10" s="1"/>
  <c r="B17" i="10"/>
  <c r="A18" i="10"/>
  <c r="E18" i="10" s="1"/>
  <c r="B18" i="10"/>
  <c r="A19" i="10"/>
  <c r="E19" i="10" s="1"/>
  <c r="B19" i="10"/>
  <c r="A20" i="10"/>
  <c r="E20" i="10" s="1"/>
  <c r="B20" i="10"/>
  <c r="A21" i="10"/>
  <c r="E21" i="10" s="1"/>
  <c r="B21" i="10"/>
  <c r="A22" i="10"/>
  <c r="E22" i="10" s="1"/>
  <c r="B22" i="10"/>
  <c r="A23" i="10"/>
  <c r="E23" i="10" s="1"/>
  <c r="B23" i="10"/>
  <c r="A24" i="10"/>
  <c r="E24" i="10" s="1"/>
  <c r="B24" i="10"/>
  <c r="A25" i="10"/>
  <c r="E25" i="10" s="1"/>
  <c r="B25" i="10"/>
  <c r="A26" i="10"/>
  <c r="E26" i="10" s="1"/>
  <c r="B26" i="10"/>
  <c r="A27" i="10"/>
  <c r="E27" i="10" s="1"/>
  <c r="B27" i="10"/>
  <c r="A28" i="10"/>
  <c r="E28" i="10" s="1"/>
  <c r="B28" i="10"/>
  <c r="A29" i="10"/>
  <c r="E29" i="10" s="1"/>
  <c r="B29" i="10"/>
  <c r="A30" i="10"/>
  <c r="E30" i="10" s="1"/>
  <c r="B30" i="10"/>
  <c r="A31" i="10"/>
  <c r="E31" i="10" s="1"/>
  <c r="B31" i="10"/>
  <c r="A32" i="10"/>
  <c r="E32" i="10" s="1"/>
  <c r="B32" i="10"/>
  <c r="A33" i="10"/>
  <c r="E33" i="10" s="1"/>
  <c r="B33" i="10"/>
  <c r="A34" i="10"/>
  <c r="E34" i="10" s="1"/>
  <c r="B34" i="10"/>
  <c r="A35" i="10"/>
  <c r="E35" i="10" s="1"/>
  <c r="B35" i="10"/>
  <c r="A36" i="10"/>
  <c r="E36" i="10" s="1"/>
  <c r="B36" i="10"/>
  <c r="A37" i="10"/>
  <c r="E37" i="10" s="1"/>
  <c r="B37" i="10"/>
  <c r="A38" i="10"/>
  <c r="E38" i="10" s="1"/>
  <c r="B38" i="10"/>
  <c r="A39" i="10"/>
  <c r="E39" i="10" s="1"/>
  <c r="B39" i="10"/>
  <c r="A3" i="10"/>
  <c r="E3" i="10" s="1"/>
  <c r="B3" i="10"/>
  <c r="A4" i="10"/>
  <c r="E4" i="10" s="1"/>
  <c r="B4" i="10"/>
  <c r="A5" i="10"/>
  <c r="E5" i="10" s="1"/>
  <c r="B5" i="10"/>
  <c r="A6" i="10"/>
  <c r="E6" i="10" s="1"/>
  <c r="B6" i="10"/>
  <c r="M46" i="3" l="1"/>
  <c r="J45" i="3"/>
  <c r="S37" i="3"/>
  <c r="M45" i="3"/>
  <c r="V37" i="3"/>
  <c r="G46" i="16"/>
  <c r="G43" i="16"/>
  <c r="G40" i="16"/>
  <c r="G34" i="16"/>
  <c r="C12" i="16"/>
  <c r="O41" i="3"/>
  <c r="X41" i="3" s="1"/>
  <c r="O38" i="3"/>
  <c r="X38" i="3" s="1"/>
  <c r="J1007" i="3"/>
  <c r="J1013" i="3"/>
  <c r="S1013" i="3" s="1"/>
  <c r="M1007" i="3"/>
  <c r="M1013" i="3"/>
  <c r="V1013" i="3" s="1"/>
  <c r="K1710" i="3"/>
  <c r="D86" i="16" s="1"/>
  <c r="N49" i="3"/>
  <c r="W49" i="3" s="1"/>
  <c r="N960" i="3"/>
  <c r="U961" i="3" s="1"/>
  <c r="N957" i="3"/>
  <c r="U958" i="3" s="1"/>
  <c r="N953" i="3"/>
  <c r="U954" i="3" s="1"/>
  <c r="N950" i="3"/>
  <c r="U951" i="3" s="1"/>
  <c r="N944" i="3"/>
  <c r="U944" i="3" s="1"/>
  <c r="N941" i="3"/>
  <c r="U941" i="3" s="1"/>
  <c r="N937" i="3"/>
  <c r="U937" i="3" s="1"/>
  <c r="N934" i="3"/>
  <c r="U934" i="3" s="1"/>
  <c r="M922" i="3"/>
  <c r="M918" i="3"/>
  <c r="M915" i="3"/>
  <c r="N1791" i="3"/>
  <c r="N1787" i="3"/>
  <c r="O1783" i="3"/>
  <c r="X1783" i="3" s="1"/>
  <c r="O1779" i="3"/>
  <c r="X1779" i="3" s="1"/>
  <c r="N1773" i="3"/>
  <c r="W1773" i="3" s="1"/>
  <c r="M1767" i="3"/>
  <c r="V1767" i="3" s="1"/>
  <c r="O1737" i="3"/>
  <c r="O1733" i="3"/>
  <c r="O1729" i="3"/>
  <c r="N1723" i="3"/>
  <c r="O1717" i="3"/>
  <c r="N1698" i="3"/>
  <c r="W1698" i="3" s="1"/>
  <c r="N1694" i="3"/>
  <c r="W1694" i="3" s="1"/>
  <c r="M1537" i="3"/>
  <c r="M1532" i="3"/>
  <c r="N1521" i="3"/>
  <c r="O42" i="3"/>
  <c r="X42" i="3" s="1"/>
  <c r="K2092" i="3"/>
  <c r="N50" i="3"/>
  <c r="W50" i="3" s="1"/>
  <c r="N961" i="3"/>
  <c r="U962" i="3" s="1"/>
  <c r="N958" i="3"/>
  <c r="U959" i="3" s="1"/>
  <c r="N954" i="3"/>
  <c r="U955" i="3" s="1"/>
  <c r="N945" i="3"/>
  <c r="U945" i="3" s="1"/>
  <c r="N942" i="3"/>
  <c r="U942" i="3" s="1"/>
  <c r="N938" i="3"/>
  <c r="U938" i="3" s="1"/>
  <c r="M926" i="3"/>
  <c r="M923" i="3"/>
  <c r="M919" i="3"/>
  <c r="N1788" i="3"/>
  <c r="O1784" i="3"/>
  <c r="X1784" i="3" s="1"/>
  <c r="O1780" i="3"/>
  <c r="X1780" i="3" s="1"/>
  <c r="N1774" i="3"/>
  <c r="W1774" i="3" s="1"/>
  <c r="M1768" i="3"/>
  <c r="V1768" i="3" s="1"/>
  <c r="O1738" i="3"/>
  <c r="O1734" i="3"/>
  <c r="O1730" i="3"/>
  <c r="N1724" i="3"/>
  <c r="O1710" i="3"/>
  <c r="D90" i="16" s="1"/>
  <c r="N1699" i="3"/>
  <c r="W1699" i="3" s="1"/>
  <c r="N1695" i="3"/>
  <c r="W1695" i="3" s="1"/>
  <c r="N1689" i="3"/>
  <c r="W1689" i="3" s="1"/>
  <c r="M1533" i="3"/>
  <c r="N1517" i="3"/>
  <c r="L1686" i="3"/>
  <c r="U1686" i="3" s="1"/>
  <c r="L1682" i="3"/>
  <c r="U1682" i="3" s="1"/>
  <c r="L1675" i="3"/>
  <c r="U1675" i="3" s="1"/>
  <c r="J1700" i="3"/>
  <c r="S1700" i="3" s="1"/>
  <c r="J1696" i="3"/>
  <c r="S1696" i="3" s="1"/>
  <c r="J1690" i="3"/>
  <c r="S1690" i="3" s="1"/>
  <c r="J1761" i="3"/>
  <c r="J1757" i="3"/>
  <c r="J1753" i="3"/>
  <c r="J1749" i="3"/>
  <c r="J1745" i="3"/>
  <c r="J1768" i="3"/>
  <c r="S1768" i="3" s="1"/>
  <c r="K1776" i="3"/>
  <c r="T1776" i="3" s="1"/>
  <c r="K905" i="3"/>
  <c r="J944" i="3"/>
  <c r="J941" i="3"/>
  <c r="J937" i="3"/>
  <c r="J934" i="3"/>
  <c r="J956" i="3"/>
  <c r="J952" i="3"/>
  <c r="J962" i="3"/>
  <c r="J50" i="3"/>
  <c r="S50" i="3" s="1"/>
  <c r="K2093" i="3"/>
  <c r="K2091" i="3"/>
  <c r="M609" i="3"/>
  <c r="V609" i="3" s="1"/>
  <c r="M608" i="3"/>
  <c r="V608" i="3" s="1"/>
  <c r="N51" i="3"/>
  <c r="W51" i="3" s="1"/>
  <c r="N962" i="3"/>
  <c r="N959" i="3"/>
  <c r="U960" i="3" s="1"/>
  <c r="N955" i="3"/>
  <c r="U956" i="3" s="1"/>
  <c r="N951" i="3"/>
  <c r="U952" i="3" s="1"/>
  <c r="N939" i="3"/>
  <c r="U939" i="3" s="1"/>
  <c r="N935" i="3"/>
  <c r="U935" i="3" s="1"/>
  <c r="O905" i="3"/>
  <c r="N1775" i="3"/>
  <c r="W1775" i="3" s="1"/>
  <c r="M1769" i="3"/>
  <c r="V1769" i="3" s="1"/>
  <c r="O1735" i="3"/>
  <c r="N1700" i="3"/>
  <c r="W1700" i="3" s="1"/>
  <c r="N1696" i="3"/>
  <c r="W1696" i="3" s="1"/>
  <c r="N612" i="3"/>
  <c r="W612" i="3" s="1"/>
  <c r="M611" i="3"/>
  <c r="V611" i="3" s="1"/>
  <c r="N607" i="3"/>
  <c r="W607" i="3" s="1"/>
  <c r="M606" i="3"/>
  <c r="V606" i="3" s="1"/>
  <c r="O50" i="3"/>
  <c r="X50" i="3" s="1"/>
  <c r="M976" i="3"/>
  <c r="M973" i="3"/>
  <c r="M969" i="3"/>
  <c r="O961" i="3"/>
  <c r="V962" i="3" s="1"/>
  <c r="O958" i="3"/>
  <c r="V959" i="3" s="1"/>
  <c r="O954" i="3"/>
  <c r="V955" i="3" s="1"/>
  <c r="O945" i="3"/>
  <c r="V945" i="3" s="1"/>
  <c r="O942" i="3"/>
  <c r="V942" i="3" s="1"/>
  <c r="O938" i="3"/>
  <c r="V938" i="3" s="1"/>
  <c r="N926" i="3"/>
  <c r="U927" i="3" s="1"/>
  <c r="N923" i="3"/>
  <c r="U924" i="3" s="1"/>
  <c r="N919" i="3"/>
  <c r="U920" i="3" s="1"/>
  <c r="O1788" i="3"/>
  <c r="O1774" i="3"/>
  <c r="X1774" i="3" s="1"/>
  <c r="N1768" i="3"/>
  <c r="W1768" i="3" s="1"/>
  <c r="M1760" i="3"/>
  <c r="M1756" i="3"/>
  <c r="M1752" i="3"/>
  <c r="M1748" i="3"/>
  <c r="M1744" i="3"/>
  <c r="O1724" i="3"/>
  <c r="O1699" i="3"/>
  <c r="X1699" i="3" s="1"/>
  <c r="O1695" i="3"/>
  <c r="X1695" i="3" s="1"/>
  <c r="O1689" i="3"/>
  <c r="X1689" i="3" s="1"/>
  <c r="M1685" i="3"/>
  <c r="V1685" i="3" s="1"/>
  <c r="M1681" i="3"/>
  <c r="V1681" i="3" s="1"/>
  <c r="M1674" i="3"/>
  <c r="V1674" i="3" s="1"/>
  <c r="M612" i="3"/>
  <c r="V612" i="3" s="1"/>
  <c r="N609" i="3"/>
  <c r="W609" i="3" s="1"/>
  <c r="N608" i="3"/>
  <c r="W608" i="3" s="1"/>
  <c r="M607" i="3"/>
  <c r="V607" i="3" s="1"/>
  <c r="O51" i="3"/>
  <c r="X51" i="3" s="1"/>
  <c r="M977" i="3"/>
  <c r="M970" i="3"/>
  <c r="O962" i="3"/>
  <c r="O959" i="3"/>
  <c r="V960" i="3" s="1"/>
  <c r="O955" i="3"/>
  <c r="V956" i="3" s="1"/>
  <c r="O951" i="3"/>
  <c r="V952" i="3" s="1"/>
  <c r="O939" i="3"/>
  <c r="V939" i="3" s="1"/>
  <c r="O935" i="3"/>
  <c r="V935" i="3" s="1"/>
  <c r="N927" i="3"/>
  <c r="U928" i="3" s="1"/>
  <c r="N924" i="3"/>
  <c r="U925" i="3" s="1"/>
  <c r="N920" i="3"/>
  <c r="U921" i="3" s="1"/>
  <c r="N916" i="3"/>
  <c r="U917" i="3" s="1"/>
  <c r="O1789" i="3"/>
  <c r="O1775" i="3"/>
  <c r="X1775" i="3" s="1"/>
  <c r="N1769" i="3"/>
  <c r="W1769" i="3" s="1"/>
  <c r="M1761" i="3"/>
  <c r="M1757" i="3"/>
  <c r="M1753" i="3"/>
  <c r="M1749" i="3"/>
  <c r="M1745" i="3"/>
  <c r="O1700" i="3"/>
  <c r="X1700" i="3" s="1"/>
  <c r="O1696" i="3"/>
  <c r="X1696" i="3" s="1"/>
  <c r="O1690" i="3"/>
  <c r="X1690" i="3" s="1"/>
  <c r="M1686" i="3"/>
  <c r="V1686" i="3" s="1"/>
  <c r="M1682" i="3"/>
  <c r="V1682" i="3" s="1"/>
  <c r="M1675" i="3"/>
  <c r="V1675" i="3" s="1"/>
  <c r="N611" i="3"/>
  <c r="W611" i="3" s="1"/>
  <c r="N606" i="3"/>
  <c r="W606" i="3" s="1"/>
  <c r="O49" i="3"/>
  <c r="X49" i="3" s="1"/>
  <c r="M975" i="3"/>
  <c r="O960" i="3"/>
  <c r="V961" i="3" s="1"/>
  <c r="O957" i="3"/>
  <c r="V958" i="3" s="1"/>
  <c r="O953" i="3"/>
  <c r="V954" i="3" s="1"/>
  <c r="O944" i="3"/>
  <c r="V944" i="3" s="1"/>
  <c r="O941" i="3"/>
  <c r="V941" i="3" s="1"/>
  <c r="O937" i="3"/>
  <c r="V937" i="3" s="1"/>
  <c r="O934" i="3"/>
  <c r="V934" i="3" s="1"/>
  <c r="N922" i="3"/>
  <c r="U923" i="3" s="1"/>
  <c r="N918" i="3"/>
  <c r="U919" i="3" s="1"/>
  <c r="M1759" i="3"/>
  <c r="M1755" i="3"/>
  <c r="M1751" i="3"/>
  <c r="O1723" i="3"/>
  <c r="O1698" i="3"/>
  <c r="X1698" i="3" s="1"/>
  <c r="O1694" i="3"/>
  <c r="X1694" i="3" s="1"/>
  <c r="M1684" i="3"/>
  <c r="V1684" i="3" s="1"/>
  <c r="M1680" i="3"/>
  <c r="V1680" i="3" s="1"/>
  <c r="O2104" i="3"/>
  <c r="O2090" i="3"/>
  <c r="M49" i="3"/>
  <c r="V49" i="3" s="1"/>
  <c r="O975" i="3"/>
  <c r="O972" i="3"/>
  <c r="M960" i="3"/>
  <c r="M957" i="3"/>
  <c r="M953" i="3"/>
  <c r="M950" i="3"/>
  <c r="M944" i="3"/>
  <c r="M941" i="3"/>
  <c r="M937" i="3"/>
  <c r="M934" i="3"/>
  <c r="M1791" i="3"/>
  <c r="M1787" i="3"/>
  <c r="N1783" i="3"/>
  <c r="W1783" i="3" s="1"/>
  <c r="N1779" i="3"/>
  <c r="W1779" i="3" s="1"/>
  <c r="M1773" i="3"/>
  <c r="V1773" i="3" s="1"/>
  <c r="O1759" i="3"/>
  <c r="O1755" i="3"/>
  <c r="O1751" i="3"/>
  <c r="O1747" i="3"/>
  <c r="O1743" i="3"/>
  <c r="N1737" i="3"/>
  <c r="N1733" i="3"/>
  <c r="N1729" i="3"/>
  <c r="M1723" i="3"/>
  <c r="N1717" i="3"/>
  <c r="M1698" i="3"/>
  <c r="V1698" i="3" s="1"/>
  <c r="M1694" i="3"/>
  <c r="V1694" i="3" s="1"/>
  <c r="O1684" i="3"/>
  <c r="X1684" i="3" s="1"/>
  <c r="O1680" i="3"/>
  <c r="X1680" i="3" s="1"/>
  <c r="O1564" i="3"/>
  <c r="M1521" i="3"/>
  <c r="M1516" i="3"/>
  <c r="K1685" i="3"/>
  <c r="T1685" i="3" s="1"/>
  <c r="K1681" i="3"/>
  <c r="T1681" i="3" s="1"/>
  <c r="K1674" i="3"/>
  <c r="T1674" i="3" s="1"/>
  <c r="L1738" i="3"/>
  <c r="L1734" i="3"/>
  <c r="L1730" i="3"/>
  <c r="K1769" i="3"/>
  <c r="T1769" i="3" s="1"/>
  <c r="L1773" i="3"/>
  <c r="U1773" i="3" s="1"/>
  <c r="K945" i="3"/>
  <c r="S945" i="3" s="1"/>
  <c r="K942" i="3"/>
  <c r="S942" i="3" s="1"/>
  <c r="K938" i="3"/>
  <c r="S938" i="3" s="1"/>
  <c r="K960" i="3"/>
  <c r="S961" i="3" s="1"/>
  <c r="K957" i="3"/>
  <c r="S958" i="3" s="1"/>
  <c r="K953" i="3"/>
  <c r="S954" i="3" s="1"/>
  <c r="K950" i="3"/>
  <c r="S951" i="3" s="1"/>
  <c r="K51" i="3"/>
  <c r="T51" i="3" s="1"/>
  <c r="L610" i="3"/>
  <c r="U610" i="3" s="1"/>
  <c r="L613" i="3"/>
  <c r="U613" i="3" s="1"/>
  <c r="J2092" i="3"/>
  <c r="K2104" i="3"/>
  <c r="J2103" i="3"/>
  <c r="O2100" i="3"/>
  <c r="O2092" i="3"/>
  <c r="M50" i="3"/>
  <c r="V50" i="3" s="1"/>
  <c r="M961" i="3"/>
  <c r="M958" i="3"/>
  <c r="M954" i="3"/>
  <c r="M945" i="3"/>
  <c r="M942" i="3"/>
  <c r="M938" i="3"/>
  <c r="M1774" i="3"/>
  <c r="V1774" i="3" s="1"/>
  <c r="O1760" i="3"/>
  <c r="O1756" i="3"/>
  <c r="O1752" i="3"/>
  <c r="N1738" i="3"/>
  <c r="M1699" i="3"/>
  <c r="V1699" i="3" s="1"/>
  <c r="M1695" i="3"/>
  <c r="V1695" i="3" s="1"/>
  <c r="M51" i="3"/>
  <c r="V51" i="3" s="1"/>
  <c r="M962" i="3"/>
  <c r="M959" i="3"/>
  <c r="M955" i="3"/>
  <c r="M951" i="3"/>
  <c r="M939" i="3"/>
  <c r="M935" i="3"/>
  <c r="O1761" i="3"/>
  <c r="O1757" i="3"/>
  <c r="O1753" i="3"/>
  <c r="O1749" i="3"/>
  <c r="N1735" i="3"/>
  <c r="M1700" i="3"/>
  <c r="V1700" i="3" s="1"/>
  <c r="M1696" i="3"/>
  <c r="V1696" i="3" s="1"/>
  <c r="J961" i="3"/>
  <c r="J52" i="3"/>
  <c r="S52" i="3" s="1"/>
  <c r="L612" i="3"/>
  <c r="U612" i="3" s="1"/>
  <c r="L1685" i="3"/>
  <c r="U1685" i="3" s="1"/>
  <c r="K1700" i="3"/>
  <c r="T1700" i="3" s="1"/>
  <c r="J1699" i="3"/>
  <c r="S1699" i="3" s="1"/>
  <c r="K1696" i="3"/>
  <c r="T1696" i="3" s="1"/>
  <c r="J1695" i="3"/>
  <c r="S1695" i="3" s="1"/>
  <c r="J1689" i="3"/>
  <c r="S1689" i="3" s="1"/>
  <c r="J1774" i="3"/>
  <c r="S1774" i="3" s="1"/>
  <c r="L51" i="3"/>
  <c r="U51" i="3" s="1"/>
  <c r="K50" i="3"/>
  <c r="T50" i="3" s="1"/>
  <c r="J49" i="3"/>
  <c r="S49" i="3" s="1"/>
  <c r="K612" i="3"/>
  <c r="T612" i="3" s="1"/>
  <c r="L609" i="3"/>
  <c r="U609" i="3" s="1"/>
  <c r="L608" i="3"/>
  <c r="U608" i="3" s="1"/>
  <c r="K607" i="3"/>
  <c r="T607" i="3" s="1"/>
  <c r="J2090" i="3"/>
  <c r="K2103" i="3"/>
  <c r="J2102" i="3"/>
  <c r="K2101" i="3"/>
  <c r="M2102" i="3"/>
  <c r="M2093" i="3"/>
  <c r="M2091" i="3"/>
  <c r="N1535" i="3"/>
  <c r="O1519" i="3"/>
  <c r="O39" i="3"/>
  <c r="X39" i="3" s="1"/>
  <c r="K1698" i="3"/>
  <c r="T1698" i="3" s="1"/>
  <c r="O40" i="3"/>
  <c r="X40" i="3" s="1"/>
  <c r="C13" i="16"/>
  <c r="E37" i="16"/>
  <c r="C11" i="16"/>
  <c r="O611" i="3"/>
  <c r="X611" i="3" s="1"/>
  <c r="O606" i="3"/>
  <c r="X606" i="3" s="1"/>
  <c r="O612" i="3"/>
  <c r="X612" i="3" s="1"/>
  <c r="O607" i="3"/>
  <c r="X607" i="3" s="1"/>
  <c r="O609" i="3"/>
  <c r="X609" i="3" s="1"/>
  <c r="O608" i="3"/>
  <c r="X608" i="3" s="1"/>
  <c r="F99" i="16"/>
  <c r="M1720" i="3"/>
  <c r="N1759" i="3"/>
  <c r="N1755" i="3"/>
  <c r="O1748" i="3"/>
  <c r="N1734" i="3"/>
  <c r="O1731" i="3"/>
  <c r="N1761" i="3"/>
  <c r="N1757" i="3"/>
  <c r="N1516" i="3"/>
  <c r="J611" i="3"/>
  <c r="S611" i="3" s="1"/>
  <c r="J606" i="3"/>
  <c r="S606" i="3" s="1"/>
  <c r="L939" i="3"/>
  <c r="T939" i="3" s="1"/>
  <c r="L961" i="3"/>
  <c r="T962" i="3" s="1"/>
  <c r="L958" i="3"/>
  <c r="T959" i="3" s="1"/>
  <c r="L954" i="3"/>
  <c r="T955" i="3" s="1"/>
  <c r="J974" i="3"/>
  <c r="J612" i="3"/>
  <c r="S612" i="3" s="1"/>
  <c r="K609" i="3"/>
  <c r="T609" i="3" s="1"/>
  <c r="K608" i="3"/>
  <c r="T608" i="3" s="1"/>
  <c r="L943" i="3"/>
  <c r="T943" i="3" s="1"/>
  <c r="L940" i="3"/>
  <c r="T940" i="3" s="1"/>
  <c r="L959" i="3"/>
  <c r="T960" i="3" s="1"/>
  <c r="L955" i="3"/>
  <c r="T956" i="3" s="1"/>
  <c r="L951" i="3"/>
  <c r="T952" i="3" s="1"/>
  <c r="K52" i="3"/>
  <c r="T52" i="3" s="1"/>
  <c r="J51" i="3"/>
  <c r="S51" i="3" s="1"/>
  <c r="L49" i="3"/>
  <c r="U49" i="3" s="1"/>
  <c r="L611" i="3"/>
  <c r="U611" i="3" s="1"/>
  <c r="K610" i="3"/>
  <c r="T610" i="3" s="1"/>
  <c r="J609" i="3"/>
  <c r="S609" i="3" s="1"/>
  <c r="K613" i="3"/>
  <c r="T613" i="3" s="1"/>
  <c r="J608" i="3"/>
  <c r="S608" i="3" s="1"/>
  <c r="L606" i="3"/>
  <c r="U606" i="3" s="1"/>
  <c r="L935" i="3"/>
  <c r="T935" i="3" s="1"/>
  <c r="J978" i="3"/>
  <c r="J971" i="3"/>
  <c r="L52" i="3"/>
  <c r="U52" i="3" s="1"/>
  <c r="J607" i="3"/>
  <c r="S607" i="3" s="1"/>
  <c r="L944" i="3"/>
  <c r="T944" i="3" s="1"/>
  <c r="L941" i="3"/>
  <c r="T941" i="3" s="1"/>
  <c r="J939" i="3"/>
  <c r="L937" i="3"/>
  <c r="T937" i="3" s="1"/>
  <c r="J935" i="3"/>
  <c r="L934" i="3"/>
  <c r="T934" i="3" s="1"/>
  <c r="J958" i="3"/>
  <c r="L956" i="3"/>
  <c r="T957" i="3" s="1"/>
  <c r="J954" i="3"/>
  <c r="L952" i="3"/>
  <c r="T953" i="3" s="1"/>
  <c r="L962" i="3"/>
  <c r="L50" i="3"/>
  <c r="U50" i="3" s="1"/>
  <c r="K49" i="3"/>
  <c r="T49" i="3" s="1"/>
  <c r="K611" i="3"/>
  <c r="T611" i="3" s="1"/>
  <c r="J610" i="3"/>
  <c r="S610" i="3" s="1"/>
  <c r="J613" i="3"/>
  <c r="S613" i="3" s="1"/>
  <c r="L607" i="3"/>
  <c r="U607" i="3" s="1"/>
  <c r="K606" i="3"/>
  <c r="T606" i="3" s="1"/>
  <c r="D99" i="16"/>
  <c r="J1720" i="3"/>
  <c r="J1684" i="3"/>
  <c r="S1684" i="3" s="1"/>
  <c r="J1680" i="3"/>
  <c r="S1680" i="3" s="1"/>
  <c r="L1698" i="3"/>
  <c r="U1698" i="3" s="1"/>
  <c r="L1694" i="3"/>
  <c r="U1694" i="3" s="1"/>
  <c r="L1723" i="3"/>
  <c r="K1737" i="3"/>
  <c r="K1733" i="3"/>
  <c r="K1729" i="3"/>
  <c r="L1759" i="3"/>
  <c r="L1755" i="3"/>
  <c r="L1751" i="3"/>
  <c r="L1747" i="3"/>
  <c r="L1743" i="3"/>
  <c r="L1770" i="3"/>
  <c r="U1770" i="3" s="1"/>
  <c r="J1784" i="3"/>
  <c r="S1784" i="3" s="1"/>
  <c r="J1780" i="3"/>
  <c r="S1780" i="3" s="1"/>
  <c r="L1699" i="3"/>
  <c r="U1699" i="3" s="1"/>
  <c r="L1695" i="3"/>
  <c r="U1695" i="3" s="1"/>
  <c r="K1694" i="3"/>
  <c r="T1694" i="3" s="1"/>
  <c r="L1724" i="3"/>
  <c r="K1738" i="3"/>
  <c r="K1734" i="3"/>
  <c r="K1730" i="3"/>
  <c r="L1760" i="3"/>
  <c r="L1756" i="3"/>
  <c r="L1752" i="3"/>
  <c r="L1748" i="3"/>
  <c r="L1744" i="3"/>
  <c r="J1776" i="3"/>
  <c r="S1776" i="3" s="1"/>
  <c r="L1700" i="3"/>
  <c r="U1700" i="3" s="1"/>
  <c r="K1699" i="3"/>
  <c r="T1699" i="3" s="1"/>
  <c r="J1698" i="3"/>
  <c r="S1698" i="3" s="1"/>
  <c r="L1696" i="3"/>
  <c r="U1696" i="3" s="1"/>
  <c r="K1695" i="3"/>
  <c r="T1695" i="3" s="1"/>
  <c r="J1694" i="3"/>
  <c r="S1694" i="3" s="1"/>
  <c r="K1735" i="3"/>
  <c r="K1731" i="3"/>
  <c r="L1761" i="3"/>
  <c r="L1757" i="3"/>
  <c r="L1753" i="3"/>
  <c r="L1749" i="3"/>
  <c r="L1745" i="3"/>
  <c r="G11" i="16"/>
  <c r="C10" i="16"/>
  <c r="E10" i="16"/>
  <c r="G10" i="16"/>
  <c r="E11" i="16"/>
  <c r="K1684" i="3"/>
  <c r="T1684" i="3" s="1"/>
  <c r="L1681" i="3"/>
  <c r="U1681" i="3" s="1"/>
  <c r="K1680" i="3"/>
  <c r="T1680" i="3" s="1"/>
  <c r="L1674" i="3"/>
  <c r="U1674" i="3" s="1"/>
  <c r="L1737" i="3"/>
  <c r="L1733" i="3"/>
  <c r="L945" i="3"/>
  <c r="T945" i="3" s="1"/>
  <c r="K944" i="3"/>
  <c r="S944" i="3" s="1"/>
  <c r="J943" i="3"/>
  <c r="L942" i="3"/>
  <c r="T942" i="3" s="1"/>
  <c r="K941" i="3"/>
  <c r="S941" i="3" s="1"/>
  <c r="J940" i="3"/>
  <c r="L938" i="3"/>
  <c r="T938" i="3" s="1"/>
  <c r="K937" i="3"/>
  <c r="S937" i="3" s="1"/>
  <c r="J936" i="3"/>
  <c r="K934" i="3"/>
  <c r="S934" i="3" s="1"/>
  <c r="L960" i="3"/>
  <c r="T961" i="3" s="1"/>
  <c r="J959" i="3"/>
  <c r="L957" i="3"/>
  <c r="T958" i="3" s="1"/>
  <c r="K956" i="3"/>
  <c r="S957" i="3" s="1"/>
  <c r="J955" i="3"/>
  <c r="L953" i="3"/>
  <c r="T954" i="3" s="1"/>
  <c r="K952" i="3"/>
  <c r="S953" i="3" s="1"/>
  <c r="J951" i="3"/>
  <c r="L950" i="3"/>
  <c r="T951" i="3" s="1"/>
  <c r="K962" i="3"/>
  <c r="N1751" i="3"/>
  <c r="N1747" i="3"/>
  <c r="O1744" i="3"/>
  <c r="M1737" i="3"/>
  <c r="M1733" i="3"/>
  <c r="N1730" i="3"/>
  <c r="G13" i="16"/>
  <c r="K1686" i="3"/>
  <c r="T1686" i="3" s="1"/>
  <c r="K1682" i="3"/>
  <c r="T1682" i="3" s="1"/>
  <c r="K1675" i="3"/>
  <c r="T1675" i="3" s="1"/>
  <c r="L1735" i="3"/>
  <c r="L1731" i="3"/>
  <c r="K1770" i="3"/>
  <c r="T1770" i="3" s="1"/>
  <c r="L1774" i="3"/>
  <c r="U1774" i="3" s="1"/>
  <c r="J905" i="3"/>
  <c r="J945" i="3"/>
  <c r="J942" i="3"/>
  <c r="K939" i="3"/>
  <c r="S939" i="3" s="1"/>
  <c r="J938" i="3"/>
  <c r="L936" i="3"/>
  <c r="T936" i="3" s="1"/>
  <c r="K935" i="3"/>
  <c r="S935" i="3" s="1"/>
  <c r="K961" i="3"/>
  <c r="S962" i="3" s="1"/>
  <c r="J960" i="3"/>
  <c r="K958" i="3"/>
  <c r="S959" i="3" s="1"/>
  <c r="J957" i="3"/>
  <c r="K954" i="3"/>
  <c r="S955" i="3" s="1"/>
  <c r="J953" i="3"/>
  <c r="J950" i="3"/>
  <c r="M972" i="3"/>
  <c r="O950" i="3"/>
  <c r="V951" i="3" s="1"/>
  <c r="N1760" i="3"/>
  <c r="N1756" i="3"/>
  <c r="M1738" i="3"/>
  <c r="M1564" i="3"/>
  <c r="N1537" i="3"/>
  <c r="O1521" i="3"/>
  <c r="E13" i="16"/>
  <c r="K943" i="3"/>
  <c r="S943" i="3" s="1"/>
  <c r="K940" i="3"/>
  <c r="S940" i="3" s="1"/>
  <c r="K936" i="3"/>
  <c r="S936" i="3" s="1"/>
  <c r="K959" i="3"/>
  <c r="S960" i="3" s="1"/>
  <c r="K955" i="3"/>
  <c r="S956" i="3" s="1"/>
  <c r="K951" i="3"/>
  <c r="S952" i="3" s="1"/>
  <c r="N1753" i="3"/>
  <c r="N1749" i="3"/>
  <c r="M1735" i="3"/>
  <c r="C6" i="10"/>
  <c r="E46" i="16"/>
  <c r="E34" i="16"/>
  <c r="J1724" i="3"/>
  <c r="J1735" i="3"/>
  <c r="J1731" i="3"/>
  <c r="L1729" i="3"/>
  <c r="K1761" i="3"/>
  <c r="J1760" i="3"/>
  <c r="K1757" i="3"/>
  <c r="J1756" i="3"/>
  <c r="K1753" i="3"/>
  <c r="J1752" i="3"/>
  <c r="K1749" i="3"/>
  <c r="J1748" i="3"/>
  <c r="K1745" i="3"/>
  <c r="J1744" i="3"/>
  <c r="K1768" i="3"/>
  <c r="T1768" i="3" s="1"/>
  <c r="J1767" i="3"/>
  <c r="S1767" i="3" s="1"/>
  <c r="L1776" i="3"/>
  <c r="U1776" i="3" s="1"/>
  <c r="K1775" i="3"/>
  <c r="T1775" i="3" s="1"/>
  <c r="E40" i="16"/>
  <c r="L905" i="3"/>
  <c r="N41" i="3"/>
  <c r="W41" i="3" s="1"/>
  <c r="N38" i="3"/>
  <c r="W38" i="3" s="1"/>
  <c r="J1775" i="3"/>
  <c r="S1775" i="3" s="1"/>
  <c r="J2101" i="3"/>
  <c r="O1767" i="3"/>
  <c r="X1767" i="3" s="1"/>
  <c r="N1743" i="3"/>
  <c r="M1729" i="3"/>
  <c r="M1724" i="3"/>
  <c r="K1723" i="3"/>
  <c r="J1737" i="3"/>
  <c r="J1733" i="3"/>
  <c r="J1729" i="3"/>
  <c r="K1759" i="3"/>
  <c r="K1755" i="3"/>
  <c r="K1751" i="3"/>
  <c r="K1747" i="3"/>
  <c r="K1743" i="3"/>
  <c r="K1773" i="3"/>
  <c r="T1773" i="3" s="1"/>
  <c r="N915" i="3"/>
  <c r="U916" i="3" s="1"/>
  <c r="N905" i="3"/>
  <c r="O1791" i="3"/>
  <c r="O1787" i="3"/>
  <c r="M1775" i="3"/>
  <c r="V1775" i="3" s="1"/>
  <c r="O1773" i="3"/>
  <c r="X1773" i="3" s="1"/>
  <c r="O1768" i="3"/>
  <c r="X1768" i="3" s="1"/>
  <c r="N1767" i="3"/>
  <c r="W1767" i="3" s="1"/>
  <c r="N1752" i="3"/>
  <c r="N1748" i="3"/>
  <c r="M1747" i="3"/>
  <c r="O1745" i="3"/>
  <c r="N1744" i="3"/>
  <c r="M1743" i="3"/>
  <c r="M1734" i="3"/>
  <c r="N1731" i="3"/>
  <c r="M1730" i="3"/>
  <c r="N1532" i="3"/>
  <c r="O1516" i="3"/>
  <c r="K1724" i="3"/>
  <c r="J1723" i="3"/>
  <c r="J1738" i="3"/>
  <c r="J1734" i="3"/>
  <c r="J1730" i="3"/>
  <c r="K1760" i="3"/>
  <c r="J1759" i="3"/>
  <c r="K1756" i="3"/>
  <c r="J1755" i="3"/>
  <c r="K1752" i="3"/>
  <c r="J1751" i="3"/>
  <c r="K1748" i="3"/>
  <c r="J1747" i="3"/>
  <c r="K1744" i="3"/>
  <c r="J1743" i="3"/>
  <c r="L1775" i="3"/>
  <c r="U1775" i="3" s="1"/>
  <c r="K1774" i="3"/>
  <c r="T1774" i="3" s="1"/>
  <c r="J1773" i="3"/>
  <c r="S1773" i="3" s="1"/>
  <c r="E43" i="16"/>
  <c r="K2090" i="3"/>
  <c r="K2102" i="3"/>
  <c r="M905" i="3"/>
  <c r="O1769" i="3"/>
  <c r="X1769" i="3" s="1"/>
  <c r="N1745" i="3"/>
  <c r="M1731" i="3"/>
  <c r="N1533" i="3"/>
  <c r="O1517" i="3"/>
  <c r="K1690" i="3"/>
  <c r="T1690" i="3" s="1"/>
  <c r="L1769" i="3"/>
  <c r="U1769" i="3" s="1"/>
  <c r="L2093" i="3"/>
  <c r="L2091" i="3"/>
  <c r="L2104" i="3"/>
  <c r="M1704" i="3"/>
  <c r="F73" i="16"/>
  <c r="L2094" i="3"/>
  <c r="L2100" i="3"/>
  <c r="N2104" i="3"/>
  <c r="N2090" i="3"/>
  <c r="O976" i="3"/>
  <c r="N975" i="3"/>
  <c r="O973" i="3"/>
  <c r="N972" i="3"/>
  <c r="O969" i="3"/>
  <c r="M927" i="3"/>
  <c r="M924" i="3"/>
  <c r="O922" i="3"/>
  <c r="V923" i="3" s="1"/>
  <c r="M920" i="3"/>
  <c r="O918" i="3"/>
  <c r="V919" i="3" s="1"/>
  <c r="M916" i="3"/>
  <c r="O915" i="3"/>
  <c r="V916" i="3" s="1"/>
  <c r="N1789" i="3"/>
  <c r="M1788" i="3"/>
  <c r="N1784" i="3"/>
  <c r="W1784" i="3" s="1"/>
  <c r="M1783" i="3"/>
  <c r="V1783" i="3" s="1"/>
  <c r="O1781" i="3"/>
  <c r="X1781" i="3" s="1"/>
  <c r="N1780" i="3"/>
  <c r="W1780" i="3" s="1"/>
  <c r="M1779" i="3"/>
  <c r="V1779" i="3" s="1"/>
  <c r="M1717" i="3"/>
  <c r="F96" i="16"/>
  <c r="G96" i="16" s="1"/>
  <c r="N1710" i="3"/>
  <c r="D89" i="16" s="1"/>
  <c r="M1705" i="3"/>
  <c r="F74" i="16"/>
  <c r="N1690" i="3"/>
  <c r="W1690" i="3" s="1"/>
  <c r="M1689" i="3"/>
  <c r="V1689" i="3" s="1"/>
  <c r="O1685" i="3"/>
  <c r="X1685" i="3" s="1"/>
  <c r="N1684" i="3"/>
  <c r="W1684" i="3" s="1"/>
  <c r="O1681" i="3"/>
  <c r="X1681" i="3" s="1"/>
  <c r="N1680" i="3"/>
  <c r="W1680" i="3" s="1"/>
  <c r="O1674" i="3"/>
  <c r="X1674" i="3" s="1"/>
  <c r="N1564" i="3"/>
  <c r="O1537" i="3"/>
  <c r="M1535" i="3"/>
  <c r="O1532" i="3"/>
  <c r="N1519" i="3"/>
  <c r="M1517" i="3"/>
  <c r="N42" i="3"/>
  <c r="W42" i="3" s="1"/>
  <c r="N39" i="3"/>
  <c r="W39" i="3" s="1"/>
  <c r="J1685" i="3"/>
  <c r="S1685" i="3" s="1"/>
  <c r="J1681" i="3"/>
  <c r="S1681" i="3" s="1"/>
  <c r="J1674" i="3"/>
  <c r="S1674" i="3" s="1"/>
  <c r="L1689" i="3"/>
  <c r="U1689" i="3" s="1"/>
  <c r="J1717" i="3"/>
  <c r="D96" i="16"/>
  <c r="E96" i="16" s="1"/>
  <c r="J1769" i="3"/>
  <c r="S1769" i="3" s="1"/>
  <c r="L1767" i="3"/>
  <c r="U1767" i="3" s="1"/>
  <c r="J1781" i="3"/>
  <c r="S1781" i="3" s="1"/>
  <c r="J1791" i="3"/>
  <c r="J1790" i="3"/>
  <c r="J1789" i="3"/>
  <c r="J1788" i="3"/>
  <c r="J1787" i="3"/>
  <c r="J975" i="3"/>
  <c r="J972" i="3"/>
  <c r="K2094" i="3"/>
  <c r="J2093" i="3"/>
  <c r="J2091" i="3"/>
  <c r="L2090" i="3"/>
  <c r="J2104" i="3"/>
  <c r="L2102" i="3"/>
  <c r="K2100" i="3"/>
  <c r="M2104" i="3"/>
  <c r="O2102" i="3"/>
  <c r="N2100" i="3"/>
  <c r="O2093" i="3"/>
  <c r="N2092" i="3"/>
  <c r="O2091" i="3"/>
  <c r="M2090" i="3"/>
  <c r="O977" i="3"/>
  <c r="N976" i="3"/>
  <c r="N973" i="3"/>
  <c r="O970" i="3"/>
  <c r="N969" i="3"/>
  <c r="O926" i="3"/>
  <c r="V927" i="3" s="1"/>
  <c r="O923" i="3"/>
  <c r="V924" i="3" s="1"/>
  <c r="O919" i="3"/>
  <c r="V920" i="3" s="1"/>
  <c r="M1789" i="3"/>
  <c r="M1784" i="3"/>
  <c r="V1784" i="3" s="1"/>
  <c r="N1781" i="3"/>
  <c r="W1781" i="3" s="1"/>
  <c r="M1780" i="3"/>
  <c r="V1780" i="3" s="1"/>
  <c r="M1706" i="3"/>
  <c r="F75" i="16"/>
  <c r="M1690" i="3"/>
  <c r="V1690" i="3" s="1"/>
  <c r="O1686" i="3"/>
  <c r="X1686" i="3" s="1"/>
  <c r="N1685" i="3"/>
  <c r="W1685" i="3" s="1"/>
  <c r="O1682" i="3"/>
  <c r="X1682" i="3" s="1"/>
  <c r="N1681" i="3"/>
  <c r="W1681" i="3" s="1"/>
  <c r="O1675" i="3"/>
  <c r="X1675" i="3" s="1"/>
  <c r="N1674" i="3"/>
  <c r="W1674" i="3" s="1"/>
  <c r="O1533" i="3"/>
  <c r="M1519" i="3"/>
  <c r="J1686" i="3"/>
  <c r="S1686" i="3" s="1"/>
  <c r="L1684" i="3"/>
  <c r="U1684" i="3" s="1"/>
  <c r="J1682" i="3"/>
  <c r="S1682" i="3" s="1"/>
  <c r="L1680" i="3"/>
  <c r="U1680" i="3" s="1"/>
  <c r="J1675" i="3"/>
  <c r="S1675" i="3" s="1"/>
  <c r="L1690" i="3"/>
  <c r="U1690" i="3" s="1"/>
  <c r="K1689" i="3"/>
  <c r="T1689" i="3" s="1"/>
  <c r="J1707" i="3"/>
  <c r="D76" i="16"/>
  <c r="J1706" i="3"/>
  <c r="D75" i="16"/>
  <c r="J1705" i="3"/>
  <c r="D74" i="16"/>
  <c r="J1704" i="3"/>
  <c r="D73" i="16"/>
  <c r="J1770" i="3"/>
  <c r="S1770" i="3" s="1"/>
  <c r="L1768" i="3"/>
  <c r="U1768" i="3" s="1"/>
  <c r="K1767" i="3"/>
  <c r="T1767" i="3" s="1"/>
  <c r="J1782" i="3"/>
  <c r="S1782" i="3" s="1"/>
  <c r="J976" i="3"/>
  <c r="J973" i="3"/>
  <c r="J969" i="3"/>
  <c r="J2094" i="3"/>
  <c r="L2092" i="3"/>
  <c r="L2103" i="3"/>
  <c r="L2101" i="3"/>
  <c r="J2100" i="3"/>
  <c r="N2102" i="3"/>
  <c r="M2100" i="3"/>
  <c r="N2093" i="3"/>
  <c r="M2092" i="3"/>
  <c r="N2091" i="3"/>
  <c r="N977" i="3"/>
  <c r="N970" i="3"/>
  <c r="O927" i="3"/>
  <c r="V928" i="3" s="1"/>
  <c r="O924" i="3"/>
  <c r="V925" i="3" s="1"/>
  <c r="O920" i="3"/>
  <c r="V921" i="3" s="1"/>
  <c r="O916" i="3"/>
  <c r="V917" i="3" s="1"/>
  <c r="M1781" i="3"/>
  <c r="V1781" i="3" s="1"/>
  <c r="M1707" i="3"/>
  <c r="F76" i="16"/>
  <c r="N1686" i="3"/>
  <c r="W1686" i="3" s="1"/>
  <c r="N1682" i="3"/>
  <c r="W1682" i="3" s="1"/>
  <c r="N1675" i="3"/>
  <c r="W1675" i="3" s="1"/>
  <c r="O1535" i="3"/>
  <c r="N40" i="3"/>
  <c r="W40" i="3" s="1"/>
  <c r="J927" i="3"/>
  <c r="D18" i="16"/>
  <c r="J1783" i="3"/>
  <c r="S1783" i="3" s="1"/>
  <c r="J1779" i="3"/>
  <c r="S1779" i="3" s="1"/>
  <c r="J977" i="3"/>
  <c r="J970" i="3"/>
  <c r="J926" i="3"/>
  <c r="G20" i="16"/>
  <c r="L925" i="3"/>
  <c r="T926" i="3" s="1"/>
  <c r="L924" i="3"/>
  <c r="T925" i="3" s="1"/>
  <c r="L918" i="3"/>
  <c r="T919" i="3" s="1"/>
  <c r="L921" i="3"/>
  <c r="T922" i="3" s="1"/>
  <c r="L919" i="3"/>
  <c r="T920" i="3" s="1"/>
  <c r="L916" i="3"/>
  <c r="T917" i="3" s="1"/>
  <c r="L1784" i="3"/>
  <c r="U1784" i="3" s="1"/>
  <c r="L1783" i="3"/>
  <c r="U1783" i="3" s="1"/>
  <c r="L1782" i="3"/>
  <c r="U1782" i="3" s="1"/>
  <c r="L1781" i="3"/>
  <c r="U1781" i="3" s="1"/>
  <c r="L1780" i="3"/>
  <c r="U1780" i="3" s="1"/>
  <c r="L1779" i="3"/>
  <c r="U1779" i="3" s="1"/>
  <c r="L1791" i="3"/>
  <c r="L1790" i="3"/>
  <c r="L1789" i="3"/>
  <c r="L1788" i="3"/>
  <c r="L1787" i="3"/>
  <c r="K925" i="3"/>
  <c r="S926" i="3" s="1"/>
  <c r="K924" i="3"/>
  <c r="S925" i="3" s="1"/>
  <c r="K923" i="3"/>
  <c r="S924" i="3" s="1"/>
  <c r="K922" i="3"/>
  <c r="S923" i="3" s="1"/>
  <c r="K921" i="3"/>
  <c r="S922" i="3" s="1"/>
  <c r="K920" i="3"/>
  <c r="S921" i="3" s="1"/>
  <c r="K919" i="3"/>
  <c r="S920" i="3" s="1"/>
  <c r="K918" i="3"/>
  <c r="S919" i="3" s="1"/>
  <c r="K917" i="3"/>
  <c r="S918" i="3" s="1"/>
  <c r="K916" i="3"/>
  <c r="S917" i="3" s="1"/>
  <c r="K915" i="3"/>
  <c r="S916" i="3" s="1"/>
  <c r="L927" i="3"/>
  <c r="T928" i="3" s="1"/>
  <c r="L926" i="3"/>
  <c r="T927" i="3" s="1"/>
  <c r="L978" i="3"/>
  <c r="L977" i="3"/>
  <c r="L976" i="3"/>
  <c r="L975" i="3"/>
  <c r="L974" i="3"/>
  <c r="L973" i="3"/>
  <c r="L972" i="3"/>
  <c r="L971" i="3"/>
  <c r="L970" i="3"/>
  <c r="L969" i="3"/>
  <c r="O1560" i="3"/>
  <c r="O1576" i="3"/>
  <c r="O1559" i="3"/>
  <c r="O1575" i="3"/>
  <c r="O1558" i="3"/>
  <c r="O1574" i="3"/>
  <c r="O1557" i="3"/>
  <c r="O1573" i="3"/>
  <c r="O1556" i="3"/>
  <c r="O1572" i="3"/>
  <c r="O1555" i="3"/>
  <c r="O1571" i="3"/>
  <c r="O1554" i="3"/>
  <c r="O1570" i="3"/>
  <c r="O1553" i="3"/>
  <c r="O1569" i="3"/>
  <c r="O1552" i="3"/>
  <c r="O1568" i="3"/>
  <c r="O1551" i="3"/>
  <c r="O1567" i="3"/>
  <c r="O1550" i="3"/>
  <c r="O1566" i="3"/>
  <c r="O1565" i="3"/>
  <c r="O1549" i="3"/>
  <c r="L922" i="3"/>
  <c r="T923" i="3" s="1"/>
  <c r="L917" i="3"/>
  <c r="T918" i="3" s="1"/>
  <c r="K1784" i="3"/>
  <c r="T1784" i="3" s="1"/>
  <c r="K1783" i="3"/>
  <c r="T1783" i="3" s="1"/>
  <c r="K1782" i="3"/>
  <c r="T1782" i="3" s="1"/>
  <c r="K1781" i="3"/>
  <c r="T1781" i="3" s="1"/>
  <c r="K1780" i="3"/>
  <c r="T1780" i="3" s="1"/>
  <c r="K1779" i="3"/>
  <c r="T1779" i="3" s="1"/>
  <c r="K1791" i="3"/>
  <c r="K1790" i="3"/>
  <c r="K1789" i="3"/>
  <c r="K1788" i="3"/>
  <c r="K1787" i="3"/>
  <c r="J925" i="3"/>
  <c r="J924" i="3"/>
  <c r="J923" i="3"/>
  <c r="J922" i="3"/>
  <c r="J921" i="3"/>
  <c r="J920" i="3"/>
  <c r="J919" i="3"/>
  <c r="J918" i="3"/>
  <c r="J917" i="3"/>
  <c r="J916" i="3"/>
  <c r="J915" i="3"/>
  <c r="K927" i="3"/>
  <c r="S928" i="3" s="1"/>
  <c r="K926" i="3"/>
  <c r="S927" i="3" s="1"/>
  <c r="K978" i="3"/>
  <c r="K977" i="3"/>
  <c r="K976" i="3"/>
  <c r="K975" i="3"/>
  <c r="K974" i="3"/>
  <c r="K973" i="3"/>
  <c r="K972" i="3"/>
  <c r="K971" i="3"/>
  <c r="K970" i="3"/>
  <c r="K969" i="3"/>
  <c r="N1560" i="3"/>
  <c r="N1576" i="3"/>
  <c r="N1559" i="3"/>
  <c r="N1575" i="3"/>
  <c r="N1558" i="3"/>
  <c r="N1574" i="3"/>
  <c r="N1557" i="3"/>
  <c r="N1573" i="3"/>
  <c r="N1556" i="3"/>
  <c r="N1572" i="3"/>
  <c r="N1555" i="3"/>
  <c r="N1571" i="3"/>
  <c r="N1570" i="3"/>
  <c r="N1554" i="3"/>
  <c r="N1553" i="3"/>
  <c r="N1569" i="3"/>
  <c r="N1568" i="3"/>
  <c r="N1552" i="3"/>
  <c r="N1551" i="3"/>
  <c r="N1567" i="3"/>
  <c r="N1566" i="3"/>
  <c r="N1550" i="3"/>
  <c r="N1549" i="3"/>
  <c r="N1565" i="3"/>
  <c r="L923" i="3"/>
  <c r="T924" i="3" s="1"/>
  <c r="L920" i="3"/>
  <c r="T921" i="3" s="1"/>
  <c r="L915" i="3"/>
  <c r="T916" i="3" s="1"/>
  <c r="J1004" i="3"/>
  <c r="E66" i="16"/>
  <c r="E65" i="16"/>
  <c r="J1003" i="3"/>
  <c r="J1002" i="3"/>
  <c r="E64" i="16"/>
  <c r="J1001" i="3"/>
  <c r="E63" i="16"/>
  <c r="J994" i="3"/>
  <c r="E59" i="16"/>
  <c r="E58" i="16"/>
  <c r="J993" i="3"/>
  <c r="E57" i="16"/>
  <c r="J992" i="3"/>
  <c r="E56" i="16"/>
  <c r="J991" i="3"/>
  <c r="G66" i="16"/>
  <c r="M1004" i="3"/>
  <c r="M1003" i="3"/>
  <c r="G65" i="16"/>
  <c r="M1002" i="3"/>
  <c r="G64" i="16"/>
  <c r="M1001" i="3"/>
  <c r="G63" i="16"/>
  <c r="M994" i="3"/>
  <c r="G59" i="16"/>
  <c r="M993" i="3"/>
  <c r="G58" i="16"/>
  <c r="G57" i="16"/>
  <c r="M992" i="3"/>
  <c r="M991" i="3"/>
  <c r="G56" i="16"/>
  <c r="M1560" i="3"/>
  <c r="M1576" i="3"/>
  <c r="M1575" i="3"/>
  <c r="M1559" i="3"/>
  <c r="M1558" i="3"/>
  <c r="M1574" i="3"/>
  <c r="M1573" i="3"/>
  <c r="M1557" i="3"/>
  <c r="M1556" i="3"/>
  <c r="M1572" i="3"/>
  <c r="M1571" i="3"/>
  <c r="M1555" i="3"/>
  <c r="M1554" i="3"/>
  <c r="M1570" i="3"/>
  <c r="M1569" i="3"/>
  <c r="M1553" i="3"/>
  <c r="M1552" i="3"/>
  <c r="M1568" i="3"/>
  <c r="M1567" i="3"/>
  <c r="M1551" i="3"/>
  <c r="M1566" i="3"/>
  <c r="M1550" i="3"/>
  <c r="M1565" i="3"/>
  <c r="M1549" i="3"/>
  <c r="O1718" i="3"/>
  <c r="O1719" i="3"/>
  <c r="O1709" i="3"/>
  <c r="O1708" i="3"/>
  <c r="F90" i="16" s="1"/>
  <c r="N37" i="3"/>
  <c r="W37" i="3" s="1"/>
  <c r="F18" i="16"/>
  <c r="J1719" i="3"/>
  <c r="J1718" i="3"/>
  <c r="L1709" i="3"/>
  <c r="L1708" i="3"/>
  <c r="F87" i="16" s="1"/>
  <c r="L1719" i="3"/>
  <c r="L1718" i="3"/>
  <c r="N1718" i="3"/>
  <c r="N1719" i="3"/>
  <c r="N1709" i="3"/>
  <c r="N1708" i="3"/>
  <c r="F89" i="16" s="1"/>
  <c r="K1709" i="3"/>
  <c r="K1708" i="3"/>
  <c r="F86" i="16" s="1"/>
  <c r="K1718" i="3"/>
  <c r="K1719" i="3"/>
  <c r="M1719" i="3"/>
  <c r="M1718" i="3"/>
  <c r="M43" i="3"/>
  <c r="V43" i="3" s="1"/>
  <c r="F27" i="16"/>
  <c r="G27" i="16" s="1"/>
  <c r="M42" i="3"/>
  <c r="V42" i="3" s="1"/>
  <c r="F26" i="16"/>
  <c r="G26" i="16" s="1"/>
  <c r="M41" i="3"/>
  <c r="V41" i="3" s="1"/>
  <c r="F25" i="16"/>
  <c r="G25" i="16" s="1"/>
  <c r="M40" i="3"/>
  <c r="V40" i="3" s="1"/>
  <c r="F24" i="16"/>
  <c r="G24" i="16" s="1"/>
  <c r="M39" i="3"/>
  <c r="V39" i="3" s="1"/>
  <c r="F22" i="16"/>
  <c r="G22" i="16" s="1"/>
  <c r="M38" i="3"/>
  <c r="V38" i="3" s="1"/>
  <c r="F21" i="16"/>
  <c r="G21" i="16" s="1"/>
  <c r="N25" i="3"/>
  <c r="N24" i="3"/>
  <c r="N23" i="3"/>
  <c r="N22" i="3"/>
  <c r="N21" i="3"/>
  <c r="N20" i="3"/>
  <c r="N13" i="3"/>
  <c r="M25" i="3"/>
  <c r="M24" i="3"/>
  <c r="M23" i="3"/>
  <c r="M22" i="3"/>
  <c r="M21" i="3"/>
  <c r="M20" i="3"/>
  <c r="M19" i="3"/>
  <c r="M18" i="3"/>
  <c r="M17" i="3"/>
  <c r="M16" i="3"/>
  <c r="M15" i="3"/>
  <c r="M14" i="3"/>
  <c r="M13" i="3"/>
  <c r="M12" i="3"/>
  <c r="M11" i="3"/>
  <c r="M10" i="3"/>
  <c r="M9" i="3"/>
  <c r="M8" i="3"/>
  <c r="M7" i="3"/>
  <c r="M6" i="3"/>
  <c r="M5" i="3"/>
  <c r="L37" i="3"/>
  <c r="U37" i="3" s="1"/>
  <c r="G149" i="14"/>
  <c r="G141" i="14"/>
  <c r="G137" i="14"/>
  <c r="G133" i="14"/>
  <c r="G129" i="14"/>
  <c r="G125" i="14"/>
  <c r="G121" i="14"/>
  <c r="G117" i="14"/>
  <c r="G109" i="14"/>
  <c r="G105" i="14"/>
  <c r="G101" i="14"/>
  <c r="G93" i="14"/>
  <c r="G89" i="14"/>
  <c r="G85" i="14"/>
  <c r="G77" i="14"/>
  <c r="G73" i="14"/>
  <c r="G69" i="14"/>
  <c r="G65" i="14"/>
  <c r="G61" i="14"/>
  <c r="G57" i="14"/>
  <c r="G53" i="14"/>
  <c r="G3" i="14"/>
  <c r="O22" i="14" s="1"/>
  <c r="G135" i="13"/>
  <c r="G114" i="13"/>
  <c r="G93" i="13"/>
  <c r="G87" i="13"/>
  <c r="G71" i="13"/>
  <c r="G53" i="13"/>
  <c r="G49" i="13"/>
  <c r="G41" i="13"/>
  <c r="G37" i="13"/>
  <c r="G33" i="13"/>
  <c r="G29" i="13"/>
  <c r="G25" i="13"/>
  <c r="G21" i="13"/>
  <c r="G17" i="13"/>
  <c r="G9" i="13"/>
  <c r="G5" i="13"/>
  <c r="G148" i="12"/>
  <c r="G147" i="12"/>
  <c r="G144" i="12"/>
  <c r="G143" i="12"/>
  <c r="G140" i="12"/>
  <c r="G139" i="12"/>
  <c r="G136" i="12"/>
  <c r="G135" i="12"/>
  <c r="G132" i="12"/>
  <c r="G131" i="12"/>
  <c r="G128" i="12"/>
  <c r="G127" i="12"/>
  <c r="G124" i="12"/>
  <c r="G123" i="12"/>
  <c r="G120" i="12"/>
  <c r="G119" i="12"/>
  <c r="G116" i="12"/>
  <c r="G115" i="12"/>
  <c r="G112" i="12"/>
  <c r="G111" i="12"/>
  <c r="G108" i="12"/>
  <c r="G107" i="12"/>
  <c r="G104" i="12"/>
  <c r="G103" i="12"/>
  <c r="G100" i="12"/>
  <c r="G99" i="12"/>
  <c r="G96" i="12"/>
  <c r="G95" i="12"/>
  <c r="G92" i="12"/>
  <c r="G91" i="12"/>
  <c r="G88" i="12"/>
  <c r="G87" i="12"/>
  <c r="G84" i="12"/>
  <c r="G83" i="12"/>
  <c r="G80" i="12"/>
  <c r="G79" i="12"/>
  <c r="G76" i="12"/>
  <c r="G75" i="12"/>
  <c r="G72" i="12"/>
  <c r="G71" i="12"/>
  <c r="G68" i="12"/>
  <c r="G67" i="12"/>
  <c r="G64" i="12"/>
  <c r="G63" i="12"/>
  <c r="G60" i="12"/>
  <c r="G59" i="12"/>
  <c r="G56" i="12"/>
  <c r="G55" i="12"/>
  <c r="G52" i="12"/>
  <c r="G51" i="12"/>
  <c r="G48" i="12"/>
  <c r="G47" i="12"/>
  <c r="G44" i="12"/>
  <c r="G43" i="12"/>
  <c r="G40" i="12"/>
  <c r="G39" i="12"/>
  <c r="G36" i="12"/>
  <c r="G35" i="12"/>
  <c r="G32" i="12"/>
  <c r="G31" i="12"/>
  <c r="G27" i="12"/>
  <c r="G24" i="12"/>
  <c r="G23" i="12"/>
  <c r="G19" i="12"/>
  <c r="G16" i="12"/>
  <c r="G15" i="12"/>
  <c r="G11" i="12"/>
  <c r="G8" i="12"/>
  <c r="G7" i="12"/>
  <c r="G3" i="12"/>
  <c r="O22" i="12" s="1"/>
  <c r="O37" i="3"/>
  <c r="X37" i="3" s="1"/>
  <c r="G169" i="7"/>
  <c r="G3" i="11"/>
  <c r="G29" i="10"/>
  <c r="N19" i="3"/>
  <c r="N18" i="3"/>
  <c r="N17" i="3"/>
  <c r="N16" i="3"/>
  <c r="N15" i="3"/>
  <c r="N14" i="3"/>
  <c r="N12" i="3"/>
  <c r="N11" i="3"/>
  <c r="N10" i="3"/>
  <c r="N9" i="3"/>
  <c r="N8" i="3"/>
  <c r="N7" i="3"/>
  <c r="N6" i="3"/>
  <c r="N5" i="3"/>
  <c r="F1" i="10"/>
  <c r="P1" i="10" s="1"/>
  <c r="F61" i="10"/>
  <c r="K37" i="3"/>
  <c r="T37" i="3" s="1"/>
  <c r="G37" i="10"/>
  <c r="G45" i="10"/>
  <c r="G53" i="10"/>
  <c r="G64" i="10"/>
  <c r="G72" i="10"/>
  <c r="G84" i="10"/>
  <c r="G92" i="10"/>
  <c r="G100" i="10"/>
  <c r="G108" i="10"/>
  <c r="G112" i="10"/>
  <c r="G6" i="10"/>
  <c r="G7" i="10"/>
  <c r="G11" i="10"/>
  <c r="G15" i="10"/>
  <c r="G19" i="10"/>
  <c r="G23" i="10"/>
  <c r="G27" i="10"/>
  <c r="G31" i="10"/>
  <c r="G65" i="10"/>
  <c r="G46" i="7"/>
  <c r="G230" i="7"/>
  <c r="G4" i="10"/>
  <c r="G35" i="10"/>
  <c r="G39" i="10"/>
  <c r="G43" i="10"/>
  <c r="G47" i="10"/>
  <c r="G51" i="10"/>
  <c r="G55" i="10"/>
  <c r="G5" i="10"/>
  <c r="G9" i="10"/>
  <c r="G13" i="10"/>
  <c r="G17" i="10"/>
  <c r="G21" i="10"/>
  <c r="G8" i="10"/>
  <c r="G12" i="10"/>
  <c r="G16" i="10"/>
  <c r="G20" i="10"/>
  <c r="G24" i="10"/>
  <c r="G28" i="10"/>
  <c r="G32" i="10"/>
  <c r="G36" i="10"/>
  <c r="G40" i="10"/>
  <c r="G44" i="10"/>
  <c r="G48" i="10"/>
  <c r="G52" i="10"/>
  <c r="G56" i="10"/>
  <c r="G63" i="10"/>
  <c r="G66" i="10"/>
  <c r="G70" i="10"/>
  <c r="G74" i="10"/>
  <c r="G78" i="10"/>
  <c r="G82" i="10"/>
  <c r="G86" i="10"/>
  <c r="G90" i="10"/>
  <c r="G94" i="10"/>
  <c r="G98" i="10"/>
  <c r="G102" i="10"/>
  <c r="G106" i="10"/>
  <c r="G110" i="10"/>
  <c r="G114" i="10"/>
  <c r="G67" i="10"/>
  <c r="G71" i="10"/>
  <c r="G75" i="10"/>
  <c r="G79" i="10"/>
  <c r="G83" i="10"/>
  <c r="G87" i="10"/>
  <c r="G91" i="10"/>
  <c r="G95" i="10"/>
  <c r="G99" i="10"/>
  <c r="G103" i="10"/>
  <c r="G107" i="10"/>
  <c r="G111" i="10"/>
  <c r="G115" i="10"/>
  <c r="G25" i="10"/>
  <c r="G49" i="10"/>
  <c r="G76" i="10"/>
  <c r="G41" i="10"/>
  <c r="G57" i="10"/>
  <c r="G68" i="10"/>
  <c r="G80" i="10"/>
  <c r="G88" i="10"/>
  <c r="G96" i="10"/>
  <c r="G104" i="10"/>
  <c r="G116" i="10"/>
  <c r="G33" i="10"/>
  <c r="G150" i="12"/>
  <c r="G146" i="12"/>
  <c r="G142" i="12"/>
  <c r="G138" i="12"/>
  <c r="G134" i="12"/>
  <c r="G130" i="12"/>
  <c r="G126" i="12"/>
  <c r="G122" i="12"/>
  <c r="G118" i="12"/>
  <c r="G114" i="12"/>
  <c r="G110" i="12"/>
  <c r="G106" i="12"/>
  <c r="G102" i="12"/>
  <c r="G98" i="12"/>
  <c r="G94" i="12"/>
  <c r="G90" i="12"/>
  <c r="G86" i="12"/>
  <c r="G82" i="12"/>
  <c r="G78" i="12"/>
  <c r="G74" i="12"/>
  <c r="G70" i="12"/>
  <c r="G66" i="12"/>
  <c r="G62" i="12"/>
  <c r="G58" i="12"/>
  <c r="G54" i="12"/>
  <c r="G50" i="12"/>
  <c r="G46" i="12"/>
  <c r="G42" i="12"/>
  <c r="G38" i="12"/>
  <c r="G34" i="12"/>
  <c r="G54" i="10"/>
  <c r="G50" i="10"/>
  <c r="G46" i="10"/>
  <c r="G42" i="10"/>
  <c r="G38" i="10"/>
  <c r="G62" i="10"/>
  <c r="G113" i="10"/>
  <c r="G109" i="10"/>
  <c r="G105" i="10"/>
  <c r="G101" i="10"/>
  <c r="G97" i="10"/>
  <c r="G93" i="10"/>
  <c r="G89" i="10"/>
  <c r="G85" i="10"/>
  <c r="G81" i="10"/>
  <c r="G77" i="10"/>
  <c r="G73" i="10"/>
  <c r="G69" i="10"/>
  <c r="G149" i="12"/>
  <c r="G145" i="12"/>
  <c r="G141" i="12"/>
  <c r="G137" i="12"/>
  <c r="G133" i="12"/>
  <c r="G129" i="12"/>
  <c r="G125" i="12"/>
  <c r="G121" i="12"/>
  <c r="G117" i="12"/>
  <c r="G113" i="12"/>
  <c r="G109" i="12"/>
  <c r="G105" i="12"/>
  <c r="G101" i="12"/>
  <c r="G97" i="12"/>
  <c r="G93" i="12"/>
  <c r="G89" i="12"/>
  <c r="G85" i="12"/>
  <c r="G81" i="12"/>
  <c r="G77" i="12"/>
  <c r="G73" i="12"/>
  <c r="G69" i="12"/>
  <c r="G65" i="12"/>
  <c r="G61" i="12"/>
  <c r="G57" i="12"/>
  <c r="G53" i="12"/>
  <c r="G49" i="12"/>
  <c r="G45" i="12"/>
  <c r="G41" i="12"/>
  <c r="G37" i="12"/>
  <c r="G7" i="11"/>
  <c r="G11" i="11"/>
  <c r="G15" i="11"/>
  <c r="G19" i="11"/>
  <c r="G23" i="11"/>
  <c r="G27" i="11"/>
  <c r="G31" i="11"/>
  <c r="G35" i="11"/>
  <c r="G39" i="11"/>
  <c r="G43" i="11"/>
  <c r="G47" i="11"/>
  <c r="G51" i="11"/>
  <c r="G55" i="11"/>
  <c r="G59" i="11"/>
  <c r="G63" i="11"/>
  <c r="G67" i="11"/>
  <c r="G71" i="11"/>
  <c r="G75" i="11"/>
  <c r="G79" i="11"/>
  <c r="G83" i="11"/>
  <c r="G87" i="11"/>
  <c r="G91" i="11"/>
  <c r="G95" i="11"/>
  <c r="G99" i="11"/>
  <c r="G103" i="11"/>
  <c r="G107" i="11"/>
  <c r="G111" i="11"/>
  <c r="G115" i="11"/>
  <c r="G119" i="11"/>
  <c r="G123" i="11"/>
  <c r="G127" i="11"/>
  <c r="G131" i="11"/>
  <c r="G135" i="11"/>
  <c r="G139" i="11"/>
  <c r="G143" i="11"/>
  <c r="G147" i="11"/>
  <c r="G7" i="14"/>
  <c r="G11" i="14"/>
  <c r="G15" i="14"/>
  <c r="G19" i="14"/>
  <c r="G23" i="14"/>
  <c r="G27" i="14"/>
  <c r="G31" i="14"/>
  <c r="G35" i="14"/>
  <c r="G39" i="14"/>
  <c r="G43" i="14"/>
  <c r="G47" i="14"/>
  <c r="G51" i="14"/>
  <c r="G55" i="14"/>
  <c r="G59" i="14"/>
  <c r="G63" i="14"/>
  <c r="G67" i="14"/>
  <c r="G71" i="14"/>
  <c r="G75" i="14"/>
  <c r="G79" i="14"/>
  <c r="G83" i="14"/>
  <c r="G87" i="14"/>
  <c r="G91" i="14"/>
  <c r="G95" i="14"/>
  <c r="G99" i="14"/>
  <c r="G103" i="14"/>
  <c r="G107" i="14"/>
  <c r="G111" i="14"/>
  <c r="G115" i="14"/>
  <c r="G119" i="14"/>
  <c r="G123" i="14"/>
  <c r="G127" i="14"/>
  <c r="G131" i="14"/>
  <c r="G135" i="14"/>
  <c r="G139" i="14"/>
  <c r="G143" i="14"/>
  <c r="G147" i="14"/>
  <c r="G54" i="13"/>
  <c r="G78" i="13"/>
  <c r="G94" i="13"/>
  <c r="G110" i="13"/>
  <c r="G126" i="13"/>
  <c r="G142" i="13"/>
  <c r="G62" i="13"/>
  <c r="G74" i="13"/>
  <c r="G90" i="13"/>
  <c r="G106" i="13"/>
  <c r="G122" i="13"/>
  <c r="G138" i="13"/>
  <c r="G70" i="13"/>
  <c r="G86" i="13"/>
  <c r="G102" i="13"/>
  <c r="G118" i="13"/>
  <c r="G134" i="13"/>
  <c r="G150" i="13"/>
  <c r="G7" i="13"/>
  <c r="G11" i="13"/>
  <c r="G15" i="13"/>
  <c r="G19" i="13"/>
  <c r="G23" i="13"/>
  <c r="G27" i="13"/>
  <c r="G31" i="13"/>
  <c r="G35" i="13"/>
  <c r="G39" i="13"/>
  <c r="G43" i="13"/>
  <c r="G47" i="13"/>
  <c r="G51" i="13"/>
  <c r="G55" i="13"/>
  <c r="G59" i="13"/>
  <c r="G63" i="13"/>
  <c r="G67" i="13"/>
  <c r="G75" i="13"/>
  <c r="G79" i="13"/>
  <c r="G83" i="13"/>
  <c r="G91" i="13"/>
  <c r="G95" i="13"/>
  <c r="G99" i="13"/>
  <c r="G107" i="13"/>
  <c r="G111" i="13"/>
  <c r="G115" i="13"/>
  <c r="G123" i="13"/>
  <c r="G127" i="13"/>
  <c r="G131" i="13"/>
  <c r="G139" i="13"/>
  <c r="G143" i="13"/>
  <c r="G147" i="13"/>
  <c r="G3" i="13"/>
  <c r="G130" i="13"/>
  <c r="G109" i="13"/>
  <c r="G66" i="13"/>
  <c r="G13" i="13"/>
  <c r="G113" i="14"/>
  <c r="G49" i="14"/>
  <c r="G3" i="10"/>
  <c r="G5" i="12"/>
  <c r="G9" i="12"/>
  <c r="G13" i="12"/>
  <c r="G17" i="12"/>
  <c r="G21" i="12"/>
  <c r="G25" i="12"/>
  <c r="G29" i="12"/>
  <c r="G33" i="12"/>
  <c r="G4" i="14"/>
  <c r="G12" i="14"/>
  <c r="G28" i="14"/>
  <c r="G36" i="14"/>
  <c r="G44" i="14"/>
  <c r="G146" i="13"/>
  <c r="G125" i="13"/>
  <c r="G103" i="13"/>
  <c r="G82" i="13"/>
  <c r="G58" i="13"/>
  <c r="G97" i="14"/>
  <c r="G20" i="14"/>
  <c r="G6" i="7"/>
  <c r="G9" i="7"/>
  <c r="G17" i="7"/>
  <c r="G217" i="7"/>
  <c r="G245" i="7"/>
  <c r="G34" i="10"/>
  <c r="G30" i="10"/>
  <c r="G26" i="10"/>
  <c r="G22" i="10"/>
  <c r="G18" i="10"/>
  <c r="G14" i="10"/>
  <c r="G10" i="10"/>
  <c r="G6" i="12"/>
  <c r="G10" i="12"/>
  <c r="G14" i="12"/>
  <c r="G18" i="12"/>
  <c r="G22" i="12"/>
  <c r="G26" i="12"/>
  <c r="G30" i="12"/>
  <c r="G28" i="12"/>
  <c r="G20" i="12"/>
  <c r="G12" i="12"/>
  <c r="G4" i="12"/>
  <c r="G57" i="13"/>
  <c r="G61" i="13"/>
  <c r="G65" i="13"/>
  <c r="G69" i="13"/>
  <c r="G73" i="13"/>
  <c r="G81" i="13"/>
  <c r="G85" i="13"/>
  <c r="G89" i="13"/>
  <c r="G97" i="13"/>
  <c r="G101" i="13"/>
  <c r="G105" i="13"/>
  <c r="G113" i="13"/>
  <c r="G117" i="13"/>
  <c r="G121" i="13"/>
  <c r="G129" i="13"/>
  <c r="G133" i="13"/>
  <c r="G137" i="13"/>
  <c r="G145" i="13"/>
  <c r="G149" i="13"/>
  <c r="G141" i="13"/>
  <c r="G119" i="13"/>
  <c r="G98" i="13"/>
  <c r="G77" i="13"/>
  <c r="G45" i="13"/>
  <c r="G145" i="14"/>
  <c r="G81" i="14"/>
  <c r="G4" i="11"/>
  <c r="G8" i="11"/>
  <c r="G12" i="11"/>
  <c r="G16" i="11"/>
  <c r="G20" i="11"/>
  <c r="G24" i="11"/>
  <c r="G28" i="11"/>
  <c r="G32" i="11"/>
  <c r="G36" i="11"/>
  <c r="G40" i="11"/>
  <c r="G44" i="11"/>
  <c r="G48" i="11"/>
  <c r="G52" i="11"/>
  <c r="G56" i="11"/>
  <c r="G60" i="11"/>
  <c r="G64" i="11"/>
  <c r="G68" i="11"/>
  <c r="G72" i="11"/>
  <c r="G76" i="11"/>
  <c r="G80" i="11"/>
  <c r="G84" i="11"/>
  <c r="G88" i="11"/>
  <c r="G92" i="11"/>
  <c r="G96" i="11"/>
  <c r="G100" i="11"/>
  <c r="G104" i="11"/>
  <c r="G108" i="11"/>
  <c r="G112" i="11"/>
  <c r="G116" i="11"/>
  <c r="G120" i="11"/>
  <c r="G124" i="11"/>
  <c r="G128" i="11"/>
  <c r="G132" i="11"/>
  <c r="G136" i="11"/>
  <c r="G140" i="11"/>
  <c r="G144" i="11"/>
  <c r="G148" i="11"/>
  <c r="G8" i="14"/>
  <c r="G16" i="14"/>
  <c r="G24" i="14"/>
  <c r="G32" i="14"/>
  <c r="G40" i="14"/>
  <c r="G48" i="14"/>
  <c r="G52" i="14"/>
  <c r="G56" i="14"/>
  <c r="G60" i="14"/>
  <c r="G64" i="14"/>
  <c r="G68" i="14"/>
  <c r="G72" i="14"/>
  <c r="G76" i="14"/>
  <c r="G80" i="14"/>
  <c r="G84" i="14"/>
  <c r="G88" i="14"/>
  <c r="G92" i="14"/>
  <c r="G96" i="14"/>
  <c r="G100" i="14"/>
  <c r="G104" i="14"/>
  <c r="G108" i="14"/>
  <c r="G112" i="14"/>
  <c r="G116" i="14"/>
  <c r="G120" i="14"/>
  <c r="G124" i="14"/>
  <c r="G128" i="14"/>
  <c r="G132" i="14"/>
  <c r="G136" i="14"/>
  <c r="G140" i="14"/>
  <c r="G144" i="14"/>
  <c r="G148" i="14"/>
  <c r="G4" i="13"/>
  <c r="G8" i="13"/>
  <c r="G12" i="13"/>
  <c r="G16" i="13"/>
  <c r="G20" i="13"/>
  <c r="G24" i="13"/>
  <c r="G28" i="13"/>
  <c r="G32" i="13"/>
  <c r="G36" i="13"/>
  <c r="G40" i="13"/>
  <c r="G44" i="13"/>
  <c r="G48" i="13"/>
  <c r="G52" i="13"/>
  <c r="G56" i="13"/>
  <c r="G60" i="13"/>
  <c r="G64" i="13"/>
  <c r="G68" i="13"/>
  <c r="G72" i="13"/>
  <c r="G76" i="13"/>
  <c r="G80" i="13"/>
  <c r="G84" i="13"/>
  <c r="G88" i="13"/>
  <c r="G92" i="13"/>
  <c r="G96" i="13"/>
  <c r="G100" i="13"/>
  <c r="G104" i="13"/>
  <c r="G108" i="13"/>
  <c r="G112" i="13"/>
  <c r="G116" i="13"/>
  <c r="G120" i="13"/>
  <c r="G124" i="13"/>
  <c r="G128" i="13"/>
  <c r="G132" i="13"/>
  <c r="G136" i="13"/>
  <c r="G140" i="13"/>
  <c r="G144" i="13"/>
  <c r="G148" i="13"/>
  <c r="G5" i="11"/>
  <c r="G9" i="11"/>
  <c r="G13" i="11"/>
  <c r="G17" i="11"/>
  <c r="G21" i="11"/>
  <c r="G25" i="11"/>
  <c r="G29" i="11"/>
  <c r="G33" i="11"/>
  <c r="G37" i="11"/>
  <c r="G41" i="11"/>
  <c r="G45" i="11"/>
  <c r="G49" i="11"/>
  <c r="G53" i="11"/>
  <c r="G57" i="11"/>
  <c r="G61" i="11"/>
  <c r="G65" i="11"/>
  <c r="G69" i="11"/>
  <c r="G73" i="11"/>
  <c r="G77" i="11"/>
  <c r="G81" i="11"/>
  <c r="G85" i="11"/>
  <c r="G89" i="11"/>
  <c r="G93" i="11"/>
  <c r="G97" i="11"/>
  <c r="G101" i="11"/>
  <c r="G105" i="11"/>
  <c r="G109" i="11"/>
  <c r="G113" i="11"/>
  <c r="G117" i="11"/>
  <c r="G121" i="11"/>
  <c r="G125" i="11"/>
  <c r="G129" i="11"/>
  <c r="G133" i="11"/>
  <c r="G137" i="11"/>
  <c r="G141" i="11"/>
  <c r="G145" i="11"/>
  <c r="G149" i="11"/>
  <c r="G5" i="14"/>
  <c r="G9" i="14"/>
  <c r="G13" i="14"/>
  <c r="G17" i="14"/>
  <c r="G21" i="14"/>
  <c r="G25" i="14"/>
  <c r="G29" i="14"/>
  <c r="G33" i="14"/>
  <c r="G37" i="14"/>
  <c r="G41" i="14"/>
  <c r="G45" i="14"/>
  <c r="G6" i="11"/>
  <c r="G10" i="11"/>
  <c r="G14" i="11"/>
  <c r="G18" i="11"/>
  <c r="G22" i="11"/>
  <c r="G26" i="11"/>
  <c r="G30" i="11"/>
  <c r="G34" i="11"/>
  <c r="G38" i="11"/>
  <c r="G42" i="11"/>
  <c r="G46" i="11"/>
  <c r="G50" i="11"/>
  <c r="G54" i="11"/>
  <c r="G58" i="11"/>
  <c r="G62" i="11"/>
  <c r="G66" i="11"/>
  <c r="G70" i="11"/>
  <c r="G74" i="11"/>
  <c r="G78" i="11"/>
  <c r="G82" i="11"/>
  <c r="G86" i="11"/>
  <c r="G90" i="11"/>
  <c r="G94" i="11"/>
  <c r="G98" i="11"/>
  <c r="G102" i="11"/>
  <c r="G106" i="11"/>
  <c r="G110" i="11"/>
  <c r="G114" i="11"/>
  <c r="G118" i="11"/>
  <c r="G122" i="11"/>
  <c r="G126" i="11"/>
  <c r="G130" i="11"/>
  <c r="G134" i="11"/>
  <c r="G138" i="11"/>
  <c r="G142" i="11"/>
  <c r="G146" i="11"/>
  <c r="G150" i="11"/>
  <c r="G6" i="14"/>
  <c r="G10" i="14"/>
  <c r="G14" i="14"/>
  <c r="G18" i="14"/>
  <c r="G22" i="14"/>
  <c r="G26" i="14"/>
  <c r="G30" i="14"/>
  <c r="G34" i="14"/>
  <c r="G38" i="14"/>
  <c r="G42" i="14"/>
  <c r="G46" i="14"/>
  <c r="G50" i="14"/>
  <c r="G54" i="14"/>
  <c r="G58" i="14"/>
  <c r="G62" i="14"/>
  <c r="G66" i="14"/>
  <c r="G70" i="14"/>
  <c r="G74" i="14"/>
  <c r="G78" i="14"/>
  <c r="G82" i="14"/>
  <c r="G86" i="14"/>
  <c r="G90" i="14"/>
  <c r="G94" i="14"/>
  <c r="G98" i="14"/>
  <c r="G102" i="14"/>
  <c r="G106" i="14"/>
  <c r="G110" i="14"/>
  <c r="G114" i="14"/>
  <c r="G118" i="14"/>
  <c r="G122" i="14"/>
  <c r="G126" i="14"/>
  <c r="G130" i="14"/>
  <c r="G134" i="14"/>
  <c r="G138" i="14"/>
  <c r="G142" i="14"/>
  <c r="G146" i="14"/>
  <c r="G150" i="14"/>
  <c r="G6" i="13"/>
  <c r="G10" i="13"/>
  <c r="G14" i="13"/>
  <c r="G18" i="13"/>
  <c r="G22" i="13"/>
  <c r="G26" i="13"/>
  <c r="G30" i="13"/>
  <c r="G34" i="13"/>
  <c r="G38" i="13"/>
  <c r="G42" i="13"/>
  <c r="G46" i="13"/>
  <c r="G50" i="13"/>
  <c r="G25" i="7"/>
  <c r="G41" i="7"/>
  <c r="G57" i="7"/>
  <c r="G73" i="7"/>
  <c r="G121" i="7"/>
  <c r="G137" i="7"/>
  <c r="G201" i="7"/>
  <c r="G142" i="7"/>
  <c r="G14" i="7"/>
  <c r="G33" i="7"/>
  <c r="G49" i="7"/>
  <c r="G89" i="7"/>
  <c r="G105" i="7"/>
  <c r="G153" i="7"/>
  <c r="G202" i="7"/>
  <c r="G110" i="7"/>
  <c r="G65" i="7"/>
  <c r="G165" i="7"/>
  <c r="G193" i="7"/>
  <c r="G209" i="7"/>
  <c r="G229" i="7"/>
  <c r="G188" i="7"/>
  <c r="G78" i="7"/>
  <c r="G3" i="7"/>
  <c r="G244" i="7"/>
  <c r="G214" i="7"/>
  <c r="G186" i="7"/>
  <c r="G252" i="7"/>
  <c r="G224" i="7"/>
  <c r="G196" i="7"/>
  <c r="G180" i="7"/>
  <c r="G158" i="7"/>
  <c r="G126" i="7"/>
  <c r="G94" i="7"/>
  <c r="G62" i="7"/>
  <c r="G30" i="7"/>
  <c r="G238" i="7"/>
  <c r="G250" i="7"/>
  <c r="G236" i="7"/>
  <c r="G222" i="7"/>
  <c r="G208" i="7"/>
  <c r="G176" i="7"/>
  <c r="G5" i="7"/>
  <c r="G11" i="7"/>
  <c r="G15" i="7"/>
  <c r="G21" i="7"/>
  <c r="G27" i="7"/>
  <c r="G31" i="7"/>
  <c r="G37" i="7"/>
  <c r="G43" i="7"/>
  <c r="G47" i="7"/>
  <c r="G55" i="7"/>
  <c r="G59" i="7"/>
  <c r="G63" i="7"/>
  <c r="G69" i="7"/>
  <c r="G85" i="7"/>
  <c r="G101" i="7"/>
  <c r="G117" i="7"/>
  <c r="G125" i="7"/>
  <c r="G133" i="7"/>
  <c r="G141" i="7"/>
  <c r="G149" i="7"/>
  <c r="G157" i="7"/>
  <c r="G173" i="7"/>
  <c r="G189" i="7"/>
  <c r="G205" i="7"/>
  <c r="G221" i="7"/>
  <c r="G237" i="7"/>
  <c r="G256" i="7"/>
  <c r="G249" i="7"/>
  <c r="G241" i="7"/>
  <c r="G234" i="7"/>
  <c r="G228" i="7"/>
  <c r="G220" i="7"/>
  <c r="G213" i="7"/>
  <c r="G206" i="7"/>
  <c r="G198" i="7"/>
  <c r="G192" i="7"/>
  <c r="G185" i="7"/>
  <c r="G174" i="7"/>
  <c r="G164" i="7"/>
  <c r="G150" i="7"/>
  <c r="G134" i="7"/>
  <c r="G118" i="7"/>
  <c r="G102" i="7"/>
  <c r="G86" i="7"/>
  <c r="G70" i="7"/>
  <c r="G54" i="7"/>
  <c r="G38" i="7"/>
  <c r="G22" i="7"/>
  <c r="G4" i="7"/>
  <c r="G12" i="7"/>
  <c r="G20" i="7"/>
  <c r="G28" i="7"/>
  <c r="G32" i="7"/>
  <c r="G40" i="7"/>
  <c r="G48" i="7"/>
  <c r="G56" i="7"/>
  <c r="G60" i="7"/>
  <c r="G68" i="7"/>
  <c r="G76" i="7"/>
  <c r="G80" i="7"/>
  <c r="G88" i="7"/>
  <c r="G96" i="7"/>
  <c r="G104" i="7"/>
  <c r="G108" i="7"/>
  <c r="G116" i="7"/>
  <c r="G124" i="7"/>
  <c r="G132" i="7"/>
  <c r="G140" i="7"/>
  <c r="G148" i="7"/>
  <c r="G156" i="7"/>
  <c r="G8" i="7"/>
  <c r="G16" i="7"/>
  <c r="G24" i="7"/>
  <c r="G36" i="7"/>
  <c r="G44" i="7"/>
  <c r="G52" i="7"/>
  <c r="G64" i="7"/>
  <c r="G72" i="7"/>
  <c r="G84" i="7"/>
  <c r="G92" i="7"/>
  <c r="G100" i="7"/>
  <c r="G112" i="7"/>
  <c r="G120" i="7"/>
  <c r="G128" i="7"/>
  <c r="G136" i="7"/>
  <c r="G144" i="7"/>
  <c r="G152" i="7"/>
  <c r="G10" i="7"/>
  <c r="G18" i="7"/>
  <c r="G26" i="7"/>
  <c r="G34" i="7"/>
  <c r="G42" i="7"/>
  <c r="G50" i="7"/>
  <c r="G58" i="7"/>
  <c r="G66" i="7"/>
  <c r="G74" i="7"/>
  <c r="G82" i="7"/>
  <c r="G90" i="7"/>
  <c r="G98" i="7"/>
  <c r="G106" i="7"/>
  <c r="G114" i="7"/>
  <c r="G122" i="7"/>
  <c r="G130" i="7"/>
  <c r="G138" i="7"/>
  <c r="G146" i="7"/>
  <c r="G154" i="7"/>
  <c r="G161" i="7"/>
  <c r="G166" i="7"/>
  <c r="G172" i="7"/>
  <c r="G177" i="7"/>
  <c r="G182" i="7"/>
  <c r="G162" i="7"/>
  <c r="G168" i="7"/>
  <c r="G178" i="7"/>
  <c r="G184" i="7"/>
  <c r="G194" i="7"/>
  <c r="G200" i="7"/>
  <c r="G210" i="7"/>
  <c r="G216" i="7"/>
  <c r="G226" i="7"/>
  <c r="G232" i="7"/>
  <c r="G242" i="7"/>
  <c r="G248" i="7"/>
  <c r="G7" i="7"/>
  <c r="G13" i="7"/>
  <c r="G19" i="7"/>
  <c r="G23" i="7"/>
  <c r="G29" i="7"/>
  <c r="G35" i="7"/>
  <c r="G39" i="7"/>
  <c r="G45" i="7"/>
  <c r="G51" i="7"/>
  <c r="G53" i="7"/>
  <c r="G61" i="7"/>
  <c r="G67" i="7"/>
  <c r="G77" i="7"/>
  <c r="G93" i="7"/>
  <c r="G109" i="7"/>
  <c r="G253" i="7"/>
  <c r="G254" i="7"/>
  <c r="G246" i="7"/>
  <c r="G240" i="7"/>
  <c r="G233" i="7"/>
  <c r="G225" i="7"/>
  <c r="G218" i="7"/>
  <c r="G212" i="7"/>
  <c r="G204" i="7"/>
  <c r="G197" i="7"/>
  <c r="G190" i="7"/>
  <c r="G181" i="7"/>
  <c r="G170" i="7"/>
  <c r="G160" i="7"/>
  <c r="G145" i="7"/>
  <c r="G129" i="7"/>
  <c r="G113" i="7"/>
  <c r="G97" i="7"/>
  <c r="G81" i="7"/>
  <c r="G71" i="7"/>
  <c r="G75" i="7"/>
  <c r="G79" i="7"/>
  <c r="G83" i="7"/>
  <c r="G87" i="7"/>
  <c r="G91" i="7"/>
  <c r="G95" i="7"/>
  <c r="G99" i="7"/>
  <c r="G103" i="7"/>
  <c r="G107" i="7"/>
  <c r="G111" i="7"/>
  <c r="G115" i="7"/>
  <c r="G119" i="7"/>
  <c r="G123" i="7"/>
  <c r="G127" i="7"/>
  <c r="G131" i="7"/>
  <c r="G135" i="7"/>
  <c r="G139" i="7"/>
  <c r="G143" i="7"/>
  <c r="G147" i="7"/>
  <c r="G151" i="7"/>
  <c r="G155" i="7"/>
  <c r="G159" i="7"/>
  <c r="G163" i="7"/>
  <c r="G167" i="7"/>
  <c r="G171" i="7"/>
  <c r="G175" i="7"/>
  <c r="G179" i="7"/>
  <c r="G183" i="7"/>
  <c r="G187" i="7"/>
  <c r="G191" i="7"/>
  <c r="G195" i="7"/>
  <c r="G199" i="7"/>
  <c r="G203" i="7"/>
  <c r="G207" i="7"/>
  <c r="G211" i="7"/>
  <c r="G215" i="7"/>
  <c r="G219" i="7"/>
  <c r="G223" i="7"/>
  <c r="G227" i="7"/>
  <c r="G231" i="7"/>
  <c r="G235" i="7"/>
  <c r="G239" i="7"/>
  <c r="G243" i="7"/>
  <c r="G247" i="7"/>
  <c r="G251" i="7"/>
  <c r="G255" i="7"/>
  <c r="C7" i="14"/>
  <c r="C5" i="14"/>
  <c r="C16" i="14"/>
  <c r="C21" i="14"/>
  <c r="C23" i="14"/>
  <c r="C32" i="14"/>
  <c r="C37" i="14"/>
  <c r="C39" i="14"/>
  <c r="C48" i="14"/>
  <c r="C53" i="14"/>
  <c r="C55" i="14"/>
  <c r="C64" i="14"/>
  <c r="C69" i="14"/>
  <c r="C71" i="14"/>
  <c r="C80" i="14"/>
  <c r="C85" i="14"/>
  <c r="C87" i="14"/>
  <c r="C96" i="14"/>
  <c r="C101" i="14"/>
  <c r="C103" i="14"/>
  <c r="C4" i="14"/>
  <c r="C149" i="14"/>
  <c r="C145" i="14"/>
  <c r="C141" i="14"/>
  <c r="C137" i="14"/>
  <c r="C133" i="14"/>
  <c r="C129" i="14"/>
  <c r="C125" i="14"/>
  <c r="C121" i="14"/>
  <c r="C117" i="14"/>
  <c r="C113" i="14"/>
  <c r="C109" i="14"/>
  <c r="C9" i="14"/>
  <c r="C11" i="14"/>
  <c r="C20" i="14"/>
  <c r="C25" i="14"/>
  <c r="C27" i="14"/>
  <c r="C36" i="14"/>
  <c r="C41" i="14"/>
  <c r="C43" i="14"/>
  <c r="C52" i="14"/>
  <c r="C57" i="14"/>
  <c r="C59" i="14"/>
  <c r="C68" i="14"/>
  <c r="C73" i="14"/>
  <c r="C75" i="14"/>
  <c r="C84" i="14"/>
  <c r="C89" i="14"/>
  <c r="C91" i="14"/>
  <c r="C100" i="14"/>
  <c r="C105" i="14"/>
  <c r="C107" i="14"/>
  <c r="C111" i="14"/>
  <c r="C115" i="14"/>
  <c r="C119" i="14"/>
  <c r="C123" i="14"/>
  <c r="C127" i="14"/>
  <c r="C131" i="14"/>
  <c r="C135" i="14"/>
  <c r="C139" i="14"/>
  <c r="C143" i="14"/>
  <c r="C8" i="14"/>
  <c r="C13" i="14"/>
  <c r="C15" i="14"/>
  <c r="C24" i="14"/>
  <c r="C29" i="14"/>
  <c r="C31" i="14"/>
  <c r="C40" i="14"/>
  <c r="C45" i="14"/>
  <c r="C47" i="14"/>
  <c r="C56" i="14"/>
  <c r="C61" i="14"/>
  <c r="C63" i="14"/>
  <c r="C72" i="14"/>
  <c r="C77" i="14"/>
  <c r="C79" i="14"/>
  <c r="C88" i="14"/>
  <c r="C93" i="14"/>
  <c r="C95" i="14"/>
  <c r="C104" i="14"/>
  <c r="C147" i="14"/>
  <c r="C118" i="14"/>
  <c r="C12" i="14"/>
  <c r="C17" i="14"/>
  <c r="C19" i="14"/>
  <c r="C28" i="14"/>
  <c r="C33" i="14"/>
  <c r="C35" i="14"/>
  <c r="C44" i="14"/>
  <c r="C49" i="14"/>
  <c r="C51" i="14"/>
  <c r="C60" i="14"/>
  <c r="C65" i="14"/>
  <c r="C67" i="14"/>
  <c r="C76" i="14"/>
  <c r="C81" i="14"/>
  <c r="C83" i="14"/>
  <c r="C92" i="14"/>
  <c r="C97" i="14"/>
  <c r="C99" i="14"/>
  <c r="C108" i="14"/>
  <c r="C112" i="14"/>
  <c r="C116" i="14"/>
  <c r="C120" i="14"/>
  <c r="C122" i="14"/>
  <c r="C124" i="14"/>
  <c r="C126" i="14"/>
  <c r="C128" i="14"/>
  <c r="C130" i="14"/>
  <c r="C132" i="14"/>
  <c r="C134" i="14"/>
  <c r="C136" i="14"/>
  <c r="C138" i="14"/>
  <c r="C140" i="14"/>
  <c r="C142" i="14"/>
  <c r="C144" i="14"/>
  <c r="C146" i="14"/>
  <c r="C148" i="14"/>
  <c r="C150" i="14"/>
  <c r="C3" i="14"/>
  <c r="C6" i="14"/>
  <c r="C10" i="14"/>
  <c r="C14" i="14"/>
  <c r="C18" i="14"/>
  <c r="C22" i="14"/>
  <c r="C26" i="14"/>
  <c r="C30" i="14"/>
  <c r="C34" i="14"/>
  <c r="C38" i="14"/>
  <c r="C42" i="14"/>
  <c r="C46" i="14"/>
  <c r="C50" i="14"/>
  <c r="C54" i="14"/>
  <c r="C58" i="14"/>
  <c r="C62" i="14"/>
  <c r="C66" i="14"/>
  <c r="C70" i="14"/>
  <c r="C74" i="14"/>
  <c r="C78" i="14"/>
  <c r="C82" i="14"/>
  <c r="C86" i="14"/>
  <c r="C90" i="14"/>
  <c r="C94" i="14"/>
  <c r="C98" i="14"/>
  <c r="C102" i="14"/>
  <c r="C106" i="14"/>
  <c r="C110" i="14"/>
  <c r="C114" i="14"/>
  <c r="C4" i="13"/>
  <c r="C130" i="13"/>
  <c r="C7" i="13"/>
  <c r="C11" i="13"/>
  <c r="C15" i="13"/>
  <c r="C19" i="13"/>
  <c r="C23" i="13"/>
  <c r="C27" i="13"/>
  <c r="C31" i="13"/>
  <c r="C35" i="13"/>
  <c r="C39" i="13"/>
  <c r="C43" i="13"/>
  <c r="C47" i="13"/>
  <c r="C51" i="13"/>
  <c r="C55" i="13"/>
  <c r="C59" i="13"/>
  <c r="C63" i="13"/>
  <c r="C67" i="13"/>
  <c r="C71" i="13"/>
  <c r="C75" i="13"/>
  <c r="C79" i="13"/>
  <c r="C83" i="13"/>
  <c r="C87" i="13"/>
  <c r="C91" i="13"/>
  <c r="C95" i="13"/>
  <c r="C99" i="13"/>
  <c r="C103" i="13"/>
  <c r="C107" i="13"/>
  <c r="C111" i="13"/>
  <c r="C115" i="13"/>
  <c r="C119" i="13"/>
  <c r="C123" i="13"/>
  <c r="C127" i="13"/>
  <c r="C131" i="13"/>
  <c r="C135" i="13"/>
  <c r="C139" i="13"/>
  <c r="C143" i="13"/>
  <c r="C147" i="13"/>
  <c r="C6" i="13"/>
  <c r="C8" i="13"/>
  <c r="C10" i="13"/>
  <c r="C12" i="13"/>
  <c r="C14" i="13"/>
  <c r="C16" i="13"/>
  <c r="C18" i="13"/>
  <c r="C20" i="13"/>
  <c r="C22" i="13"/>
  <c r="C24" i="13"/>
  <c r="C26" i="13"/>
  <c r="C28" i="13"/>
  <c r="C30" i="13"/>
  <c r="C32" i="13"/>
  <c r="C34" i="13"/>
  <c r="C36" i="13"/>
  <c r="C38" i="13"/>
  <c r="C40" i="13"/>
  <c r="C42" i="13"/>
  <c r="C44" i="13"/>
  <c r="C46" i="13"/>
  <c r="C48" i="13"/>
  <c r="C50" i="13"/>
  <c r="C52" i="13"/>
  <c r="C54" i="13"/>
  <c r="C56" i="13"/>
  <c r="C58" i="13"/>
  <c r="C60" i="13"/>
  <c r="C62" i="13"/>
  <c r="C64" i="13"/>
  <c r="C68" i="13"/>
  <c r="C72" i="13"/>
  <c r="C76" i="13"/>
  <c r="C80" i="13"/>
  <c r="C84" i="13"/>
  <c r="C88" i="13"/>
  <c r="C92" i="13"/>
  <c r="C96" i="13"/>
  <c r="C100" i="13"/>
  <c r="C104" i="13"/>
  <c r="C108" i="13"/>
  <c r="C112" i="13"/>
  <c r="C116" i="13"/>
  <c r="C120" i="13"/>
  <c r="C124" i="13"/>
  <c r="C128" i="13"/>
  <c r="C132" i="13"/>
  <c r="C134" i="13"/>
  <c r="C136" i="13"/>
  <c r="C138" i="13"/>
  <c r="C140" i="13"/>
  <c r="C142" i="13"/>
  <c r="C144" i="13"/>
  <c r="C146" i="13"/>
  <c r="C148" i="13"/>
  <c r="C150" i="13"/>
  <c r="C5" i="13"/>
  <c r="C13" i="13"/>
  <c r="C37" i="13"/>
  <c r="C41" i="13"/>
  <c r="C49" i="13"/>
  <c r="C57" i="13"/>
  <c r="C61" i="13"/>
  <c r="C73" i="13"/>
  <c r="C81" i="13"/>
  <c r="C89" i="13"/>
  <c r="C93" i="13"/>
  <c r="C101" i="13"/>
  <c r="C105" i="13"/>
  <c r="C109" i="13"/>
  <c r="C117" i="13"/>
  <c r="C133" i="13"/>
  <c r="C137" i="13"/>
  <c r="C141" i="13"/>
  <c r="C149" i="13"/>
  <c r="C3" i="13"/>
  <c r="C9" i="13"/>
  <c r="C17" i="13"/>
  <c r="C21" i="13"/>
  <c r="C25" i="13"/>
  <c r="C29" i="13"/>
  <c r="C33" i="13"/>
  <c r="C45" i="13"/>
  <c r="C53" i="13"/>
  <c r="C65" i="13"/>
  <c r="C69" i="13"/>
  <c r="C77" i="13"/>
  <c r="C85" i="13"/>
  <c r="C97" i="13"/>
  <c r="C113" i="13"/>
  <c r="C121" i="13"/>
  <c r="C125" i="13"/>
  <c r="C129" i="13"/>
  <c r="C145" i="13"/>
  <c r="C66" i="13"/>
  <c r="C70" i="13"/>
  <c r="C74" i="13"/>
  <c r="C78" i="13"/>
  <c r="C82" i="13"/>
  <c r="C86" i="13"/>
  <c r="C90" i="13"/>
  <c r="C94" i="13"/>
  <c r="C98" i="13"/>
  <c r="C102" i="13"/>
  <c r="C106" i="13"/>
  <c r="C110" i="13"/>
  <c r="C114" i="13"/>
  <c r="C118" i="13"/>
  <c r="C122" i="13"/>
  <c r="C126" i="13"/>
  <c r="C137" i="12"/>
  <c r="C150" i="12"/>
  <c r="C11" i="12"/>
  <c r="C43" i="12"/>
  <c r="C47" i="12"/>
  <c r="C51" i="12"/>
  <c r="C55" i="12"/>
  <c r="C59" i="12"/>
  <c r="C63" i="12"/>
  <c r="C139" i="12"/>
  <c r="C143" i="12"/>
  <c r="C147" i="12"/>
  <c r="C8" i="12"/>
  <c r="C12" i="12"/>
  <c r="C16" i="12"/>
  <c r="C20" i="12"/>
  <c r="C24" i="12"/>
  <c r="C28" i="12"/>
  <c r="C30" i="12"/>
  <c r="C32" i="12"/>
  <c r="C34" i="12"/>
  <c r="C36" i="12"/>
  <c r="C38" i="12"/>
  <c r="C40" i="12"/>
  <c r="C42" i="12"/>
  <c r="C44" i="12"/>
  <c r="C46" i="12"/>
  <c r="C48" i="12"/>
  <c r="C50" i="12"/>
  <c r="C52" i="12"/>
  <c r="C54" i="12"/>
  <c r="C56" i="12"/>
  <c r="C58" i="12"/>
  <c r="C60" i="12"/>
  <c r="C62" i="12"/>
  <c r="C64" i="12"/>
  <c r="C66" i="12"/>
  <c r="C68" i="12"/>
  <c r="C70" i="12"/>
  <c r="C72" i="12"/>
  <c r="C74" i="12"/>
  <c r="C76" i="12"/>
  <c r="C78" i="12"/>
  <c r="C80" i="12"/>
  <c r="C82" i="12"/>
  <c r="C84" i="12"/>
  <c r="C86" i="12"/>
  <c r="C88" i="12"/>
  <c r="C90" i="12"/>
  <c r="C92" i="12"/>
  <c r="C94" i="12"/>
  <c r="C96" i="12"/>
  <c r="C100" i="12"/>
  <c r="C102" i="12"/>
  <c r="C104" i="12"/>
  <c r="C106" i="12"/>
  <c r="C108" i="12"/>
  <c r="C110" i="12"/>
  <c r="C112" i="12"/>
  <c r="C114" i="12"/>
  <c r="C116" i="12"/>
  <c r="C118" i="12"/>
  <c r="C120" i="12"/>
  <c r="C122" i="12"/>
  <c r="C124" i="12"/>
  <c r="C126" i="12"/>
  <c r="C128" i="12"/>
  <c r="C130" i="12"/>
  <c r="C132" i="12"/>
  <c r="C134" i="12"/>
  <c r="C136" i="12"/>
  <c r="C140" i="12"/>
  <c r="C144" i="12"/>
  <c r="C148" i="12"/>
  <c r="C5" i="12"/>
  <c r="C9" i="12"/>
  <c r="C21" i="12"/>
  <c r="C25" i="12"/>
  <c r="C29" i="12"/>
  <c r="C33" i="12"/>
  <c r="C37" i="12"/>
  <c r="C41" i="12"/>
  <c r="C49" i="12"/>
  <c r="C61" i="12"/>
  <c r="C97" i="12"/>
  <c r="C109" i="12"/>
  <c r="C121" i="12"/>
  <c r="C125" i="12"/>
  <c r="C133" i="12"/>
  <c r="C4" i="12"/>
  <c r="C13" i="12"/>
  <c r="C17" i="12"/>
  <c r="C45" i="12"/>
  <c r="C57" i="12"/>
  <c r="C81" i="12"/>
  <c r="C85" i="12"/>
  <c r="C89" i="12"/>
  <c r="C93" i="12"/>
  <c r="C113" i="12"/>
  <c r="C141" i="12"/>
  <c r="C145" i="12"/>
  <c r="C149" i="12"/>
  <c r="C3" i="12"/>
  <c r="C7" i="12"/>
  <c r="C15" i="12"/>
  <c r="C19" i="12"/>
  <c r="C23" i="12"/>
  <c r="C27" i="12"/>
  <c r="C31" i="12"/>
  <c r="C35" i="12"/>
  <c r="C39" i="12"/>
  <c r="C67" i="12"/>
  <c r="C71" i="12"/>
  <c r="C75" i="12"/>
  <c r="C79" i="12"/>
  <c r="C83" i="12"/>
  <c r="C87" i="12"/>
  <c r="C91" i="12"/>
  <c r="C95" i="12"/>
  <c r="C99" i="12"/>
  <c r="C103" i="12"/>
  <c r="C107" i="12"/>
  <c r="C111" i="12"/>
  <c r="C115" i="12"/>
  <c r="C119" i="12"/>
  <c r="C123" i="12"/>
  <c r="C127" i="12"/>
  <c r="C131" i="12"/>
  <c r="C135" i="12"/>
  <c r="C53" i="12"/>
  <c r="C65" i="12"/>
  <c r="C69" i="12"/>
  <c r="C73" i="12"/>
  <c r="C77" i="12"/>
  <c r="C101" i="12"/>
  <c r="C105" i="12"/>
  <c r="C117" i="12"/>
  <c r="C129" i="12"/>
  <c r="C6" i="12"/>
  <c r="C10" i="12"/>
  <c r="C14" i="12"/>
  <c r="C18" i="12"/>
  <c r="C22" i="12"/>
  <c r="C26" i="12"/>
  <c r="C98" i="12"/>
  <c r="C138" i="12"/>
  <c r="C142" i="12"/>
  <c r="C146" i="12"/>
  <c r="K1519" i="3"/>
  <c r="L1559" i="3"/>
  <c r="J1555" i="3"/>
  <c r="J1554" i="3"/>
  <c r="J1553" i="3"/>
  <c r="J1552" i="3"/>
  <c r="J1551" i="3"/>
  <c r="J1550" i="3"/>
  <c r="J1549" i="3"/>
  <c r="L1555" i="3"/>
  <c r="L1560" i="3"/>
  <c r="L1558" i="3"/>
  <c r="L1557" i="3"/>
  <c r="L1556" i="3"/>
  <c r="J1560" i="3"/>
  <c r="L1517" i="3"/>
  <c r="L1537" i="3"/>
  <c r="L1536" i="3"/>
  <c r="L1535" i="3"/>
  <c r="L1534" i="3"/>
  <c r="L1533" i="3"/>
  <c r="L1532" i="3"/>
  <c r="J1558" i="3"/>
  <c r="J1557" i="3"/>
  <c r="J1556" i="3"/>
  <c r="K1516" i="3"/>
  <c r="L1554" i="3"/>
  <c r="L1553" i="3"/>
  <c r="L1552" i="3"/>
  <c r="L1551" i="3"/>
  <c r="L1550" i="3"/>
  <c r="L1549" i="3"/>
  <c r="I1549" i="3"/>
  <c r="J1559" i="3"/>
  <c r="K1555" i="3"/>
  <c r="K1554" i="3"/>
  <c r="K1553" i="3"/>
  <c r="K1552" i="3"/>
  <c r="K1551" i="3"/>
  <c r="K1550" i="3"/>
  <c r="K1549" i="3"/>
  <c r="K1560" i="3"/>
  <c r="K1559" i="3"/>
  <c r="K1558" i="3"/>
  <c r="K1557" i="3"/>
  <c r="K1556" i="3"/>
  <c r="I1560" i="3"/>
  <c r="I1559" i="3"/>
  <c r="I1558" i="3"/>
  <c r="I1557" i="3"/>
  <c r="I1556" i="3"/>
  <c r="I1555" i="3"/>
  <c r="I1554" i="3"/>
  <c r="I1553" i="3"/>
  <c r="I1552" i="3"/>
  <c r="I1551" i="3"/>
  <c r="I1550" i="3"/>
  <c r="J1537" i="3"/>
  <c r="J1535" i="3"/>
  <c r="J1534" i="3"/>
  <c r="J1533" i="3"/>
  <c r="J1532" i="3"/>
  <c r="L1520" i="3"/>
  <c r="L1521" i="3"/>
  <c r="L1519" i="3"/>
  <c r="L1518" i="3"/>
  <c r="L1516" i="3"/>
  <c r="J1571" i="3"/>
  <c r="J1570" i="3"/>
  <c r="J1569" i="3"/>
  <c r="J1568" i="3"/>
  <c r="J1567" i="3"/>
  <c r="K1520" i="3"/>
  <c r="J1520" i="3"/>
  <c r="J1518" i="3"/>
  <c r="J1516" i="3"/>
  <c r="L1571" i="3"/>
  <c r="L1564" i="3"/>
  <c r="L1574" i="3"/>
  <c r="J1536" i="3"/>
  <c r="K1537" i="3"/>
  <c r="K1536" i="3"/>
  <c r="K1535" i="3"/>
  <c r="K1534" i="3"/>
  <c r="K1533" i="3"/>
  <c r="K1532" i="3"/>
  <c r="J1566" i="3"/>
  <c r="J1565" i="3"/>
  <c r="J1564" i="3"/>
  <c r="J1576" i="3"/>
  <c r="J1575" i="3"/>
  <c r="J1574" i="3"/>
  <c r="J1573" i="3"/>
  <c r="J1572" i="3"/>
  <c r="K1521" i="3"/>
  <c r="K1518" i="3"/>
  <c r="K1517" i="3"/>
  <c r="C4" i="11"/>
  <c r="K1572" i="3"/>
  <c r="K1573" i="3"/>
  <c r="K1574" i="3"/>
  <c r="K1575" i="3"/>
  <c r="K1576" i="3"/>
  <c r="L1565" i="3"/>
  <c r="L1567" i="3"/>
  <c r="L1572" i="3"/>
  <c r="L1573" i="3"/>
  <c r="L1566" i="3"/>
  <c r="L1568" i="3"/>
  <c r="L1569" i="3"/>
  <c r="L1570" i="3"/>
  <c r="L1576" i="3"/>
  <c r="L1575" i="3"/>
  <c r="J1517" i="3"/>
  <c r="J1521" i="3"/>
  <c r="J1519" i="3"/>
  <c r="K1571" i="3"/>
  <c r="K1570" i="3"/>
  <c r="K1569" i="3"/>
  <c r="K1568" i="3"/>
  <c r="K1567" i="3"/>
  <c r="K1566" i="3"/>
  <c r="K1565" i="3"/>
  <c r="K1564" i="3"/>
  <c r="C5" i="11"/>
  <c r="C149" i="11"/>
  <c r="C145" i="11"/>
  <c r="C141" i="11"/>
  <c r="C137" i="11"/>
  <c r="C133" i="11"/>
  <c r="C129" i="11"/>
  <c r="C125" i="11"/>
  <c r="C121" i="11"/>
  <c r="C117" i="11"/>
  <c r="C113" i="11"/>
  <c r="C109" i="11"/>
  <c r="C105" i="11"/>
  <c r="C101" i="11"/>
  <c r="C97" i="11"/>
  <c r="C93" i="11"/>
  <c r="C89" i="11"/>
  <c r="C85" i="11"/>
  <c r="C81" i="11"/>
  <c r="C77" i="11"/>
  <c r="C73" i="11"/>
  <c r="C69" i="11"/>
  <c r="C65" i="11"/>
  <c r="C61" i="11"/>
  <c r="C57" i="11"/>
  <c r="C53" i="11"/>
  <c r="C49" i="11"/>
  <c r="C45" i="11"/>
  <c r="C41" i="11"/>
  <c r="C37" i="11"/>
  <c r="C33" i="11"/>
  <c r="C29" i="11"/>
  <c r="C25" i="11"/>
  <c r="C21" i="11"/>
  <c r="C17" i="11"/>
  <c r="C13" i="11"/>
  <c r="C9" i="11"/>
  <c r="C6" i="11"/>
  <c r="C150" i="11"/>
  <c r="C148" i="11"/>
  <c r="C146" i="11"/>
  <c r="C144" i="11"/>
  <c r="C142" i="11"/>
  <c r="C140" i="11"/>
  <c r="C138" i="11"/>
  <c r="C136" i="11"/>
  <c r="C134" i="11"/>
  <c r="C132" i="11"/>
  <c r="C130" i="11"/>
  <c r="C128" i="11"/>
  <c r="C126" i="11"/>
  <c r="C124" i="11"/>
  <c r="C122" i="11"/>
  <c r="C120" i="11"/>
  <c r="C118" i="11"/>
  <c r="C116" i="11"/>
  <c r="C114" i="11"/>
  <c r="C112" i="11"/>
  <c r="C110" i="11"/>
  <c r="C108" i="11"/>
  <c r="C106" i="11"/>
  <c r="C104" i="11"/>
  <c r="C102" i="11"/>
  <c r="C100" i="11"/>
  <c r="C98" i="11"/>
  <c r="C96" i="11"/>
  <c r="C94" i="11"/>
  <c r="C92" i="11"/>
  <c r="C90" i="11"/>
  <c r="C88" i="11"/>
  <c r="C86" i="11"/>
  <c r="C84" i="11"/>
  <c r="C82" i="11"/>
  <c r="C80" i="11"/>
  <c r="C78" i="11"/>
  <c r="C76" i="11"/>
  <c r="C74" i="11"/>
  <c r="C72" i="11"/>
  <c r="C70" i="11"/>
  <c r="C68" i="11"/>
  <c r="C66" i="11"/>
  <c r="C64" i="11"/>
  <c r="C62" i="11"/>
  <c r="C60" i="11"/>
  <c r="C58" i="11"/>
  <c r="C56" i="11"/>
  <c r="C54" i="11"/>
  <c r="C52" i="11"/>
  <c r="C50" i="11"/>
  <c r="C48" i="11"/>
  <c r="C46" i="11"/>
  <c r="C44" i="11"/>
  <c r="C42" i="11"/>
  <c r="C40" i="11"/>
  <c r="C38" i="11"/>
  <c r="C36" i="11"/>
  <c r="C34" i="11"/>
  <c r="C32" i="11"/>
  <c r="C30" i="11"/>
  <c r="C28" i="11"/>
  <c r="C26" i="11"/>
  <c r="C24" i="11"/>
  <c r="C22" i="11"/>
  <c r="C20" i="11"/>
  <c r="C18" i="11"/>
  <c r="C16" i="11"/>
  <c r="C14" i="11"/>
  <c r="C12" i="11"/>
  <c r="C10" i="11"/>
  <c r="C8" i="11"/>
  <c r="C3" i="11"/>
  <c r="C147" i="11"/>
  <c r="C143" i="11"/>
  <c r="C139" i="11"/>
  <c r="C135" i="11"/>
  <c r="C131" i="11"/>
  <c r="C127" i="11"/>
  <c r="C123" i="11"/>
  <c r="C119" i="11"/>
  <c r="C115" i="11"/>
  <c r="C111" i="11"/>
  <c r="C107" i="11"/>
  <c r="C103" i="11"/>
  <c r="C99" i="11"/>
  <c r="C95" i="11"/>
  <c r="C91" i="11"/>
  <c r="C87" i="11"/>
  <c r="C83" i="11"/>
  <c r="C79" i="11"/>
  <c r="C75" i="11"/>
  <c r="C71" i="11"/>
  <c r="C67" i="11"/>
  <c r="C63" i="11"/>
  <c r="C59" i="11"/>
  <c r="C55" i="11"/>
  <c r="C51" i="11"/>
  <c r="C47" i="11"/>
  <c r="C43" i="11"/>
  <c r="C39" i="11"/>
  <c r="C35" i="11"/>
  <c r="C31" i="11"/>
  <c r="C27" i="11"/>
  <c r="C23" i="11"/>
  <c r="C19" i="11"/>
  <c r="C15" i="11"/>
  <c r="C11" i="11"/>
  <c r="C7" i="11"/>
  <c r="C115" i="10"/>
  <c r="C110" i="10"/>
  <c r="C102" i="10"/>
  <c r="C94" i="10"/>
  <c r="C86" i="10"/>
  <c r="C78" i="10"/>
  <c r="C70" i="10"/>
  <c r="C116" i="10"/>
  <c r="C108" i="10"/>
  <c r="C100" i="10"/>
  <c r="C92" i="10"/>
  <c r="C84" i="10"/>
  <c r="C76" i="10"/>
  <c r="C68" i="10"/>
  <c r="C114" i="10"/>
  <c r="C106" i="10"/>
  <c r="C98" i="10"/>
  <c r="C90" i="10"/>
  <c r="C82" i="10"/>
  <c r="C74" i="10"/>
  <c r="C66" i="10"/>
  <c r="C113" i="10"/>
  <c r="C111" i="10"/>
  <c r="C109" i="10"/>
  <c r="C107" i="10"/>
  <c r="C105" i="10"/>
  <c r="C103" i="10"/>
  <c r="C101" i="10"/>
  <c r="C99" i="10"/>
  <c r="C97" i="10"/>
  <c r="C95" i="10"/>
  <c r="C93" i="10"/>
  <c r="C91" i="10"/>
  <c r="C89" i="10"/>
  <c r="C87" i="10"/>
  <c r="C85" i="10"/>
  <c r="C83" i="10"/>
  <c r="C81" i="10"/>
  <c r="C79" i="10"/>
  <c r="C77" i="10"/>
  <c r="C75" i="10"/>
  <c r="C73" i="10"/>
  <c r="C71" i="10"/>
  <c r="C69" i="10"/>
  <c r="C67" i="10"/>
  <c r="C65" i="10"/>
  <c r="C63" i="10"/>
  <c r="C62" i="10"/>
  <c r="C112" i="10"/>
  <c r="C104" i="10"/>
  <c r="C96" i="10"/>
  <c r="C88" i="10"/>
  <c r="C80" i="10"/>
  <c r="C72" i="10"/>
  <c r="C64" i="10"/>
  <c r="C4" i="10"/>
  <c r="C29" i="10"/>
  <c r="C3" i="10"/>
  <c r="C39" i="10"/>
  <c r="C38" i="10"/>
  <c r="C37" i="10"/>
  <c r="C36" i="10"/>
  <c r="C35" i="10"/>
  <c r="C34" i="10"/>
  <c r="C33" i="10"/>
  <c r="C32" i="10"/>
  <c r="C30" i="10"/>
  <c r="C28" i="10"/>
  <c r="C27" i="10"/>
  <c r="C26" i="10"/>
  <c r="C25" i="10"/>
  <c r="C24" i="10"/>
  <c r="C23" i="10"/>
  <c r="C22" i="10"/>
  <c r="C21" i="10"/>
  <c r="C20" i="10"/>
  <c r="C19" i="10"/>
  <c r="C18" i="10"/>
  <c r="C17" i="10"/>
  <c r="C16" i="10"/>
  <c r="C15" i="10"/>
  <c r="C14" i="10"/>
  <c r="C13" i="10"/>
  <c r="C12" i="10"/>
  <c r="C11" i="10"/>
  <c r="C10" i="10"/>
  <c r="C9" i="10"/>
  <c r="C8" i="10"/>
  <c r="C7" i="10"/>
  <c r="C57" i="10"/>
  <c r="C56" i="10"/>
  <c r="C55" i="10"/>
  <c r="C54" i="10"/>
  <c r="C53" i="10"/>
  <c r="C52" i="10"/>
  <c r="C51" i="10"/>
  <c r="C50" i="10"/>
  <c r="C49" i="10"/>
  <c r="C48" i="10"/>
  <c r="C47" i="10"/>
  <c r="C46" i="10"/>
  <c r="C45" i="10"/>
  <c r="C44" i="10"/>
  <c r="C43" i="10"/>
  <c r="C42" i="10"/>
  <c r="C41" i="10"/>
  <c r="C40" i="10"/>
  <c r="C5" i="10"/>
  <c r="C31" i="10"/>
  <c r="K1007" i="3" l="1"/>
  <c r="K45" i="3"/>
  <c r="L1007" i="3"/>
  <c r="L45" i="3"/>
  <c r="N1007" i="3"/>
  <c r="N45" i="3"/>
  <c r="O1007" i="3"/>
  <c r="O45" i="3"/>
  <c r="N22" i="14"/>
  <c r="Q28" i="10"/>
  <c r="N1013" i="3"/>
  <c r="W1013" i="3" s="1"/>
  <c r="O1013" i="3"/>
  <c r="X1013" i="3" s="1"/>
  <c r="K1013" i="3"/>
  <c r="T1013" i="3" s="1"/>
  <c r="L1013" i="3"/>
  <c r="U1013" i="3" s="1"/>
  <c r="M1708" i="3"/>
  <c r="F77" i="16" s="1"/>
  <c r="O22" i="11"/>
  <c r="M1710" i="3"/>
  <c r="F79" i="16" s="1"/>
  <c r="J1709" i="3"/>
  <c r="D78" i="16" s="1"/>
  <c r="J1708" i="3"/>
  <c r="D77" i="16" s="1"/>
  <c r="N18" i="14"/>
  <c r="M1709" i="3"/>
  <c r="F78" i="16" s="1"/>
  <c r="F95" i="16"/>
  <c r="D71" i="16"/>
  <c r="N22" i="12"/>
  <c r="E98" i="16"/>
  <c r="E100" i="16"/>
  <c r="F88" i="16"/>
  <c r="J1710" i="3"/>
  <c r="G97" i="16"/>
  <c r="E97" i="16"/>
  <c r="G100" i="16"/>
  <c r="G98" i="16"/>
  <c r="O21" i="7"/>
  <c r="O14" i="7"/>
  <c r="O17" i="11"/>
  <c r="O13" i="11"/>
  <c r="O9" i="11"/>
  <c r="O5" i="11"/>
  <c r="O4" i="11"/>
  <c r="O20" i="7"/>
  <c r="O16" i="11"/>
  <c r="O12" i="11"/>
  <c r="O8" i="11"/>
  <c r="O3" i="11"/>
  <c r="O15" i="11"/>
  <c r="O11" i="11"/>
  <c r="O6" i="11"/>
  <c r="N22" i="11"/>
  <c r="O6" i="7"/>
  <c r="O19" i="7"/>
  <c r="O18" i="11"/>
  <c r="O14" i="11"/>
  <c r="O10" i="11"/>
  <c r="O19" i="11"/>
  <c r="O7" i="11"/>
  <c r="O7" i="12"/>
  <c r="O6" i="14"/>
  <c r="O4" i="12"/>
  <c r="Q2" i="10"/>
  <c r="N11" i="11"/>
  <c r="J22" i="14"/>
  <c r="J21" i="14"/>
  <c r="J20" i="14"/>
  <c r="J19" i="14"/>
  <c r="J18" i="14"/>
  <c r="J17" i="14"/>
  <c r="J16" i="14"/>
  <c r="J15" i="14"/>
  <c r="J14" i="14"/>
  <c r="J13" i="14"/>
  <c r="J12" i="14"/>
  <c r="J11" i="14"/>
  <c r="J10" i="14"/>
  <c r="J9" i="14"/>
  <c r="J8" i="14"/>
  <c r="J7" i="14"/>
  <c r="J6" i="14"/>
  <c r="J5" i="14"/>
  <c r="J4" i="14"/>
  <c r="J3" i="14"/>
  <c r="K22" i="14"/>
  <c r="K20" i="14"/>
  <c r="K18" i="14"/>
  <c r="K16" i="14"/>
  <c r="K14" i="14"/>
  <c r="K12" i="14"/>
  <c r="K10" i="14"/>
  <c r="K8" i="14"/>
  <c r="K6" i="14"/>
  <c r="K4" i="14"/>
  <c r="K21" i="14"/>
  <c r="K19" i="14"/>
  <c r="K17" i="14"/>
  <c r="K15" i="14"/>
  <c r="K13" i="14"/>
  <c r="K11" i="14"/>
  <c r="K9" i="14"/>
  <c r="K7" i="14"/>
  <c r="K5" i="14"/>
  <c r="K3" i="14"/>
  <c r="N12" i="12"/>
  <c r="O17" i="12"/>
  <c r="O16" i="14"/>
  <c r="O12" i="14"/>
  <c r="O7" i="14"/>
  <c r="O15" i="14"/>
  <c r="N3" i="14"/>
  <c r="N7" i="14"/>
  <c r="N11" i="14"/>
  <c r="N15" i="14"/>
  <c r="N19" i="14"/>
  <c r="N18" i="11"/>
  <c r="O21" i="11"/>
  <c r="N12" i="11"/>
  <c r="N13" i="11"/>
  <c r="N15" i="11"/>
  <c r="N18" i="12"/>
  <c r="O19" i="12"/>
  <c r="O3" i="12"/>
  <c r="N15" i="12"/>
  <c r="N7" i="12"/>
  <c r="O18" i="12"/>
  <c r="O10" i="12"/>
  <c r="N8" i="12"/>
  <c r="J22" i="11"/>
  <c r="J21" i="11"/>
  <c r="K18" i="11"/>
  <c r="J17" i="11"/>
  <c r="K14" i="11"/>
  <c r="J13" i="11"/>
  <c r="K10" i="11"/>
  <c r="J9" i="11"/>
  <c r="K6" i="11"/>
  <c r="J5" i="11"/>
  <c r="K20" i="11"/>
  <c r="J19" i="11"/>
  <c r="K16" i="11"/>
  <c r="J15" i="11"/>
  <c r="K12" i="11"/>
  <c r="J11" i="11"/>
  <c r="K8" i="11"/>
  <c r="J7" i="11"/>
  <c r="K4" i="11"/>
  <c r="J3" i="11"/>
  <c r="J18" i="11"/>
  <c r="K15" i="11"/>
  <c r="J10" i="11"/>
  <c r="K7" i="11"/>
  <c r="K22" i="11"/>
  <c r="J20" i="11"/>
  <c r="K17" i="11"/>
  <c r="J12" i="11"/>
  <c r="K9" i="11"/>
  <c r="J4" i="11"/>
  <c r="K19" i="11"/>
  <c r="J14" i="11"/>
  <c r="K11" i="11"/>
  <c r="J6" i="11"/>
  <c r="K3" i="11"/>
  <c r="K21" i="11"/>
  <c r="J8" i="11"/>
  <c r="J16" i="11"/>
  <c r="K5" i="11"/>
  <c r="K13" i="11"/>
  <c r="K4" i="12"/>
  <c r="K6" i="12"/>
  <c r="K8" i="12"/>
  <c r="K10" i="12"/>
  <c r="K12" i="12"/>
  <c r="K14" i="12"/>
  <c r="K16" i="12"/>
  <c r="K18" i="12"/>
  <c r="K20" i="12"/>
  <c r="K22" i="12"/>
  <c r="J5" i="12"/>
  <c r="J7" i="12"/>
  <c r="J9" i="12"/>
  <c r="J11" i="12"/>
  <c r="J13" i="12"/>
  <c r="J15" i="12"/>
  <c r="J17" i="12"/>
  <c r="J19" i="12"/>
  <c r="J21" i="12"/>
  <c r="K3" i="12"/>
  <c r="J4" i="12"/>
  <c r="J8" i="12"/>
  <c r="J12" i="12"/>
  <c r="J16" i="12"/>
  <c r="J20" i="12"/>
  <c r="K5" i="12"/>
  <c r="K9" i="12"/>
  <c r="K13" i="12"/>
  <c r="K17" i="12"/>
  <c r="K21" i="12"/>
  <c r="J6" i="12"/>
  <c r="J10" i="12"/>
  <c r="J14" i="12"/>
  <c r="J18" i="12"/>
  <c r="J22" i="12"/>
  <c r="K7" i="12"/>
  <c r="K11" i="12"/>
  <c r="K15" i="12"/>
  <c r="K19" i="12"/>
  <c r="J3" i="12"/>
  <c r="N16" i="12"/>
  <c r="O21" i="12"/>
  <c r="O14" i="14"/>
  <c r="O10" i="14"/>
  <c r="O20" i="14"/>
  <c r="O9" i="14"/>
  <c r="O17" i="14"/>
  <c r="N4" i="14"/>
  <c r="N8" i="14"/>
  <c r="N12" i="14"/>
  <c r="N16" i="14"/>
  <c r="N20" i="14"/>
  <c r="N10" i="11"/>
  <c r="N6" i="11"/>
  <c r="N20" i="11"/>
  <c r="N17" i="11"/>
  <c r="N3" i="11"/>
  <c r="N19" i="11"/>
  <c r="O5" i="12"/>
  <c r="N3" i="12"/>
  <c r="N21" i="12"/>
  <c r="N13" i="12"/>
  <c r="N5" i="12"/>
  <c r="O16" i="12"/>
  <c r="O8" i="12"/>
  <c r="N6" i="12"/>
  <c r="K22" i="13"/>
  <c r="K21" i="13"/>
  <c r="K20" i="13"/>
  <c r="K19" i="13"/>
  <c r="K18" i="13"/>
  <c r="K17" i="13"/>
  <c r="K16" i="13"/>
  <c r="K15" i="13"/>
  <c r="K14" i="13"/>
  <c r="K13" i="13"/>
  <c r="K12" i="13"/>
  <c r="K11" i="13"/>
  <c r="K10" i="13"/>
  <c r="K9" i="13"/>
  <c r="K8" i="13"/>
  <c r="K7" i="13"/>
  <c r="K6" i="13"/>
  <c r="K5" i="13"/>
  <c r="K4" i="13"/>
  <c r="K3" i="13"/>
  <c r="J22" i="13"/>
  <c r="J21" i="13"/>
  <c r="J20" i="13"/>
  <c r="J19" i="13"/>
  <c r="J18" i="13"/>
  <c r="J17" i="13"/>
  <c r="J16" i="13"/>
  <c r="J15" i="13"/>
  <c r="J14" i="13"/>
  <c r="J13" i="13"/>
  <c r="J12" i="13"/>
  <c r="J11" i="13"/>
  <c r="J10" i="13"/>
  <c r="J9" i="13"/>
  <c r="J8" i="13"/>
  <c r="J7" i="13"/>
  <c r="J6" i="13"/>
  <c r="J5" i="13"/>
  <c r="J4" i="13"/>
  <c r="J3" i="13"/>
  <c r="N20" i="12"/>
  <c r="O9" i="12"/>
  <c r="P4" i="10"/>
  <c r="P6" i="10"/>
  <c r="P8" i="10"/>
  <c r="P10" i="10"/>
  <c r="P12" i="10"/>
  <c r="P14" i="10"/>
  <c r="P16" i="10"/>
  <c r="P18" i="10"/>
  <c r="P20" i="10"/>
  <c r="P22" i="10"/>
  <c r="Q4" i="10"/>
  <c r="Q6" i="10"/>
  <c r="Q8" i="10"/>
  <c r="Q10" i="10"/>
  <c r="Q12" i="10"/>
  <c r="Q14" i="10"/>
  <c r="Q16" i="10"/>
  <c r="Q18" i="10"/>
  <c r="Q20" i="10"/>
  <c r="Q22" i="10"/>
  <c r="P5" i="10"/>
  <c r="P7" i="10"/>
  <c r="P9" i="10"/>
  <c r="P11" i="10"/>
  <c r="P13" i="10"/>
  <c r="P15" i="10"/>
  <c r="P17" i="10"/>
  <c r="P19" i="10"/>
  <c r="P21" i="10"/>
  <c r="Q3" i="10"/>
  <c r="Q5" i="10"/>
  <c r="Q7" i="10"/>
  <c r="Q9" i="10"/>
  <c r="Q11" i="10"/>
  <c r="Q13" i="10"/>
  <c r="Q15" i="10"/>
  <c r="Q17" i="10"/>
  <c r="Q19" i="10"/>
  <c r="Q21" i="10"/>
  <c r="P3" i="10"/>
  <c r="O18" i="14"/>
  <c r="O3" i="14"/>
  <c r="O11" i="14"/>
  <c r="O19" i="14"/>
  <c r="N5" i="14"/>
  <c r="N9" i="14"/>
  <c r="N13" i="14"/>
  <c r="N17" i="14"/>
  <c r="N21" i="14"/>
  <c r="N8" i="11"/>
  <c r="N14" i="11"/>
  <c r="N5" i="11"/>
  <c r="N21" i="11"/>
  <c r="N7" i="11"/>
  <c r="N10" i="12"/>
  <c r="O11" i="12"/>
  <c r="N19" i="12"/>
  <c r="N11" i="12"/>
  <c r="O14" i="12"/>
  <c r="O6" i="12"/>
  <c r="N4" i="12"/>
  <c r="O13" i="12"/>
  <c r="O22" i="13"/>
  <c r="O21" i="13"/>
  <c r="O20" i="13"/>
  <c r="O19" i="13"/>
  <c r="O18" i="13"/>
  <c r="O17" i="13"/>
  <c r="O16" i="13"/>
  <c r="O15" i="13"/>
  <c r="O14" i="13"/>
  <c r="O13" i="13"/>
  <c r="O12" i="13"/>
  <c r="O11" i="13"/>
  <c r="O10" i="13"/>
  <c r="O9" i="13"/>
  <c r="O8" i="13"/>
  <c r="O7" i="13"/>
  <c r="O6" i="13"/>
  <c r="O5" i="13"/>
  <c r="O4" i="13"/>
  <c r="O3" i="13"/>
  <c r="N19" i="13"/>
  <c r="N15" i="13"/>
  <c r="N11" i="13"/>
  <c r="N7" i="13"/>
  <c r="N3" i="13"/>
  <c r="N22" i="13"/>
  <c r="N18" i="13"/>
  <c r="N14" i="13"/>
  <c r="N10" i="13"/>
  <c r="N6" i="13"/>
  <c r="N21" i="13"/>
  <c r="N17" i="13"/>
  <c r="N13" i="13"/>
  <c r="N9" i="13"/>
  <c r="N5" i="13"/>
  <c r="N8" i="13"/>
  <c r="N20" i="13"/>
  <c r="N4" i="13"/>
  <c r="N16" i="13"/>
  <c r="N12" i="13"/>
  <c r="O8" i="14"/>
  <c r="O4" i="14"/>
  <c r="O5" i="14"/>
  <c r="O13" i="14"/>
  <c r="O21" i="14"/>
  <c r="N6" i="14"/>
  <c r="N10" i="14"/>
  <c r="N14" i="14"/>
  <c r="O20" i="11"/>
  <c r="N16" i="11"/>
  <c r="N4" i="11"/>
  <c r="N9" i="11"/>
  <c r="N14" i="12"/>
  <c r="P31" i="10"/>
  <c r="P33" i="10"/>
  <c r="P35" i="10"/>
  <c r="P37" i="10"/>
  <c r="P39" i="10"/>
  <c r="P41" i="10"/>
  <c r="P43" i="10"/>
  <c r="P45" i="10"/>
  <c r="P47" i="10"/>
  <c r="Q29" i="10"/>
  <c r="Q31" i="10"/>
  <c r="Q33" i="10"/>
  <c r="Q35" i="10"/>
  <c r="Q37" i="10"/>
  <c r="Q39" i="10"/>
  <c r="Q41" i="10"/>
  <c r="Q43" i="10"/>
  <c r="Q45" i="10"/>
  <c r="Q47" i="10"/>
  <c r="P29" i="10"/>
  <c r="P30" i="10"/>
  <c r="P32" i="10"/>
  <c r="P34" i="10"/>
  <c r="P36" i="10"/>
  <c r="P38" i="10"/>
  <c r="P40" i="10"/>
  <c r="P42" i="10"/>
  <c r="P44" i="10"/>
  <c r="P46" i="10"/>
  <c r="P48" i="10"/>
  <c r="Q30" i="10"/>
  <c r="Q38" i="10"/>
  <c r="Q40" i="10"/>
  <c r="Q42" i="10"/>
  <c r="Q44" i="10"/>
  <c r="Q46" i="10"/>
  <c r="Q48" i="10"/>
  <c r="Q32" i="10"/>
  <c r="Q34" i="10"/>
  <c r="Q36" i="10"/>
  <c r="O15" i="12"/>
  <c r="N17" i="12"/>
  <c r="N9" i="12"/>
  <c r="O20" i="12"/>
  <c r="O12" i="12"/>
  <c r="O7" i="7"/>
  <c r="O3" i="7"/>
  <c r="O15" i="7"/>
  <c r="O22" i="7"/>
  <c r="O8" i="7"/>
  <c r="O16" i="7"/>
  <c r="O9" i="7"/>
  <c r="O17" i="7"/>
  <c r="O10" i="7"/>
  <c r="O18" i="7"/>
  <c r="O11" i="7"/>
  <c r="O4" i="7"/>
  <c r="O12" i="7"/>
  <c r="O5" i="7"/>
  <c r="O13" i="7"/>
  <c r="L30" i="10"/>
  <c r="L32" i="10"/>
  <c r="L34" i="10"/>
  <c r="L36" i="10"/>
  <c r="L38" i="10"/>
  <c r="L40" i="10"/>
  <c r="L42" i="10"/>
  <c r="L44" i="10"/>
  <c r="L46" i="10"/>
  <c r="L48" i="10"/>
  <c r="L31" i="10"/>
  <c r="L35" i="10"/>
  <c r="L39" i="10"/>
  <c r="L43" i="10"/>
  <c r="L47" i="10"/>
  <c r="M30" i="10"/>
  <c r="M32" i="10"/>
  <c r="M34" i="10"/>
  <c r="M36" i="10"/>
  <c r="M38" i="10"/>
  <c r="M40" i="10"/>
  <c r="M42" i="10"/>
  <c r="M44" i="10"/>
  <c r="M46" i="10"/>
  <c r="M48" i="10"/>
  <c r="L33" i="10"/>
  <c r="L37" i="10"/>
  <c r="L41" i="10"/>
  <c r="L45" i="10"/>
  <c r="M29" i="10"/>
  <c r="M31" i="10"/>
  <c r="M33" i="10"/>
  <c r="M35" i="10"/>
  <c r="M37" i="10"/>
  <c r="M39" i="10"/>
  <c r="M41" i="10"/>
  <c r="M43" i="10"/>
  <c r="M45" i="10"/>
  <c r="M47" i="10"/>
  <c r="L29" i="10"/>
  <c r="L4" i="10"/>
  <c r="L6" i="10"/>
  <c r="L8" i="10"/>
  <c r="L10" i="10"/>
  <c r="L12" i="10"/>
  <c r="L14" i="10"/>
  <c r="L16" i="10"/>
  <c r="L18" i="10"/>
  <c r="L20" i="10"/>
  <c r="L22" i="10"/>
  <c r="M15" i="10"/>
  <c r="L3" i="10"/>
  <c r="M4" i="10"/>
  <c r="M6" i="10"/>
  <c r="M8" i="10"/>
  <c r="M10" i="10"/>
  <c r="M12" i="10"/>
  <c r="M14" i="10"/>
  <c r="M16" i="10"/>
  <c r="M18" i="10"/>
  <c r="M20" i="10"/>
  <c r="M22" i="10"/>
  <c r="M7" i="10"/>
  <c r="M11" i="10"/>
  <c r="M19" i="10"/>
  <c r="L5" i="10"/>
  <c r="L7" i="10"/>
  <c r="L9" i="10"/>
  <c r="L11" i="10"/>
  <c r="L13" i="10"/>
  <c r="L15" i="10"/>
  <c r="L17" i="10"/>
  <c r="L19" i="10"/>
  <c r="L21" i="10"/>
  <c r="M3" i="10"/>
  <c r="M5" i="10"/>
  <c r="M9" i="10"/>
  <c r="M13" i="10"/>
  <c r="M17" i="10"/>
  <c r="M21" i="10"/>
  <c r="F85" i="16" l="1"/>
  <c r="D88" i="16"/>
  <c r="D85" i="16"/>
  <c r="D79" i="16"/>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A3" i="7"/>
  <c r="E3" i="7" s="1"/>
  <c r="B3" i="7"/>
  <c r="A4" i="7"/>
  <c r="E4" i="7" s="1"/>
  <c r="B4" i="7"/>
  <c r="A5" i="7"/>
  <c r="E5" i="7" s="1"/>
  <c r="B5" i="7"/>
  <c r="A6" i="7"/>
  <c r="E6" i="7" s="1"/>
  <c r="B6" i="7"/>
  <c r="A7" i="7"/>
  <c r="E7" i="7" s="1"/>
  <c r="B7" i="7"/>
  <c r="A8" i="7"/>
  <c r="E8" i="7" s="1"/>
  <c r="B8" i="7"/>
  <c r="A9" i="7"/>
  <c r="E9" i="7" s="1"/>
  <c r="B9" i="7"/>
  <c r="A10" i="7"/>
  <c r="E10" i="7" s="1"/>
  <c r="B10" i="7"/>
  <c r="A11" i="7"/>
  <c r="E11" i="7" s="1"/>
  <c r="B11" i="7"/>
  <c r="A12" i="7"/>
  <c r="E12" i="7" s="1"/>
  <c r="B12" i="7"/>
  <c r="A13" i="7"/>
  <c r="E13" i="7" s="1"/>
  <c r="B13" i="7"/>
  <c r="A14" i="7"/>
  <c r="E14" i="7" s="1"/>
  <c r="B14" i="7"/>
  <c r="A15" i="7"/>
  <c r="E15" i="7" s="1"/>
  <c r="B15" i="7"/>
  <c r="A16" i="7"/>
  <c r="E16" i="7" s="1"/>
  <c r="B16" i="7"/>
  <c r="A17" i="7"/>
  <c r="E17" i="7" s="1"/>
  <c r="N21" i="7" s="1"/>
  <c r="B17" i="7"/>
  <c r="A18" i="7"/>
  <c r="E18" i="7" s="1"/>
  <c r="B18" i="7"/>
  <c r="A19" i="7"/>
  <c r="E19" i="7" s="1"/>
  <c r="B19" i="7"/>
  <c r="A20" i="7"/>
  <c r="E20" i="7" s="1"/>
  <c r="N18" i="7" s="1"/>
  <c r="B20" i="7"/>
  <c r="A21" i="7"/>
  <c r="E21" i="7" s="1"/>
  <c r="B21" i="7"/>
  <c r="A22" i="7"/>
  <c r="E22" i="7" s="1"/>
  <c r="B22" i="7"/>
  <c r="A23" i="7"/>
  <c r="E23" i="7" s="1"/>
  <c r="B23" i="7"/>
  <c r="A24" i="7"/>
  <c r="E24" i="7" s="1"/>
  <c r="B24" i="7"/>
  <c r="A25" i="7"/>
  <c r="E25" i="7" s="1"/>
  <c r="B25" i="7"/>
  <c r="A26" i="7"/>
  <c r="E26" i="7" s="1"/>
  <c r="B26" i="7"/>
  <c r="A27" i="7"/>
  <c r="E27" i="7" s="1"/>
  <c r="B27" i="7"/>
  <c r="A28" i="7"/>
  <c r="E28" i="7" s="1"/>
  <c r="B28" i="7"/>
  <c r="A29" i="7"/>
  <c r="E29" i="7" s="1"/>
  <c r="B29" i="7"/>
  <c r="A30" i="7"/>
  <c r="E30" i="7" s="1"/>
  <c r="B30" i="7"/>
  <c r="A31" i="7"/>
  <c r="E31" i="7" s="1"/>
  <c r="B31" i="7"/>
  <c r="A32" i="7"/>
  <c r="E32" i="7" s="1"/>
  <c r="B32" i="7"/>
  <c r="A33" i="7"/>
  <c r="E33" i="7" s="1"/>
  <c r="N14" i="7" s="1"/>
  <c r="B1290" i="3"/>
  <c r="B33" i="7" s="1"/>
  <c r="A34" i="7"/>
  <c r="E34" i="7" s="1"/>
  <c r="B1291" i="3"/>
  <c r="B34" i="7" s="1"/>
  <c r="A35" i="7"/>
  <c r="E35" i="7" s="1"/>
  <c r="B1292" i="3"/>
  <c r="B35" i="7" s="1"/>
  <c r="A36" i="7"/>
  <c r="E36" i="7" s="1"/>
  <c r="B1293" i="3"/>
  <c r="B36" i="7" s="1"/>
  <c r="A37" i="7"/>
  <c r="E37" i="7" s="1"/>
  <c r="B1294" i="3"/>
  <c r="B37" i="7" s="1"/>
  <c r="A38" i="7"/>
  <c r="E38" i="7" s="1"/>
  <c r="B1295" i="3"/>
  <c r="B38" i="7" s="1"/>
  <c r="A39" i="7"/>
  <c r="E39" i="7" s="1"/>
  <c r="B1296" i="3"/>
  <c r="B39" i="7" s="1"/>
  <c r="A40" i="7"/>
  <c r="E40" i="7" s="1"/>
  <c r="B1297" i="3"/>
  <c r="B40" i="7" s="1"/>
  <c r="A41" i="7"/>
  <c r="E41" i="7" s="1"/>
  <c r="B1298" i="3"/>
  <c r="B41" i="7" s="1"/>
  <c r="A42" i="7"/>
  <c r="E42" i="7" s="1"/>
  <c r="B1299" i="3"/>
  <c r="B42" i="7" s="1"/>
  <c r="A43" i="7"/>
  <c r="E43" i="7" s="1"/>
  <c r="B1300" i="3"/>
  <c r="B43" i="7" s="1"/>
  <c r="A44" i="7"/>
  <c r="E44" i="7" s="1"/>
  <c r="B1301" i="3"/>
  <c r="B44" i="7" s="1"/>
  <c r="A45" i="7"/>
  <c r="E45" i="7" s="1"/>
  <c r="B1302" i="3"/>
  <c r="B45" i="7" s="1"/>
  <c r="A46" i="7"/>
  <c r="E46" i="7" s="1"/>
  <c r="B1303" i="3"/>
  <c r="B46" i="7" s="1"/>
  <c r="A47" i="7"/>
  <c r="E47" i="7" s="1"/>
  <c r="B1304" i="3"/>
  <c r="B47" i="7" s="1"/>
  <c r="A48" i="7"/>
  <c r="E48" i="7" s="1"/>
  <c r="B1305" i="3"/>
  <c r="B48" i="7" s="1"/>
  <c r="A49" i="7"/>
  <c r="E49" i="7" s="1"/>
  <c r="B1306" i="3"/>
  <c r="B49" i="7" s="1"/>
  <c r="A50" i="7"/>
  <c r="E50" i="7" s="1"/>
  <c r="B1307" i="3"/>
  <c r="B50" i="7" s="1"/>
  <c r="A51" i="7"/>
  <c r="E51" i="7" s="1"/>
  <c r="B1308" i="3"/>
  <c r="B51" i="7" s="1"/>
  <c r="A52" i="7"/>
  <c r="E52" i="7" s="1"/>
  <c r="B1309" i="3"/>
  <c r="B52" i="7" s="1"/>
  <c r="A53" i="7"/>
  <c r="E53" i="7" s="1"/>
  <c r="B1310" i="3"/>
  <c r="B53" i="7" s="1"/>
  <c r="A54" i="7"/>
  <c r="E54" i="7" s="1"/>
  <c r="B1311" i="3"/>
  <c r="B54" i="7" s="1"/>
  <c r="A55" i="7"/>
  <c r="E55" i="7" s="1"/>
  <c r="B1312" i="3"/>
  <c r="B55" i="7" s="1"/>
  <c r="A56" i="7"/>
  <c r="E56" i="7" s="1"/>
  <c r="N8" i="7" s="1"/>
  <c r="B1313" i="3"/>
  <c r="B56" i="7" s="1"/>
  <c r="A57" i="7"/>
  <c r="E57" i="7" s="1"/>
  <c r="B1314" i="3"/>
  <c r="B57" i="7" s="1"/>
  <c r="A58" i="7"/>
  <c r="E58" i="7" s="1"/>
  <c r="B1315" i="3"/>
  <c r="B58" i="7" s="1"/>
  <c r="A59" i="7"/>
  <c r="E59" i="7" s="1"/>
  <c r="B1316" i="3"/>
  <c r="B59" i="7" s="1"/>
  <c r="A60" i="7"/>
  <c r="E60" i="7" s="1"/>
  <c r="B1317" i="3"/>
  <c r="B60" i="7" s="1"/>
  <c r="A61" i="7"/>
  <c r="E61" i="7" s="1"/>
  <c r="B1318" i="3"/>
  <c r="B61" i="7" s="1"/>
  <c r="A62" i="7"/>
  <c r="E62" i="7" s="1"/>
  <c r="B1319" i="3"/>
  <c r="B62" i="7" s="1"/>
  <c r="A63" i="7"/>
  <c r="E63" i="7" s="1"/>
  <c r="N6" i="7" s="1"/>
  <c r="B1320" i="3"/>
  <c r="B63" i="7" s="1"/>
  <c r="A64" i="7"/>
  <c r="E64" i="7" s="1"/>
  <c r="B1321" i="3"/>
  <c r="B64" i="7" s="1"/>
  <c r="A65" i="7"/>
  <c r="E65" i="7" s="1"/>
  <c r="B1322" i="3"/>
  <c r="B65" i="7" s="1"/>
  <c r="A66" i="7"/>
  <c r="E66" i="7" s="1"/>
  <c r="B1323" i="3"/>
  <c r="B66" i="7" s="1"/>
  <c r="A67" i="7"/>
  <c r="E67" i="7" s="1"/>
  <c r="B1324" i="3"/>
  <c r="B67" i="7" s="1"/>
  <c r="A68" i="7"/>
  <c r="E68" i="7" s="1"/>
  <c r="B1325" i="3"/>
  <c r="B68" i="7" s="1"/>
  <c r="A69" i="7"/>
  <c r="E69" i="7" s="1"/>
  <c r="N11" i="7" s="1"/>
  <c r="B1326" i="3"/>
  <c r="B69" i="7" s="1"/>
  <c r="A70" i="7"/>
  <c r="E70" i="7" s="1"/>
  <c r="B1327" i="3"/>
  <c r="B70" i="7" s="1"/>
  <c r="A71" i="7"/>
  <c r="E71" i="7" s="1"/>
  <c r="B1328" i="3"/>
  <c r="B71" i="7" s="1"/>
  <c r="A72" i="7"/>
  <c r="E72" i="7" s="1"/>
  <c r="B1329" i="3"/>
  <c r="B72" i="7" s="1"/>
  <c r="A73" i="7"/>
  <c r="E73" i="7" s="1"/>
  <c r="N5" i="7" s="1"/>
  <c r="B1330" i="3"/>
  <c r="B73" i="7" s="1"/>
  <c r="A74" i="7"/>
  <c r="E74" i="7" s="1"/>
  <c r="B1331" i="3"/>
  <c r="B74" i="7" s="1"/>
  <c r="A75" i="7"/>
  <c r="E75" i="7" s="1"/>
  <c r="B1332" i="3"/>
  <c r="B75" i="7" s="1"/>
  <c r="A76" i="7"/>
  <c r="E76" i="7" s="1"/>
  <c r="B1333" i="3"/>
  <c r="B76" i="7" s="1"/>
  <c r="A77" i="7"/>
  <c r="E77" i="7" s="1"/>
  <c r="B1334" i="3"/>
  <c r="B77" i="7" s="1"/>
  <c r="A78" i="7"/>
  <c r="E78" i="7" s="1"/>
  <c r="B1335" i="3"/>
  <c r="B78" i="7" s="1"/>
  <c r="A79" i="7"/>
  <c r="E79" i="7" s="1"/>
  <c r="B1336" i="3"/>
  <c r="B79" i="7" s="1"/>
  <c r="A80" i="7"/>
  <c r="E80" i="7" s="1"/>
  <c r="B1337" i="3"/>
  <c r="B80" i="7" s="1"/>
  <c r="A81" i="7"/>
  <c r="E81" i="7" s="1"/>
  <c r="B1338" i="3"/>
  <c r="B81" i="7" s="1"/>
  <c r="A82" i="7"/>
  <c r="E82" i="7" s="1"/>
  <c r="B1339" i="3"/>
  <c r="B82" i="7" s="1"/>
  <c r="A83" i="7"/>
  <c r="E83" i="7" s="1"/>
  <c r="B1340" i="3"/>
  <c r="B83" i="7" s="1"/>
  <c r="A84" i="7"/>
  <c r="E84" i="7" s="1"/>
  <c r="B1341" i="3"/>
  <c r="B84" i="7" s="1"/>
  <c r="A85" i="7"/>
  <c r="E85" i="7" s="1"/>
  <c r="B1342" i="3"/>
  <c r="B85" i="7" s="1"/>
  <c r="A86" i="7"/>
  <c r="E86" i="7" s="1"/>
  <c r="B1343" i="3"/>
  <c r="B86" i="7" s="1"/>
  <c r="A87" i="7"/>
  <c r="E87" i="7" s="1"/>
  <c r="B1344" i="3"/>
  <c r="B87" i="7" s="1"/>
  <c r="A88" i="7"/>
  <c r="E88" i="7" s="1"/>
  <c r="B1345" i="3"/>
  <c r="B88" i="7" s="1"/>
  <c r="A89" i="7"/>
  <c r="E89" i="7" s="1"/>
  <c r="B1346" i="3"/>
  <c r="B89" i="7" s="1"/>
  <c r="A90" i="7"/>
  <c r="E90" i="7" s="1"/>
  <c r="B1347" i="3"/>
  <c r="B90" i="7" s="1"/>
  <c r="A91" i="7"/>
  <c r="E91" i="7" s="1"/>
  <c r="N10" i="7" s="1"/>
  <c r="B1348" i="3"/>
  <c r="B91" i="7" s="1"/>
  <c r="A92" i="7"/>
  <c r="E92" i="7" s="1"/>
  <c r="B1349" i="3"/>
  <c r="B92" i="7" s="1"/>
  <c r="A93" i="7"/>
  <c r="E93" i="7" s="1"/>
  <c r="B1350" i="3"/>
  <c r="B93" i="7" s="1"/>
  <c r="A94" i="7"/>
  <c r="E94" i="7" s="1"/>
  <c r="B1351" i="3"/>
  <c r="B94" i="7" s="1"/>
  <c r="A95" i="7"/>
  <c r="E95" i="7" s="1"/>
  <c r="B1352" i="3"/>
  <c r="B95" i="7" s="1"/>
  <c r="A96" i="7"/>
  <c r="E96" i="7" s="1"/>
  <c r="B1353" i="3"/>
  <c r="B96" i="7" s="1"/>
  <c r="A97" i="7"/>
  <c r="E97" i="7" s="1"/>
  <c r="B1354" i="3"/>
  <c r="B97" i="7" s="1"/>
  <c r="A98" i="7"/>
  <c r="E98" i="7" s="1"/>
  <c r="B1355" i="3"/>
  <c r="B98" i="7" s="1"/>
  <c r="A99" i="7"/>
  <c r="E99" i="7" s="1"/>
  <c r="B1356" i="3"/>
  <c r="B99" i="7" s="1"/>
  <c r="A100" i="7"/>
  <c r="E100" i="7" s="1"/>
  <c r="B1357" i="3"/>
  <c r="B100" i="7" s="1"/>
  <c r="A101" i="7"/>
  <c r="E101" i="7" s="1"/>
  <c r="B1358" i="3"/>
  <c r="B101" i="7" s="1"/>
  <c r="A102" i="7"/>
  <c r="E102" i="7" s="1"/>
  <c r="B1359" i="3"/>
  <c r="B102" i="7" s="1"/>
  <c r="A103" i="7"/>
  <c r="E103" i="7" s="1"/>
  <c r="B1360" i="3"/>
  <c r="B103" i="7" s="1"/>
  <c r="A104" i="7"/>
  <c r="E104" i="7" s="1"/>
  <c r="B1361" i="3"/>
  <c r="B104" i="7" s="1"/>
  <c r="A105" i="7"/>
  <c r="E105" i="7" s="1"/>
  <c r="B1362" i="3"/>
  <c r="B105" i="7" s="1"/>
  <c r="A106" i="7"/>
  <c r="E106" i="7" s="1"/>
  <c r="B1363" i="3"/>
  <c r="B106" i="7" s="1"/>
  <c r="A107" i="7"/>
  <c r="E107" i="7" s="1"/>
  <c r="B1364" i="3"/>
  <c r="B107" i="7" s="1"/>
  <c r="A108" i="7"/>
  <c r="E108" i="7" s="1"/>
  <c r="B1365" i="3"/>
  <c r="B108" i="7" s="1"/>
  <c r="A109" i="7"/>
  <c r="E109" i="7" s="1"/>
  <c r="B1366" i="3"/>
  <c r="B109" i="7" s="1"/>
  <c r="A110" i="7"/>
  <c r="E110" i="7" s="1"/>
  <c r="B1367" i="3"/>
  <c r="B110" i="7" s="1"/>
  <c r="A111" i="7"/>
  <c r="E111" i="7" s="1"/>
  <c r="B1368" i="3"/>
  <c r="B111" i="7" s="1"/>
  <c r="A112" i="7"/>
  <c r="E112" i="7" s="1"/>
  <c r="B1369" i="3"/>
  <c r="B112" i="7" s="1"/>
  <c r="A113" i="7"/>
  <c r="E113" i="7" s="1"/>
  <c r="B1370" i="3"/>
  <c r="B113" i="7" s="1"/>
  <c r="A114" i="7"/>
  <c r="E114" i="7" s="1"/>
  <c r="B1371" i="3"/>
  <c r="B114" i="7" s="1"/>
  <c r="A115" i="7"/>
  <c r="E115" i="7" s="1"/>
  <c r="B1372" i="3"/>
  <c r="B115" i="7" s="1"/>
  <c r="A116" i="7"/>
  <c r="E116" i="7" s="1"/>
  <c r="B1373" i="3"/>
  <c r="B116" i="7" s="1"/>
  <c r="A117" i="7"/>
  <c r="E117" i="7" s="1"/>
  <c r="B1374" i="3"/>
  <c r="B117" i="7" s="1"/>
  <c r="A118" i="7"/>
  <c r="E118" i="7" s="1"/>
  <c r="B1375" i="3"/>
  <c r="B118" i="7" s="1"/>
  <c r="A119" i="7"/>
  <c r="E119" i="7" s="1"/>
  <c r="B1376" i="3"/>
  <c r="B119" i="7" s="1"/>
  <c r="A120" i="7"/>
  <c r="E120" i="7" s="1"/>
  <c r="B1377" i="3"/>
  <c r="B120" i="7" s="1"/>
  <c r="A121" i="7"/>
  <c r="E121" i="7" s="1"/>
  <c r="B1378" i="3"/>
  <c r="B121" i="7" s="1"/>
  <c r="A122" i="7"/>
  <c r="E122" i="7" s="1"/>
  <c r="B1379" i="3"/>
  <c r="B122" i="7" s="1"/>
  <c r="A123" i="7"/>
  <c r="E123" i="7" s="1"/>
  <c r="B1380" i="3"/>
  <c r="B123" i="7" s="1"/>
  <c r="A124" i="7"/>
  <c r="E124" i="7" s="1"/>
  <c r="B1381" i="3"/>
  <c r="B124" i="7" s="1"/>
  <c r="A125" i="7"/>
  <c r="E125" i="7" s="1"/>
  <c r="B1382" i="3"/>
  <c r="B125" i="7" s="1"/>
  <c r="A126" i="7"/>
  <c r="E126" i="7" s="1"/>
  <c r="B1383" i="3"/>
  <c r="B126" i="7" s="1"/>
  <c r="A127" i="7"/>
  <c r="E127" i="7" s="1"/>
  <c r="B1384" i="3"/>
  <c r="B127" i="7" s="1"/>
  <c r="A128" i="7"/>
  <c r="E128" i="7" s="1"/>
  <c r="B1385" i="3"/>
  <c r="B128" i="7" s="1"/>
  <c r="A129" i="7"/>
  <c r="E129" i="7" s="1"/>
  <c r="B1386" i="3"/>
  <c r="B129" i="7" s="1"/>
  <c r="A130" i="7"/>
  <c r="E130" i="7" s="1"/>
  <c r="B1387" i="3"/>
  <c r="B130" i="7" s="1"/>
  <c r="A131" i="7"/>
  <c r="E131" i="7" s="1"/>
  <c r="B1388" i="3"/>
  <c r="B131" i="7" s="1"/>
  <c r="A132" i="7"/>
  <c r="E132" i="7" s="1"/>
  <c r="B1389" i="3"/>
  <c r="B132" i="7" s="1"/>
  <c r="A133" i="7"/>
  <c r="E133" i="7" s="1"/>
  <c r="B1390" i="3"/>
  <c r="B133" i="7" s="1"/>
  <c r="A134" i="7"/>
  <c r="E134" i="7" s="1"/>
  <c r="B1391" i="3"/>
  <c r="B134" i="7" s="1"/>
  <c r="A135" i="7"/>
  <c r="E135" i="7" s="1"/>
  <c r="B1392" i="3"/>
  <c r="B135" i="7" s="1"/>
  <c r="A136" i="7"/>
  <c r="E136" i="7" s="1"/>
  <c r="B1393" i="3"/>
  <c r="B136" i="7" s="1"/>
  <c r="A137" i="7"/>
  <c r="E137" i="7" s="1"/>
  <c r="B1394" i="3"/>
  <c r="B137" i="7" s="1"/>
  <c r="A138" i="7"/>
  <c r="E138" i="7" s="1"/>
  <c r="B1395" i="3"/>
  <c r="B138" i="7" s="1"/>
  <c r="A139" i="7"/>
  <c r="E139" i="7" s="1"/>
  <c r="B1396" i="3"/>
  <c r="B139" i="7" s="1"/>
  <c r="A140" i="7"/>
  <c r="E140" i="7" s="1"/>
  <c r="B1397" i="3"/>
  <c r="B140" i="7" s="1"/>
  <c r="A141" i="7"/>
  <c r="E141" i="7" s="1"/>
  <c r="B1398" i="3"/>
  <c r="B141" i="7" s="1"/>
  <c r="A142" i="7"/>
  <c r="E142" i="7" s="1"/>
  <c r="B1399" i="3"/>
  <c r="B142" i="7" s="1"/>
  <c r="A143" i="7"/>
  <c r="E143" i="7" s="1"/>
  <c r="B1400" i="3"/>
  <c r="B143" i="7" s="1"/>
  <c r="A144" i="7"/>
  <c r="E144" i="7" s="1"/>
  <c r="B1401" i="3"/>
  <c r="B144" i="7" s="1"/>
  <c r="A145" i="7"/>
  <c r="E145" i="7" s="1"/>
  <c r="B1402" i="3"/>
  <c r="B145" i="7" s="1"/>
  <c r="A146" i="7"/>
  <c r="E146" i="7" s="1"/>
  <c r="B1403" i="3"/>
  <c r="B146" i="7" s="1"/>
  <c r="A147" i="7"/>
  <c r="E147" i="7" s="1"/>
  <c r="B1404" i="3"/>
  <c r="B147" i="7" s="1"/>
  <c r="A148" i="7"/>
  <c r="E148" i="7" s="1"/>
  <c r="B1405" i="3"/>
  <c r="B148" i="7" s="1"/>
  <c r="A149" i="7"/>
  <c r="E149" i="7" s="1"/>
  <c r="B1406" i="3"/>
  <c r="B149" i="7" s="1"/>
  <c r="A150" i="7"/>
  <c r="E150" i="7" s="1"/>
  <c r="B1407" i="3"/>
  <c r="B150" i="7" s="1"/>
  <c r="A151" i="7"/>
  <c r="E151" i="7" s="1"/>
  <c r="B1408" i="3"/>
  <c r="B151" i="7" s="1"/>
  <c r="A152" i="7"/>
  <c r="E152" i="7" s="1"/>
  <c r="B1409" i="3"/>
  <c r="B152" i="7" s="1"/>
  <c r="A153" i="7"/>
  <c r="E153" i="7" s="1"/>
  <c r="B1410" i="3"/>
  <c r="B153" i="7" s="1"/>
  <c r="A154" i="7"/>
  <c r="E154" i="7" s="1"/>
  <c r="B1411" i="3"/>
  <c r="B154" i="7" s="1"/>
  <c r="A155" i="7"/>
  <c r="E155" i="7" s="1"/>
  <c r="B1412" i="3"/>
  <c r="B155" i="7" s="1"/>
  <c r="A156" i="7"/>
  <c r="E156" i="7" s="1"/>
  <c r="B1413" i="3"/>
  <c r="B156" i="7" s="1"/>
  <c r="A157" i="7"/>
  <c r="E157" i="7" s="1"/>
  <c r="B1414" i="3"/>
  <c r="B157" i="7" s="1"/>
  <c r="A158" i="7"/>
  <c r="E158" i="7" s="1"/>
  <c r="B1415" i="3"/>
  <c r="B158" i="7" s="1"/>
  <c r="A159" i="7"/>
  <c r="E159" i="7" s="1"/>
  <c r="B1416" i="3"/>
  <c r="B159" i="7" s="1"/>
  <c r="A160" i="7"/>
  <c r="E160" i="7" s="1"/>
  <c r="B1417" i="3"/>
  <c r="B160" i="7" s="1"/>
  <c r="A161" i="7"/>
  <c r="E161" i="7" s="1"/>
  <c r="B1418" i="3"/>
  <c r="B161" i="7" s="1"/>
  <c r="A162" i="7"/>
  <c r="E162" i="7" s="1"/>
  <c r="B1419" i="3"/>
  <c r="B162" i="7" s="1"/>
  <c r="A163" i="7"/>
  <c r="E163" i="7" s="1"/>
  <c r="B1420" i="3"/>
  <c r="B163" i="7" s="1"/>
  <c r="A164" i="7"/>
  <c r="E164" i="7" s="1"/>
  <c r="B1421" i="3"/>
  <c r="B164" i="7" s="1"/>
  <c r="A165" i="7"/>
  <c r="E165" i="7" s="1"/>
  <c r="B1422" i="3"/>
  <c r="B165" i="7" s="1"/>
  <c r="A166" i="7"/>
  <c r="E166" i="7" s="1"/>
  <c r="B1423" i="3"/>
  <c r="B166" i="7" s="1"/>
  <c r="A167" i="7"/>
  <c r="E167" i="7" s="1"/>
  <c r="B1424" i="3"/>
  <c r="B167" i="7" s="1"/>
  <c r="A168" i="7"/>
  <c r="E168" i="7" s="1"/>
  <c r="B1425" i="3"/>
  <c r="B168" i="7" s="1"/>
  <c r="A169" i="7"/>
  <c r="E169" i="7" s="1"/>
  <c r="B1426" i="3"/>
  <c r="B169" i="7" s="1"/>
  <c r="A170" i="7"/>
  <c r="E170" i="7" s="1"/>
  <c r="B1427" i="3"/>
  <c r="B170" i="7" s="1"/>
  <c r="A171" i="7"/>
  <c r="E171" i="7" s="1"/>
  <c r="B1428" i="3"/>
  <c r="B171" i="7" s="1"/>
  <c r="A172" i="7"/>
  <c r="E172" i="7" s="1"/>
  <c r="B1429" i="3"/>
  <c r="B172" i="7" s="1"/>
  <c r="A173" i="7"/>
  <c r="E173" i="7" s="1"/>
  <c r="B1430" i="3"/>
  <c r="B173" i="7" s="1"/>
  <c r="A174" i="7"/>
  <c r="E174" i="7" s="1"/>
  <c r="B1431" i="3"/>
  <c r="B174" i="7" s="1"/>
  <c r="A175" i="7"/>
  <c r="E175" i="7" s="1"/>
  <c r="B1432" i="3"/>
  <c r="B175" i="7" s="1"/>
  <c r="A176" i="7"/>
  <c r="E176" i="7" s="1"/>
  <c r="B1433" i="3"/>
  <c r="B176" i="7" s="1"/>
  <c r="A177" i="7"/>
  <c r="E177" i="7" s="1"/>
  <c r="B1434" i="3"/>
  <c r="B177" i="7" s="1"/>
  <c r="A178" i="7"/>
  <c r="E178" i="7" s="1"/>
  <c r="B1435" i="3"/>
  <c r="B178" i="7" s="1"/>
  <c r="A179" i="7"/>
  <c r="E179" i="7" s="1"/>
  <c r="B1436" i="3"/>
  <c r="B179" i="7" s="1"/>
  <c r="A180" i="7"/>
  <c r="E180" i="7" s="1"/>
  <c r="B1437" i="3"/>
  <c r="B180" i="7" s="1"/>
  <c r="A181" i="7"/>
  <c r="E181" i="7" s="1"/>
  <c r="B1438" i="3"/>
  <c r="B181" i="7" s="1"/>
  <c r="A182" i="7"/>
  <c r="E182" i="7" s="1"/>
  <c r="B1439" i="3"/>
  <c r="B182" i="7" s="1"/>
  <c r="A183" i="7"/>
  <c r="E183" i="7" s="1"/>
  <c r="B1440" i="3"/>
  <c r="B183" i="7" s="1"/>
  <c r="A184" i="7"/>
  <c r="E184" i="7" s="1"/>
  <c r="B1441" i="3"/>
  <c r="B184" i="7" s="1"/>
  <c r="A185" i="7"/>
  <c r="E185" i="7" s="1"/>
  <c r="B1442" i="3"/>
  <c r="B185" i="7" s="1"/>
  <c r="A186" i="7"/>
  <c r="E186" i="7" s="1"/>
  <c r="B1443" i="3"/>
  <c r="B186" i="7" s="1"/>
  <c r="A187" i="7"/>
  <c r="E187" i="7" s="1"/>
  <c r="B1444" i="3"/>
  <c r="B187" i="7" s="1"/>
  <c r="A188" i="7"/>
  <c r="E188" i="7" s="1"/>
  <c r="B1445" i="3"/>
  <c r="B188" i="7" s="1"/>
  <c r="A189" i="7"/>
  <c r="E189" i="7" s="1"/>
  <c r="B1446" i="3"/>
  <c r="B189" i="7" s="1"/>
  <c r="A190" i="7"/>
  <c r="E190" i="7" s="1"/>
  <c r="B1447" i="3"/>
  <c r="B190" i="7" s="1"/>
  <c r="A191" i="7"/>
  <c r="E191" i="7" s="1"/>
  <c r="B1448" i="3"/>
  <c r="B191" i="7" s="1"/>
  <c r="A192" i="7"/>
  <c r="E192" i="7" s="1"/>
  <c r="B1449" i="3"/>
  <c r="B192" i="7" s="1"/>
  <c r="A193" i="7"/>
  <c r="E193" i="7" s="1"/>
  <c r="B1450" i="3"/>
  <c r="B193" i="7" s="1"/>
  <c r="A194" i="7"/>
  <c r="E194" i="7" s="1"/>
  <c r="B1451" i="3"/>
  <c r="B194" i="7" s="1"/>
  <c r="A195" i="7"/>
  <c r="E195" i="7" s="1"/>
  <c r="N3" i="7" s="1"/>
  <c r="B1452" i="3"/>
  <c r="B195" i="7" s="1"/>
  <c r="A196" i="7"/>
  <c r="E196" i="7" s="1"/>
  <c r="B1453" i="3"/>
  <c r="B196" i="7" s="1"/>
  <c r="A197" i="7"/>
  <c r="E197" i="7" s="1"/>
  <c r="B1454" i="3"/>
  <c r="B197" i="7" s="1"/>
  <c r="A198" i="7"/>
  <c r="E198" i="7" s="1"/>
  <c r="B1455" i="3"/>
  <c r="B198" i="7" s="1"/>
  <c r="A199" i="7"/>
  <c r="E199" i="7" s="1"/>
  <c r="B1456" i="3"/>
  <c r="B199" i="7" s="1"/>
  <c r="A200" i="7"/>
  <c r="E200" i="7" s="1"/>
  <c r="B1457" i="3"/>
  <c r="B200" i="7" s="1"/>
  <c r="A201" i="7"/>
  <c r="E201" i="7" s="1"/>
  <c r="B1458" i="3"/>
  <c r="B201" i="7" s="1"/>
  <c r="A202" i="7"/>
  <c r="E202" i="7" s="1"/>
  <c r="B1459" i="3"/>
  <c r="B202" i="7" s="1"/>
  <c r="A203" i="7"/>
  <c r="E203" i="7" s="1"/>
  <c r="B1460" i="3"/>
  <c r="B203" i="7" s="1"/>
  <c r="A204" i="7"/>
  <c r="E204" i="7" s="1"/>
  <c r="B1461" i="3"/>
  <c r="B204" i="7" s="1"/>
  <c r="A205" i="7"/>
  <c r="E205" i="7" s="1"/>
  <c r="B1462" i="3"/>
  <c r="B205" i="7" s="1"/>
  <c r="A206" i="7"/>
  <c r="E206" i="7" s="1"/>
  <c r="B1463" i="3"/>
  <c r="B206" i="7" s="1"/>
  <c r="A207" i="7"/>
  <c r="E207" i="7" s="1"/>
  <c r="B1464" i="3"/>
  <c r="B207" i="7" s="1"/>
  <c r="A208" i="7"/>
  <c r="E208" i="7" s="1"/>
  <c r="B1465" i="3"/>
  <c r="B208" i="7" s="1"/>
  <c r="A209" i="7"/>
  <c r="E209" i="7" s="1"/>
  <c r="B1466" i="3"/>
  <c r="B209" i="7" s="1"/>
  <c r="A210" i="7"/>
  <c r="E210" i="7" s="1"/>
  <c r="B1467" i="3"/>
  <c r="B210" i="7" s="1"/>
  <c r="A211" i="7"/>
  <c r="E211" i="7" s="1"/>
  <c r="B1468" i="3"/>
  <c r="B211" i="7" s="1"/>
  <c r="A212" i="7"/>
  <c r="E212" i="7" s="1"/>
  <c r="B1469" i="3"/>
  <c r="B212" i="7" s="1"/>
  <c r="A213" i="7"/>
  <c r="E213" i="7" s="1"/>
  <c r="B1470" i="3"/>
  <c r="B213" i="7" s="1"/>
  <c r="A214" i="7"/>
  <c r="E214" i="7" s="1"/>
  <c r="B1471" i="3"/>
  <c r="B214" i="7" s="1"/>
  <c r="A215" i="7"/>
  <c r="E215" i="7" s="1"/>
  <c r="B1472" i="3"/>
  <c r="B215" i="7" s="1"/>
  <c r="A216" i="7"/>
  <c r="E216" i="7" s="1"/>
  <c r="B1473" i="3"/>
  <c r="B216" i="7" s="1"/>
  <c r="A217" i="7"/>
  <c r="E217" i="7" s="1"/>
  <c r="B1474" i="3"/>
  <c r="B217" i="7" s="1"/>
  <c r="A218" i="7"/>
  <c r="E218" i="7" s="1"/>
  <c r="B1475" i="3"/>
  <c r="B218" i="7" s="1"/>
  <c r="A219" i="7"/>
  <c r="E219" i="7" s="1"/>
  <c r="N17" i="7" s="1"/>
  <c r="B1476" i="3"/>
  <c r="B219" i="7" s="1"/>
  <c r="A220" i="7"/>
  <c r="E220" i="7" s="1"/>
  <c r="B1477" i="3"/>
  <c r="B220" i="7" s="1"/>
  <c r="A221" i="7"/>
  <c r="E221" i="7" s="1"/>
  <c r="B1478" i="3"/>
  <c r="B221" i="7" s="1"/>
  <c r="A222" i="7"/>
  <c r="E222" i="7" s="1"/>
  <c r="B1479" i="3"/>
  <c r="B222" i="7" s="1"/>
  <c r="A223" i="7"/>
  <c r="E223" i="7" s="1"/>
  <c r="B1480" i="3"/>
  <c r="B223" i="7" s="1"/>
  <c r="A224" i="7"/>
  <c r="E224" i="7" s="1"/>
  <c r="B1481" i="3"/>
  <c r="B224" i="7" s="1"/>
  <c r="A225" i="7"/>
  <c r="E225" i="7" s="1"/>
  <c r="B1482" i="3"/>
  <c r="B225" i="7" s="1"/>
  <c r="A226" i="7"/>
  <c r="E226" i="7" s="1"/>
  <c r="B1483" i="3"/>
  <c r="B226" i="7" s="1"/>
  <c r="A227" i="7"/>
  <c r="E227" i="7" s="1"/>
  <c r="N7" i="7" s="1"/>
  <c r="B1484" i="3"/>
  <c r="B227" i="7" s="1"/>
  <c r="A228" i="7"/>
  <c r="E228" i="7" s="1"/>
  <c r="B1485" i="3"/>
  <c r="B228" i="7" s="1"/>
  <c r="A229" i="7"/>
  <c r="E229" i="7" s="1"/>
  <c r="B1486" i="3"/>
  <c r="B229" i="7" s="1"/>
  <c r="A230" i="7"/>
  <c r="E230" i="7" s="1"/>
  <c r="B1487" i="3"/>
  <c r="B230" i="7" s="1"/>
  <c r="A231" i="7"/>
  <c r="E231" i="7" s="1"/>
  <c r="B1488" i="3"/>
  <c r="B231" i="7" s="1"/>
  <c r="A232" i="7"/>
  <c r="E232" i="7" s="1"/>
  <c r="N22" i="7" s="1"/>
  <c r="B1489" i="3"/>
  <c r="B232" i="7" s="1"/>
  <c r="A233" i="7"/>
  <c r="E233" i="7" s="1"/>
  <c r="N15" i="7" s="1"/>
  <c r="B1490" i="3"/>
  <c r="B233" i="7" s="1"/>
  <c r="A234" i="7"/>
  <c r="E234" i="7" s="1"/>
  <c r="B1491" i="3"/>
  <c r="B234" i="7" s="1"/>
  <c r="A235" i="7"/>
  <c r="E235" i="7" s="1"/>
  <c r="B1492" i="3"/>
  <c r="B235" i="7" s="1"/>
  <c r="A236" i="7"/>
  <c r="E236" i="7" s="1"/>
  <c r="B1493" i="3"/>
  <c r="B236" i="7" s="1"/>
  <c r="A237" i="7"/>
  <c r="E237" i="7" s="1"/>
  <c r="B1494" i="3"/>
  <c r="B237" i="7" s="1"/>
  <c r="A238" i="7"/>
  <c r="E238" i="7" s="1"/>
  <c r="B1495" i="3"/>
  <c r="B238" i="7" s="1"/>
  <c r="A239" i="7"/>
  <c r="E239" i="7" s="1"/>
  <c r="B1496" i="3"/>
  <c r="B239" i="7" s="1"/>
  <c r="A240" i="7"/>
  <c r="E240" i="7" s="1"/>
  <c r="B1497" i="3"/>
  <c r="B240" i="7" s="1"/>
  <c r="A241" i="7"/>
  <c r="E241" i="7" s="1"/>
  <c r="B1498" i="3"/>
  <c r="B241" i="7" s="1"/>
  <c r="A242" i="7"/>
  <c r="E242" i="7" s="1"/>
  <c r="B1499" i="3"/>
  <c r="B242" i="7" s="1"/>
  <c r="A243" i="7"/>
  <c r="E243" i="7" s="1"/>
  <c r="B1500" i="3"/>
  <c r="B243" i="7" s="1"/>
  <c r="A244" i="7"/>
  <c r="E244" i="7" s="1"/>
  <c r="B1501" i="3"/>
  <c r="B244" i="7" s="1"/>
  <c r="A245" i="7"/>
  <c r="E245" i="7" s="1"/>
  <c r="B1502" i="3"/>
  <c r="B245" i="7" s="1"/>
  <c r="A246" i="7"/>
  <c r="E246" i="7" s="1"/>
  <c r="B1503" i="3"/>
  <c r="B246" i="7" s="1"/>
  <c r="A247" i="7"/>
  <c r="E247" i="7" s="1"/>
  <c r="B1504" i="3"/>
  <c r="B247" i="7" s="1"/>
  <c r="A248" i="7"/>
  <c r="E248" i="7" s="1"/>
  <c r="B1505" i="3"/>
  <c r="B248" i="7" s="1"/>
  <c r="A249" i="7"/>
  <c r="E249" i="7" s="1"/>
  <c r="B1506" i="3"/>
  <c r="B249" i="7" s="1"/>
  <c r="A250" i="7"/>
  <c r="E250" i="7" s="1"/>
  <c r="B1507" i="3"/>
  <c r="B250" i="7" s="1"/>
  <c r="A251" i="7"/>
  <c r="E251" i="7" s="1"/>
  <c r="B1508" i="3"/>
  <c r="B251" i="7" s="1"/>
  <c r="A252" i="7"/>
  <c r="E252" i="7" s="1"/>
  <c r="B1509" i="3"/>
  <c r="B252" i="7" s="1"/>
  <c r="A253" i="7"/>
  <c r="E253" i="7" s="1"/>
  <c r="B1510" i="3"/>
  <c r="B253" i="7" s="1"/>
  <c r="A254" i="7"/>
  <c r="E254" i="7" s="1"/>
  <c r="B1511" i="3"/>
  <c r="B254" i="7" s="1"/>
  <c r="A255" i="7"/>
  <c r="E255" i="7" s="1"/>
  <c r="B1512" i="3"/>
  <c r="B255" i="7" s="1"/>
  <c r="A256" i="7"/>
  <c r="E256" i="7" s="1"/>
  <c r="B1513" i="3"/>
  <c r="B256" i="7" s="1"/>
  <c r="C1290" i="3"/>
  <c r="C1291" i="3"/>
  <c r="C1292" i="3"/>
  <c r="C1293" i="3"/>
  <c r="C1294" i="3"/>
  <c r="C1295" i="3"/>
  <c r="C1296" i="3"/>
  <c r="C1297" i="3"/>
  <c r="C1298" i="3"/>
  <c r="C1299" i="3"/>
  <c r="C1300" i="3"/>
  <c r="C1301" i="3"/>
  <c r="C1302" i="3"/>
  <c r="C1303" i="3"/>
  <c r="C1304" i="3"/>
  <c r="C1305" i="3"/>
  <c r="C1306" i="3"/>
  <c r="B37" i="3"/>
  <c r="D20" i="16" s="1"/>
  <c r="C37" i="3"/>
  <c r="D37" i="3"/>
  <c r="I38" i="3"/>
  <c r="B38" i="3"/>
  <c r="D21" i="16" s="1"/>
  <c r="C38" i="3"/>
  <c r="D38" i="3"/>
  <c r="I39" i="3"/>
  <c r="B39" i="3"/>
  <c r="D22" i="16" s="1"/>
  <c r="C39" i="3"/>
  <c r="D39" i="3"/>
  <c r="B40" i="3"/>
  <c r="D23" i="16" s="1"/>
  <c r="C40" i="3"/>
  <c r="D40" i="3"/>
  <c r="I40" i="3"/>
  <c r="B41" i="3"/>
  <c r="D24" i="16" s="1"/>
  <c r="C41" i="3"/>
  <c r="D41" i="3"/>
  <c r="I41" i="3"/>
  <c r="B42" i="3"/>
  <c r="D25" i="16" s="1"/>
  <c r="C42" i="3"/>
  <c r="D42" i="3"/>
  <c r="I42" i="3"/>
  <c r="B43" i="3"/>
  <c r="D26" i="16" s="1"/>
  <c r="C43" i="3"/>
  <c r="D43" i="3"/>
  <c r="I43" i="3"/>
  <c r="B44" i="3"/>
  <c r="D27" i="16" s="1"/>
  <c r="C44" i="3"/>
  <c r="D44" i="3"/>
  <c r="D36" i="3"/>
  <c r="C36" i="3"/>
  <c r="B36" i="3"/>
  <c r="D19" i="16" s="1"/>
  <c r="D32" i="3"/>
  <c r="D34" i="3" s="1"/>
  <c r="C32" i="3"/>
  <c r="C34" i="3" s="1"/>
  <c r="B32" i="3"/>
  <c r="D33" i="3"/>
  <c r="C33" i="3"/>
  <c r="B33" i="3"/>
  <c r="B27" i="3"/>
  <c r="B5" i="16" s="1"/>
  <c r="B5" i="3"/>
  <c r="B6" i="3"/>
  <c r="B7" i="3"/>
  <c r="B28" i="3"/>
  <c r="B6" i="16" s="1"/>
  <c r="B8" i="3"/>
  <c r="B9" i="3"/>
  <c r="B10" i="3"/>
  <c r="B11" i="3"/>
  <c r="B12" i="3"/>
  <c r="B13" i="3"/>
  <c r="B14" i="3"/>
  <c r="B15" i="3"/>
  <c r="B16" i="3"/>
  <c r="B17" i="3"/>
  <c r="B29" i="3"/>
  <c r="B7" i="16" s="1"/>
  <c r="B18" i="3"/>
  <c r="B19" i="3"/>
  <c r="B20" i="3"/>
  <c r="B21" i="3"/>
  <c r="B30" i="3"/>
  <c r="B8" i="16" s="1"/>
  <c r="B22" i="3"/>
  <c r="B23" i="3"/>
  <c r="B24" i="3"/>
  <c r="B25" i="3"/>
  <c r="B4" i="3"/>
  <c r="C4" i="3"/>
  <c r="D4" i="3"/>
  <c r="F4" i="16" l="1"/>
  <c r="L46" i="3"/>
  <c r="D4" i="16"/>
  <c r="K46" i="3"/>
  <c r="B4" i="16"/>
  <c r="C6" i="16" s="1"/>
  <c r="J46" i="3"/>
  <c r="N4" i="7"/>
  <c r="N19" i="7"/>
  <c r="N16" i="7"/>
  <c r="N13" i="7"/>
  <c r="N9" i="7"/>
  <c r="N12" i="7"/>
  <c r="N20" i="7"/>
  <c r="E27" i="16"/>
  <c r="E26" i="16"/>
  <c r="E25" i="16"/>
  <c r="E24" i="16"/>
  <c r="E23" i="16"/>
  <c r="E22" i="16"/>
  <c r="E21" i="16"/>
  <c r="E20" i="16"/>
  <c r="C256" i="7"/>
  <c r="C254" i="7"/>
  <c r="C255" i="7"/>
  <c r="C251" i="7"/>
  <c r="C246" i="7"/>
  <c r="C242" i="7"/>
  <c r="C238" i="7"/>
  <c r="C234" i="7"/>
  <c r="C230" i="7"/>
  <c r="C227" i="7"/>
  <c r="C223" i="7"/>
  <c r="C221" i="7"/>
  <c r="C217" i="7"/>
  <c r="C214" i="7"/>
  <c r="C212" i="7"/>
  <c r="C210" i="7"/>
  <c r="C208" i="7"/>
  <c r="C206" i="7"/>
  <c r="C204" i="7"/>
  <c r="C202" i="7"/>
  <c r="C200" i="7"/>
  <c r="C198" i="7"/>
  <c r="C196" i="7"/>
  <c r="C194" i="7"/>
  <c r="C192" i="7"/>
  <c r="C190" i="7"/>
  <c r="C188" i="7"/>
  <c r="C186" i="7"/>
  <c r="C185" i="7"/>
  <c r="C183" i="7"/>
  <c r="C181" i="7"/>
  <c r="C179" i="7"/>
  <c r="C177" i="7"/>
  <c r="C175" i="7"/>
  <c r="C173" i="7"/>
  <c r="C171" i="7"/>
  <c r="C169" i="7"/>
  <c r="C167" i="7"/>
  <c r="C165" i="7"/>
  <c r="C163" i="7"/>
  <c r="C162" i="7"/>
  <c r="C160" i="7"/>
  <c r="C158" i="7"/>
  <c r="C156" i="7"/>
  <c r="C154" i="7"/>
  <c r="C152" i="7"/>
  <c r="C151" i="7"/>
  <c r="C149" i="7"/>
  <c r="C147" i="7"/>
  <c r="C145" i="7"/>
  <c r="C143" i="7"/>
  <c r="C141" i="7"/>
  <c r="C139" i="7"/>
  <c r="C137" i="7"/>
  <c r="C135" i="7"/>
  <c r="C133" i="7"/>
  <c r="C131" i="7"/>
  <c r="C129" i="7"/>
  <c r="C127" i="7"/>
  <c r="C125" i="7"/>
  <c r="C123" i="7"/>
  <c r="C121" i="7"/>
  <c r="C119" i="7"/>
  <c r="C117" i="7"/>
  <c r="C115" i="7"/>
  <c r="C113" i="7"/>
  <c r="C111" i="7"/>
  <c r="C109" i="7"/>
  <c r="C107" i="7"/>
  <c r="C105" i="7"/>
  <c r="C103" i="7"/>
  <c r="C101" i="7"/>
  <c r="C100" i="7"/>
  <c r="C98" i="7"/>
  <c r="C96" i="7"/>
  <c r="C94" i="7"/>
  <c r="C92" i="7"/>
  <c r="C90" i="7"/>
  <c r="C88" i="7"/>
  <c r="C86" i="7"/>
  <c r="C84" i="7"/>
  <c r="C82" i="7"/>
  <c r="C79" i="7"/>
  <c r="C77" i="7"/>
  <c r="C74" i="7"/>
  <c r="C72" i="7"/>
  <c r="C70" i="7"/>
  <c r="C68" i="7"/>
  <c r="C66" i="7"/>
  <c r="C64" i="7"/>
  <c r="C62" i="7"/>
  <c r="C60" i="7"/>
  <c r="C58" i="7"/>
  <c r="C57" i="7"/>
  <c r="C55" i="7"/>
  <c r="C53" i="7"/>
  <c r="C51" i="7"/>
  <c r="C49" i="7"/>
  <c r="C47" i="7"/>
  <c r="C45" i="7"/>
  <c r="C43" i="7"/>
  <c r="C42" i="7"/>
  <c r="C40" i="7"/>
  <c r="C38" i="7"/>
  <c r="C35" i="7"/>
  <c r="C33" i="7"/>
  <c r="C31" i="7"/>
  <c r="C29" i="7"/>
  <c r="C27" i="7"/>
  <c r="C26" i="7"/>
  <c r="C24" i="7"/>
  <c r="C21" i="7"/>
  <c r="C19" i="7"/>
  <c r="C17" i="7"/>
  <c r="C15" i="7"/>
  <c r="C13" i="7"/>
  <c r="C11" i="7"/>
  <c r="C9" i="7"/>
  <c r="C7" i="7"/>
  <c r="C4" i="7"/>
  <c r="C253" i="7"/>
  <c r="C250" i="7"/>
  <c r="C244" i="7"/>
  <c r="C240" i="7"/>
  <c r="C236" i="7"/>
  <c r="C232" i="7"/>
  <c r="C229" i="7"/>
  <c r="C225" i="7"/>
  <c r="C219" i="7"/>
  <c r="C252" i="7"/>
  <c r="C248" i="7"/>
  <c r="C245" i="7"/>
  <c r="C241" i="7"/>
  <c r="C237" i="7"/>
  <c r="C233" i="7"/>
  <c r="C228" i="7"/>
  <c r="C224" i="7"/>
  <c r="C222" i="7"/>
  <c r="C220" i="7"/>
  <c r="C216" i="7"/>
  <c r="C215" i="7"/>
  <c r="C213" i="7"/>
  <c r="C211" i="7"/>
  <c r="C209" i="7"/>
  <c r="C207" i="7"/>
  <c r="C205" i="7"/>
  <c r="C203" i="7"/>
  <c r="C201" i="7"/>
  <c r="C199" i="7"/>
  <c r="C197" i="7"/>
  <c r="C195" i="7"/>
  <c r="C193" i="7"/>
  <c r="C191" i="7"/>
  <c r="C189" i="7"/>
  <c r="C187" i="7"/>
  <c r="C184" i="7"/>
  <c r="C182" i="7"/>
  <c r="C180" i="7"/>
  <c r="C178" i="7"/>
  <c r="C176" i="7"/>
  <c r="C174" i="7"/>
  <c r="C172" i="7"/>
  <c r="C170" i="7"/>
  <c r="C168" i="7"/>
  <c r="C166" i="7"/>
  <c r="C164" i="7"/>
  <c r="C161" i="7"/>
  <c r="C159" i="7"/>
  <c r="C157" i="7"/>
  <c r="C155" i="7"/>
  <c r="C153" i="7"/>
  <c r="C150" i="7"/>
  <c r="C148" i="7"/>
  <c r="C146" i="7"/>
  <c r="C144" i="7"/>
  <c r="C142" i="7"/>
  <c r="C140" i="7"/>
  <c r="C138" i="7"/>
  <c r="C136" i="7"/>
  <c r="C134" i="7"/>
  <c r="C132" i="7"/>
  <c r="C130" i="7"/>
  <c r="C128" i="7"/>
  <c r="C126" i="7"/>
  <c r="C124" i="7"/>
  <c r="C122" i="7"/>
  <c r="C120" i="7"/>
  <c r="C118" i="7"/>
  <c r="C116" i="7"/>
  <c r="C114" i="7"/>
  <c r="C112" i="7"/>
  <c r="C110" i="7"/>
  <c r="C108" i="7"/>
  <c r="C106" i="7"/>
  <c r="C104" i="7"/>
  <c r="C102" i="7"/>
  <c r="C99" i="7"/>
  <c r="C97" i="7"/>
  <c r="C95" i="7"/>
  <c r="C93" i="7"/>
  <c r="C91" i="7"/>
  <c r="C89" i="7"/>
  <c r="C87" i="7"/>
  <c r="C85" i="7"/>
  <c r="C83" i="7"/>
  <c r="C81" i="7"/>
  <c r="C80" i="7"/>
  <c r="C78" i="7"/>
  <c r="C76" i="7"/>
  <c r="C75" i="7"/>
  <c r="C73" i="7"/>
  <c r="C71" i="7"/>
  <c r="C69" i="7"/>
  <c r="C67" i="7"/>
  <c r="C65" i="7"/>
  <c r="C63" i="7"/>
  <c r="C61" i="7"/>
  <c r="C59" i="7"/>
  <c r="C56" i="7"/>
  <c r="C54" i="7"/>
  <c r="C52" i="7"/>
  <c r="C50" i="7"/>
  <c r="C48" i="7"/>
  <c r="C46" i="7"/>
  <c r="C44" i="7"/>
  <c r="C41" i="7"/>
  <c r="C39" i="7"/>
  <c r="C37" i="7"/>
  <c r="C36" i="7"/>
  <c r="C34" i="7"/>
  <c r="C32" i="7"/>
  <c r="C30" i="7"/>
  <c r="C28" i="7"/>
  <c r="C25" i="7"/>
  <c r="C23" i="7"/>
  <c r="C22" i="7"/>
  <c r="C20" i="7"/>
  <c r="C18" i="7"/>
  <c r="C16" i="7"/>
  <c r="C14" i="7"/>
  <c r="C12" i="7"/>
  <c r="C10" i="7"/>
  <c r="C8" i="7"/>
  <c r="C6" i="7"/>
  <c r="C5" i="7"/>
  <c r="C3" i="7"/>
  <c r="C249" i="7"/>
  <c r="C247" i="7"/>
  <c r="C243" i="7"/>
  <c r="C239" i="7"/>
  <c r="C235" i="7"/>
  <c r="C231" i="7"/>
  <c r="C226" i="7"/>
  <c r="C218" i="7"/>
  <c r="J43" i="3"/>
  <c r="S43" i="3" s="1"/>
  <c r="J39" i="3"/>
  <c r="S39" i="3" s="1"/>
  <c r="K43" i="3"/>
  <c r="T43" i="3" s="1"/>
  <c r="K42" i="3"/>
  <c r="T42" i="3" s="1"/>
  <c r="K41" i="3"/>
  <c r="T41" i="3" s="1"/>
  <c r="K40" i="3"/>
  <c r="T40" i="3" s="1"/>
  <c r="K39" i="3"/>
  <c r="T39" i="3" s="1"/>
  <c r="K38" i="3"/>
  <c r="T38" i="3" s="1"/>
  <c r="J42" i="3"/>
  <c r="S42" i="3" s="1"/>
  <c r="J41" i="3"/>
  <c r="S41" i="3" s="1"/>
  <c r="J40" i="3"/>
  <c r="S40" i="3" s="1"/>
  <c r="J38" i="3"/>
  <c r="S38" i="3" s="1"/>
  <c r="L43" i="3"/>
  <c r="U43" i="3" s="1"/>
  <c r="L42" i="3"/>
  <c r="U42" i="3" s="1"/>
  <c r="L41" i="3"/>
  <c r="U41" i="3" s="1"/>
  <c r="L40" i="3"/>
  <c r="U40" i="3" s="1"/>
  <c r="L39" i="3"/>
  <c r="U39" i="3" s="1"/>
  <c r="L38" i="3"/>
  <c r="U38" i="3" s="1"/>
  <c r="C8" i="16" l="1"/>
  <c r="C5" i="16"/>
  <c r="C7" i="16"/>
  <c r="K5" i="7"/>
  <c r="K9" i="7"/>
  <c r="K13" i="7"/>
  <c r="K17" i="7"/>
  <c r="K21" i="7"/>
  <c r="J5" i="7"/>
  <c r="J9" i="7"/>
  <c r="J13" i="7"/>
  <c r="J17" i="7"/>
  <c r="J21" i="7"/>
  <c r="K6" i="7"/>
  <c r="K10" i="7"/>
  <c r="K14" i="7"/>
  <c r="K18" i="7"/>
  <c r="K22" i="7"/>
  <c r="J6" i="7"/>
  <c r="J10" i="7"/>
  <c r="J14" i="7"/>
  <c r="J18" i="7"/>
  <c r="J22" i="7"/>
  <c r="K4" i="7"/>
  <c r="K12" i="7"/>
  <c r="K20" i="7"/>
  <c r="J8" i="7"/>
  <c r="J16" i="7"/>
  <c r="K7" i="7"/>
  <c r="K15" i="7"/>
  <c r="K3" i="7"/>
  <c r="J11" i="7"/>
  <c r="J19" i="7"/>
  <c r="K8" i="7"/>
  <c r="J4" i="7"/>
  <c r="J20" i="7"/>
  <c r="K19" i="7"/>
  <c r="J15" i="7"/>
  <c r="K11" i="7"/>
  <c r="J3" i="7"/>
  <c r="J7" i="7"/>
  <c r="K16" i="7"/>
  <c r="J12" i="7"/>
  <c r="B1" i="3"/>
  <c r="C27" i="3"/>
  <c r="D5" i="16" s="1"/>
  <c r="E5" i="16" s="1"/>
  <c r="D27" i="3"/>
  <c r="F5" i="16" s="1"/>
  <c r="G5" i="16" s="1"/>
  <c r="C6" i="3"/>
  <c r="J6" i="3" s="1"/>
  <c r="D6" i="3"/>
  <c r="K6" i="3" s="1"/>
  <c r="C7" i="3"/>
  <c r="J7" i="3" s="1"/>
  <c r="D7" i="3"/>
  <c r="K7" i="3" s="1"/>
  <c r="C28" i="3"/>
  <c r="D6" i="16" s="1"/>
  <c r="E6" i="16" s="1"/>
  <c r="D28" i="3"/>
  <c r="F6" i="16" s="1"/>
  <c r="G6" i="16" s="1"/>
  <c r="C8" i="3"/>
  <c r="J8" i="3" s="1"/>
  <c r="D8" i="3"/>
  <c r="K8" i="3" s="1"/>
  <c r="C9" i="3"/>
  <c r="J9" i="3" s="1"/>
  <c r="D9" i="3"/>
  <c r="K9" i="3" s="1"/>
  <c r="C10" i="3"/>
  <c r="J10" i="3" s="1"/>
  <c r="D10" i="3"/>
  <c r="K10" i="3" s="1"/>
  <c r="C11" i="3"/>
  <c r="J11" i="3" s="1"/>
  <c r="D11" i="3"/>
  <c r="K11" i="3" s="1"/>
  <c r="C12" i="3"/>
  <c r="J12" i="3" s="1"/>
  <c r="D12" i="3"/>
  <c r="K12" i="3" s="1"/>
  <c r="C13" i="3"/>
  <c r="J13" i="3" s="1"/>
  <c r="D13" i="3"/>
  <c r="K13" i="3" s="1"/>
  <c r="C14" i="3"/>
  <c r="J14" i="3" s="1"/>
  <c r="D14" i="3"/>
  <c r="K14" i="3" s="1"/>
  <c r="C15" i="3"/>
  <c r="J15" i="3" s="1"/>
  <c r="D15" i="3"/>
  <c r="K15" i="3" s="1"/>
  <c r="C16" i="3"/>
  <c r="J16" i="3" s="1"/>
  <c r="D16" i="3"/>
  <c r="K16" i="3" s="1"/>
  <c r="C17" i="3"/>
  <c r="J17" i="3" s="1"/>
  <c r="D17" i="3"/>
  <c r="K17" i="3" s="1"/>
  <c r="C29" i="3"/>
  <c r="D7" i="16" s="1"/>
  <c r="E7" i="16" s="1"/>
  <c r="D29" i="3"/>
  <c r="F7" i="16" s="1"/>
  <c r="G7" i="16" s="1"/>
  <c r="C18" i="3"/>
  <c r="J18" i="3" s="1"/>
  <c r="D18" i="3"/>
  <c r="K18" i="3" s="1"/>
  <c r="C19" i="3"/>
  <c r="J19" i="3" s="1"/>
  <c r="D19" i="3"/>
  <c r="K19" i="3" s="1"/>
  <c r="C20" i="3"/>
  <c r="J20" i="3" s="1"/>
  <c r="D20" i="3"/>
  <c r="K20" i="3" s="1"/>
  <c r="C21" i="3"/>
  <c r="J21" i="3" s="1"/>
  <c r="D21" i="3"/>
  <c r="K21" i="3" s="1"/>
  <c r="C30" i="3"/>
  <c r="D8" i="16" s="1"/>
  <c r="E8" i="16" s="1"/>
  <c r="D30" i="3"/>
  <c r="F8" i="16" s="1"/>
  <c r="G8" i="16" s="1"/>
  <c r="C22" i="3"/>
  <c r="J22" i="3" s="1"/>
  <c r="D22" i="3"/>
  <c r="K22" i="3" s="1"/>
  <c r="C23" i="3"/>
  <c r="J23" i="3" s="1"/>
  <c r="D23" i="3"/>
  <c r="K23" i="3" s="1"/>
  <c r="C24" i="3"/>
  <c r="J24" i="3" s="1"/>
  <c r="D24" i="3"/>
  <c r="K24" i="3" s="1"/>
  <c r="C25" i="3"/>
  <c r="J25" i="3" s="1"/>
  <c r="D25" i="3"/>
  <c r="K25" i="3" s="1"/>
  <c r="D5" i="3"/>
  <c r="K5" i="3" s="1"/>
  <c r="C5" i="3"/>
  <c r="J5" i="3" s="1"/>
  <c r="B1" i="10" l="1"/>
  <c r="B1" i="7"/>
  <c r="K2" i="7" s="1"/>
  <c r="B61" i="10"/>
  <c r="M2" i="10" l="1"/>
  <c r="M28" i="10"/>
  <c r="L1" i="10"/>
</calcChain>
</file>

<file path=xl/sharedStrings.xml><?xml version="1.0" encoding="utf-8"?>
<sst xmlns="http://schemas.openxmlformats.org/spreadsheetml/2006/main" count="14902" uniqueCount="2735">
  <si>
    <t>Total - Age groups of the population in private households - 25% sample data</t>
  </si>
  <si>
    <t xml:space="preserve">  0 to 14 years</t>
  </si>
  <si>
    <t xml:space="preserve">    0 to 4 years</t>
  </si>
  <si>
    <t xml:space="preserve">    5 to 9 years</t>
  </si>
  <si>
    <t xml:space="preserve">    10 to 14 years</t>
  </si>
  <si>
    <t xml:space="preserve">  15 to 64 years</t>
  </si>
  <si>
    <t xml:space="preserve">    15 to 19 years</t>
  </si>
  <si>
    <t xml:space="preserve">    20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</si>
  <si>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</si>
  <si>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</si>
  <si>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</si>
  <si>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</si>
  <si>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</si>
  <si>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</si>
  <si>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</si>
  <si>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to 64 years</t>
  </si>
  <si>
    <t xml:space="preserve">  65 years and over</t>
  </si>
  <si>
    <t xml:space="preserve">    65 to 69 years</t>
  </si>
  <si>
    <t xml:space="preserve">    70 to 74 years</t>
  </si>
  <si>
    <t xml:space="preserve">    75 to 79 years</t>
  </si>
  <si>
    <t xml:space="preserve">    80 to 84 years</t>
  </si>
  <si>
    <t xml:space="preserve">    85 years and over</t>
  </si>
  <si>
    <t xml:space="preserve">      85 to 89 years</t>
  </si>
  <si>
    <t xml:space="preserve">      90 to 94 years</t>
  </si>
  <si>
    <t xml:space="preserve">      95 to 99 years</t>
  </si>
  <si>
    <t xml:space="preserve">      100 years and over</t>
  </si>
  <si>
    <t xml:space="preserve">  Total - Age groups of males in private households - 25% sample data</t>
  </si>
  <si>
    <t xml:space="preserve">    0 to 14 years</t>
  </si>
  <si>
    <t xml:space="preserve">      0 to 4 years</t>
  </si>
  <si>
    <t xml:space="preserve">      5 to 9 years</t>
  </si>
  <si>
    <t xml:space="preserve">      10 to 14 years</t>
  </si>
  <si>
    <t xml:space="preserve">    15 to 64 years</t>
  </si>
  <si>
    <t xml:space="preserve">      15 to 19 years</t>
  </si>
  <si>
    <t xml:space="preserve">      20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</si>
  <si>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</si>
  <si>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</si>
  <si>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</si>
  <si>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</si>
  <si>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</si>
  <si>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</si>
  <si>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</si>
  <si>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to 64 years</t>
  </si>
  <si>
    <t xml:space="preserve">    65 years and over</t>
  </si>
  <si>
    <t xml:space="preserve">      65 to 69 years</t>
  </si>
  <si>
    <t xml:space="preserve">      70 to 74 years</t>
  </si>
  <si>
    <t xml:space="preserve">      75 to 79 years</t>
  </si>
  <si>
    <t xml:space="preserve">      80 to 84 years</t>
  </si>
  <si>
    <t xml:space="preserve">      85 years and over</t>
  </si>
  <si>
    <t xml:space="preserve">        85 to 89 years</t>
  </si>
  <si>
    <t xml:space="preserve">        90 to 94 years</t>
  </si>
  <si>
    <t xml:space="preserve">        95 to 99 years</t>
  </si>
  <si>
    <t xml:space="preserve">        100 years and over</t>
  </si>
  <si>
    <t xml:space="preserve">  Total - Age groups of females in private households - 25% sample data</t>
  </si>
  <si>
    <t>Total - Distribution (%) of the population in private households by broad age groups - 25% sample data</t>
  </si>
  <si>
    <t xml:space="preserve">  Total - Distribution (%) of males in private households by broad age groups - 25% sample data</t>
  </si>
  <si>
    <t xml:space="preserve">  Total - Distribution (%) of females in private households by broad age groups - 25% sample data</t>
  </si>
  <si>
    <t>Average age</t>
  </si>
  <si>
    <t>Median age</t>
  </si>
  <si>
    <t xml:space="preserve">  Average age of males</t>
  </si>
  <si>
    <t xml:space="preserve">  Median age of males</t>
  </si>
  <si>
    <t xml:space="preserve">  Average age of females</t>
  </si>
  <si>
    <t xml:space="preserve">  Median age of females</t>
  </si>
  <si>
    <t>Total - Marital status for the population aged 15 years and over in private households - 25% sample data</t>
  </si>
  <si>
    <t xml:space="preserve">  Married or living common law</t>
  </si>
  <si>
    <t xml:space="preserve">    Married</t>
  </si>
  <si>
    <t xml:space="preserve">    Living common law</t>
  </si>
  <si>
    <t xml:space="preserve">  Not married and not living common law</t>
  </si>
  <si>
    <t xml:space="preserve">    Never married</t>
  </si>
  <si>
    <t xml:space="preserve">    Separated</t>
  </si>
  <si>
    <t xml:space="preserve">    Divorced</t>
  </si>
  <si>
    <t xml:space="preserve">    Widowed</t>
  </si>
  <si>
    <t xml:space="preserve">  Total - Marital status for males aged 15 years and over in private households - 25% sample data</t>
  </si>
  <si>
    <t xml:space="preserve">    Married or living common law</t>
  </si>
  <si>
    <t xml:space="preserve">      Married</t>
  </si>
  <si>
    <t xml:space="preserve">      Living common law</t>
  </si>
  <si>
    <t xml:space="preserve">    Not married and not living common law</t>
  </si>
  <si>
    <t xml:space="preserve">      Never married</t>
  </si>
  <si>
    <t xml:space="preserve">      Separated</t>
  </si>
  <si>
    <t xml:space="preserve">      Divorced</t>
  </si>
  <si>
    <t xml:space="preserve">      Widowed</t>
  </si>
  <si>
    <t xml:space="preserve">  Total - Marital status for females aged 15 years and over in private households - 25% sample data</t>
  </si>
  <si>
    <t>Total - Citizenship for the population in private households - 25% sample data</t>
  </si>
  <si>
    <t xml:space="preserve">  Canadian citizens</t>
  </si>
  <si>
    <t xml:space="preserve">    Canadian citizens under age 18</t>
  </si>
  <si>
    <t xml:space="preserve">    Canadian citizens aged 18 and over</t>
  </si>
  <si>
    <t xml:space="preserve">  Not Canadian citizens</t>
  </si>
  <si>
    <t xml:space="preserve">  Total - Citizenship for males in private households - 25% sample data</t>
  </si>
  <si>
    <t xml:space="preserve">    Canadian citizens</t>
  </si>
  <si>
    <t xml:space="preserve">      Canadian citizens under age 18</t>
  </si>
  <si>
    <t xml:space="preserve">      Canadian citizens aged 18 and over</t>
  </si>
  <si>
    <t xml:space="preserve">    Not Canadian citizens</t>
  </si>
  <si>
    <t xml:space="preserve">  Total - Citizenship for females in private households - 25% sample data</t>
  </si>
  <si>
    <t>Total - Immigrant status and period of immigration for the population in private households - 25% sample data</t>
  </si>
  <si>
    <t xml:space="preserve">  Non-immigrants</t>
  </si>
  <si>
    <t xml:space="preserve">  Immigrants</t>
  </si>
  <si>
    <t xml:space="preserve">    Before 1981</t>
  </si>
  <si>
    <t xml:space="preserve">    1981 to 1990</t>
  </si>
  <si>
    <t xml:space="preserve">    1991 to 2000</t>
  </si>
  <si>
    <t xml:space="preserve">    2001 to 2010</t>
  </si>
  <si>
    <t xml:space="preserve">      2001 to 2005</t>
  </si>
  <si>
    <t xml:space="preserve">      2006 to 2010</t>
  </si>
  <si>
    <t xml:space="preserve">    2011 to 2016</t>
  </si>
  <si>
    <t xml:space="preserve">  Non-permanent residents</t>
  </si>
  <si>
    <t xml:space="preserve">  Total - Immigrant status and period of immigration for males in private households - 25% sample data</t>
  </si>
  <si>
    <t xml:space="preserve">    Non-immigrants</t>
  </si>
  <si>
    <t xml:space="preserve">    Immigrants</t>
  </si>
  <si>
    <t xml:space="preserve">      Before 1981</t>
  </si>
  <si>
    <t xml:space="preserve">      1981 to 1990</t>
  </si>
  <si>
    <t xml:space="preserve">      1991 to 2000</t>
  </si>
  <si>
    <t xml:space="preserve">      2001 to 2010</t>
  </si>
  <si>
    <t xml:space="preserve">        2001 to 2005</t>
  </si>
  <si>
    <t xml:space="preserve">        2006 to 2010</t>
  </si>
  <si>
    <t xml:space="preserve">      2011 to 2016</t>
  </si>
  <si>
    <t xml:space="preserve">    Non-permanent residents</t>
  </si>
  <si>
    <t xml:space="preserve">  Total - Immigrant status and period of immigration for females in private households - 25% sample data</t>
  </si>
  <si>
    <t>Total - Age at immigration for the immigrant population in private households - 25% sample data</t>
  </si>
  <si>
    <t xml:space="preserve">  Under 5 years</t>
  </si>
  <si>
    <t xml:space="preserve">  5 to 14 years</t>
  </si>
  <si>
    <t xml:space="preserve">  15 to 24 years</t>
  </si>
  <si>
    <t xml:space="preserve">  25 to 44 years</t>
  </si>
  <si>
    <t xml:space="preserve">  45 years and over</t>
  </si>
  <si>
    <t xml:space="preserve">  Total - Age at immigration for the male immigrant population in private households - 25% sample data</t>
  </si>
  <si>
    <t xml:space="preserve">    Under 5 years</t>
  </si>
  <si>
    <t xml:space="preserve">    5 to 14 years</t>
  </si>
  <si>
    <t xml:space="preserve">    15 to 24 years</t>
  </si>
  <si>
    <t xml:space="preserve">    25 to 44 years</t>
  </si>
  <si>
    <t xml:space="preserve">    45 years and over</t>
  </si>
  <si>
    <t xml:space="preserve">  Total - Age at immigration for the female immigrant population in private households - 25% sample data</t>
  </si>
  <si>
    <t>Total - Selected places of birth for the immigrant population in private households - 25% sample data</t>
  </si>
  <si>
    <t xml:space="preserve">  Americas</t>
  </si>
  <si>
    <t xml:space="preserve">    Brazil</t>
  </si>
  <si>
    <t xml:space="preserve">    Colombia</t>
  </si>
  <si>
    <t xml:space="preserve">    El Salvador</t>
  </si>
  <si>
    <t xml:space="preserve">    Guyana</t>
  </si>
  <si>
    <t xml:space="preserve">    Haiti</t>
  </si>
  <si>
    <t xml:space="preserve">    Jamaica</t>
  </si>
  <si>
    <t xml:space="preserve">    Mexico</t>
  </si>
  <si>
    <t xml:space="preserve">    Peru</t>
  </si>
  <si>
    <t xml:space="preserve">    Trinidad and Tobago</t>
  </si>
  <si>
    <t xml:space="preserve">    United States</t>
  </si>
  <si>
    <t xml:space="preserve">    Other places of birth in Americas</t>
  </si>
  <si>
    <t xml:space="preserve">  Europe</t>
  </si>
  <si>
    <t xml:space="preserve">    Bosnia and Herzegovina</t>
  </si>
  <si>
    <t xml:space="preserve">    Croatia</t>
  </si>
  <si>
    <t xml:space="preserve">    France</t>
  </si>
  <si>
    <t xml:space="preserve">    Germany</t>
  </si>
  <si>
    <t xml:space="preserve">    Greece</t>
  </si>
  <si>
    <t xml:space="preserve">    Hungary</t>
  </si>
  <si>
    <t xml:space="preserve">    Ireland</t>
  </si>
  <si>
    <t xml:space="preserve">    Italy</t>
  </si>
  <si>
    <t xml:space="preserve">    Netherlands</t>
  </si>
  <si>
    <t xml:space="preserve">    Poland</t>
  </si>
  <si>
    <t xml:space="preserve">    Portugal</t>
  </si>
  <si>
    <t xml:space="preserve">    Romania</t>
  </si>
  <si>
    <t xml:space="preserve">    Russian Federation</t>
  </si>
  <si>
    <t xml:space="preserve">    Serbia</t>
  </si>
  <si>
    <t xml:space="preserve">    Ukraine</t>
  </si>
  <si>
    <t xml:space="preserve">    United Kingdom</t>
  </si>
  <si>
    <t xml:space="preserve">    Other places of birth in Europe</t>
  </si>
  <si>
    <t xml:space="preserve">  Africa</t>
  </si>
  <si>
    <t xml:space="preserve">    Algeria</t>
  </si>
  <si>
    <t xml:space="preserve">    Egypt</t>
  </si>
  <si>
    <t xml:space="preserve">    Ethiopia</t>
  </si>
  <si>
    <t xml:space="preserve">    Kenya</t>
  </si>
  <si>
    <t xml:space="preserve">    Morocco</t>
  </si>
  <si>
    <t xml:space="preserve">    Nigeria</t>
  </si>
  <si>
    <t xml:space="preserve">    Somalia</t>
  </si>
  <si>
    <t xml:space="preserve">    South Africa, Republic of</t>
  </si>
  <si>
    <t xml:space="preserve">    Other places of birth in Africa</t>
  </si>
  <si>
    <t xml:space="preserve">  Asia</t>
  </si>
  <si>
    <t xml:space="preserve">    Afghanistan</t>
  </si>
  <si>
    <t xml:space="preserve">    Bangladesh</t>
  </si>
  <si>
    <t xml:space="preserve">    China</t>
  </si>
  <si>
    <t xml:space="preserve">    Hong Kong</t>
  </si>
  <si>
    <t xml:space="preserve">    India</t>
  </si>
  <si>
    <t xml:space="preserve">    Iran</t>
  </si>
  <si>
    <t xml:space="preserve">    Iraq</t>
  </si>
  <si>
    <t xml:space="preserve">    Japan</t>
  </si>
  <si>
    <t xml:space="preserve">    Korea, South</t>
  </si>
  <si>
    <t xml:space="preserve">    Lebanon</t>
  </si>
  <si>
    <t xml:space="preserve">    Pakistan</t>
  </si>
  <si>
    <t xml:space="preserve">    Philippines</t>
  </si>
  <si>
    <t xml:space="preserve">    Sri Lanka</t>
  </si>
  <si>
    <t xml:space="preserve">    Syria</t>
  </si>
  <si>
    <t xml:space="preserve">    Taiwan</t>
  </si>
  <si>
    <t xml:space="preserve">    Viet Nam</t>
  </si>
  <si>
    <t xml:space="preserve">    Other places of birth in Asia</t>
  </si>
  <si>
    <t xml:space="preserve">  Oceania and other places of birth</t>
  </si>
  <si>
    <t xml:space="preserve">  Total - Selected places of birth for the male immigrant population in private households - 25% sample data</t>
  </si>
  <si>
    <t xml:space="preserve">    Americas</t>
  </si>
  <si>
    <t xml:space="preserve">      Brazil</t>
  </si>
  <si>
    <t xml:space="preserve">      Colombia</t>
  </si>
  <si>
    <t xml:space="preserve">      El Salvador</t>
  </si>
  <si>
    <t xml:space="preserve">      Guyana</t>
  </si>
  <si>
    <t xml:space="preserve">      Haiti</t>
  </si>
  <si>
    <t xml:space="preserve">      Jamaica</t>
  </si>
  <si>
    <t xml:space="preserve">      Mexico</t>
  </si>
  <si>
    <t xml:space="preserve">      Peru</t>
  </si>
  <si>
    <t xml:space="preserve">      Trinidad and Tobago</t>
  </si>
  <si>
    <t xml:space="preserve">      United States</t>
  </si>
  <si>
    <t xml:space="preserve">      Other places of birth in Americas</t>
  </si>
  <si>
    <t xml:space="preserve">    Europe</t>
  </si>
  <si>
    <t xml:space="preserve">      Bosnia and Herzegovina</t>
  </si>
  <si>
    <t xml:space="preserve">      Croatia</t>
  </si>
  <si>
    <t xml:space="preserve">      France</t>
  </si>
  <si>
    <t xml:space="preserve">      Germany</t>
  </si>
  <si>
    <t xml:space="preserve">      Greece</t>
  </si>
  <si>
    <t xml:space="preserve">      Hungary</t>
  </si>
  <si>
    <t xml:space="preserve">      Ireland</t>
  </si>
  <si>
    <t xml:space="preserve">      Italy</t>
  </si>
  <si>
    <t xml:space="preserve">      Netherlands</t>
  </si>
  <si>
    <t xml:space="preserve">      Poland</t>
  </si>
  <si>
    <t xml:space="preserve">      Portugal</t>
  </si>
  <si>
    <t xml:space="preserve">      Romania</t>
  </si>
  <si>
    <t xml:space="preserve">      Russian Federation</t>
  </si>
  <si>
    <t xml:space="preserve">      Serbia</t>
  </si>
  <si>
    <t xml:space="preserve">      Ukraine</t>
  </si>
  <si>
    <t xml:space="preserve">      United Kingdom</t>
  </si>
  <si>
    <t xml:space="preserve">      Other places of birth in Europe</t>
  </si>
  <si>
    <t xml:space="preserve">    Africa</t>
  </si>
  <si>
    <t xml:space="preserve">      Algeria</t>
  </si>
  <si>
    <t xml:space="preserve">      Egypt</t>
  </si>
  <si>
    <t xml:space="preserve">      Ethiopia</t>
  </si>
  <si>
    <t xml:space="preserve">      Kenya</t>
  </si>
  <si>
    <t xml:space="preserve">      Morocco</t>
  </si>
  <si>
    <t xml:space="preserve">      Nigeria</t>
  </si>
  <si>
    <t xml:space="preserve">      Somalia</t>
  </si>
  <si>
    <t xml:space="preserve">      South Africa, Republic of</t>
  </si>
  <si>
    <t xml:space="preserve">      Other places of birth in Africa</t>
  </si>
  <si>
    <t xml:space="preserve">    Asia</t>
  </si>
  <si>
    <t xml:space="preserve">      Afghanistan</t>
  </si>
  <si>
    <t xml:space="preserve">      Bangladesh</t>
  </si>
  <si>
    <t xml:space="preserve">      China</t>
  </si>
  <si>
    <t xml:space="preserve">      Hong Kong</t>
  </si>
  <si>
    <t xml:space="preserve">      India</t>
  </si>
  <si>
    <t xml:space="preserve">      Iran</t>
  </si>
  <si>
    <t xml:space="preserve">      Iraq</t>
  </si>
  <si>
    <t xml:space="preserve">      Japan</t>
  </si>
  <si>
    <t xml:space="preserve">      Korea, South</t>
  </si>
  <si>
    <t xml:space="preserve">      Lebanon</t>
  </si>
  <si>
    <t xml:space="preserve">      Pakistan</t>
  </si>
  <si>
    <t xml:space="preserve">      Philippines</t>
  </si>
  <si>
    <t xml:space="preserve">      Sri Lanka</t>
  </si>
  <si>
    <t xml:space="preserve">      Syria</t>
  </si>
  <si>
    <t xml:space="preserve">      Taiwan</t>
  </si>
  <si>
    <t xml:space="preserve">      Viet Nam</t>
  </si>
  <si>
    <t xml:space="preserve">      Other places of birth in Asia</t>
  </si>
  <si>
    <t xml:space="preserve">    Oceania and other places of birth</t>
  </si>
  <si>
    <t xml:space="preserve">  Total - Selected places of birth for the female immigrant population in private households - 25% sample data</t>
  </si>
  <si>
    <t>Total - Selected places of birth for the recent immigrant population in private households - 25% sample data</t>
  </si>
  <si>
    <t xml:space="preserve">    Cuba</t>
  </si>
  <si>
    <t xml:space="preserve">    Venezuela</t>
  </si>
  <si>
    <t xml:space="preserve">    Moldova</t>
  </si>
  <si>
    <t xml:space="preserve">    Cameroon</t>
  </si>
  <si>
    <t xml:space="preserve">    Congo, Democratic Republic of the</t>
  </si>
  <si>
    <t xml:space="preserve">    Côte d'Ivoire</t>
  </si>
  <si>
    <t xml:space="preserve">    Eritrea</t>
  </si>
  <si>
    <t xml:space="preserve">    Tunisia</t>
  </si>
  <si>
    <t xml:space="preserve">    Israel</t>
  </si>
  <si>
    <t xml:space="preserve">    Nepal</t>
  </si>
  <si>
    <t xml:space="preserve">    Saudi Arabia</t>
  </si>
  <si>
    <t xml:space="preserve">    Turkey</t>
  </si>
  <si>
    <t xml:space="preserve">    United Arab Emirates</t>
  </si>
  <si>
    <t xml:space="preserve">  Oceania and other</t>
  </si>
  <si>
    <t xml:space="preserve">    Australia</t>
  </si>
  <si>
    <t xml:space="preserve">    Other places of birth</t>
  </si>
  <si>
    <t xml:space="preserve">  Total - Selected places of birth for the male recent immigrant population in private households - 25% sample data</t>
  </si>
  <si>
    <t xml:space="preserve">      Cuba</t>
  </si>
  <si>
    <t xml:space="preserve">      Venezuela</t>
  </si>
  <si>
    <t xml:space="preserve">      Moldova</t>
  </si>
  <si>
    <t xml:space="preserve">      Cameroon</t>
  </si>
  <si>
    <t xml:space="preserve">      Congo, Democratic Republic of the</t>
  </si>
  <si>
    <t xml:space="preserve">      Côte d'Ivoire</t>
  </si>
  <si>
    <t xml:space="preserve">      Eritrea</t>
  </si>
  <si>
    <t xml:space="preserve">      Tunisia</t>
  </si>
  <si>
    <t xml:space="preserve">      Israel</t>
  </si>
  <si>
    <t xml:space="preserve">      Nepal</t>
  </si>
  <si>
    <t xml:space="preserve">      Saudi Arabia</t>
  </si>
  <si>
    <t xml:space="preserve">      Turkey</t>
  </si>
  <si>
    <t xml:space="preserve">      United Arab Emirates</t>
  </si>
  <si>
    <t xml:space="preserve">    Oceania and other</t>
  </si>
  <si>
    <t xml:space="preserve">      Australia</t>
  </si>
  <si>
    <t xml:space="preserve">      Other places of birth</t>
  </si>
  <si>
    <t xml:space="preserve">  Total - Selected places of birth for the female recent immigrant population in private households - 25% sample data</t>
  </si>
  <si>
    <t>Total - Generation status for the population in private households - 25% sample data</t>
  </si>
  <si>
    <t xml:space="preserve">  First generation</t>
  </si>
  <si>
    <t xml:space="preserve">  Second generation</t>
  </si>
  <si>
    <t xml:space="preserve">  Third generation or more</t>
  </si>
  <si>
    <t xml:space="preserve">  Total - Generation status for males in private households - 25% sample data</t>
  </si>
  <si>
    <t xml:space="preserve">    First generation</t>
  </si>
  <si>
    <t xml:space="preserve">    Second generation</t>
  </si>
  <si>
    <t xml:space="preserve">    Third generation or more</t>
  </si>
  <si>
    <t xml:space="preserve">  Total - Generation status for females in private households - 25% sample data</t>
  </si>
  <si>
    <t>Total - Admission category and applicant type for the immigrant population in private households who landed between 1980 and 2016 - 25% sample data</t>
  </si>
  <si>
    <t xml:space="preserve">  Economic immigrants</t>
  </si>
  <si>
    <t xml:space="preserve">    Principal applicants</t>
  </si>
  <si>
    <t xml:space="preserve">    Secondary applicants</t>
  </si>
  <si>
    <t xml:space="preserve">  Immigrants sponsored by family</t>
  </si>
  <si>
    <t xml:space="preserve">  Refugees</t>
  </si>
  <si>
    <t xml:space="preserve">  Other immigrants</t>
  </si>
  <si>
    <t xml:space="preserve">  Total - Admission category and applicant type for the male immigrant population in private households who landed between 1980 and 2016 - 25% sample data</t>
  </si>
  <si>
    <t xml:space="preserve">    Economic immigrants</t>
  </si>
  <si>
    <t xml:space="preserve">      Principal applicants</t>
  </si>
  <si>
    <t xml:space="preserve">      Secondary applicants</t>
  </si>
  <si>
    <t xml:space="preserve">    Immigrants sponsored by family</t>
  </si>
  <si>
    <t xml:space="preserve">    Refugees</t>
  </si>
  <si>
    <t xml:space="preserve">    Other immigrants</t>
  </si>
  <si>
    <t xml:space="preserve">  Total - Admission category and applicant type for the female immigrant population in private households who landed between 1980 and 2016 - 25% sample data</t>
  </si>
  <si>
    <t>Total - Aboriginal identity for the population in private households - 25% sample data</t>
  </si>
  <si>
    <t xml:space="preserve">  Aboriginal identity</t>
  </si>
  <si>
    <t xml:space="preserve">    Single Aboriginal responses</t>
  </si>
  <si>
    <t xml:space="preserve">      First Nations (North American Indian)</t>
  </si>
  <si>
    <t xml:space="preserve">      Métis</t>
  </si>
  <si>
    <t xml:space="preserve">      Inuk (Inuit)</t>
  </si>
  <si>
    <t xml:space="preserve">    Multiple Aboriginal responses</t>
  </si>
  <si>
    <t xml:space="preserve">    Aboriginal responses not included elsewhere</t>
  </si>
  <si>
    <t xml:space="preserve">  Non-Aboriginal identity</t>
  </si>
  <si>
    <t xml:space="preserve">  Total - Aboriginal identity for males in private households - 25% sample data</t>
  </si>
  <si>
    <t xml:space="preserve">    Aboriginal identity</t>
  </si>
  <si>
    <t xml:space="preserve">      Single Aboriginal responses</t>
  </si>
  <si>
    <t xml:space="preserve">        First Nations (North American Indian)</t>
  </si>
  <si>
    <t xml:space="preserve">        Métis</t>
  </si>
  <si>
    <t xml:space="preserve">        Inuk (Inuit)</t>
  </si>
  <si>
    <t xml:space="preserve">      Multiple Aboriginal responses</t>
  </si>
  <si>
    <t xml:space="preserve">      Aboriginal responses not included elsewhere</t>
  </si>
  <si>
    <t xml:space="preserve">    Non-Aboriginal identity</t>
  </si>
  <si>
    <t xml:space="preserve">  Total - Aboriginal identity for females in private households - 25% sample data</t>
  </si>
  <si>
    <t>Total - Population by Registered or Treaty Indian status for the population in private households - 25% sample data</t>
  </si>
  <si>
    <t xml:space="preserve">  Registered or Treaty Indian</t>
  </si>
  <si>
    <t xml:space="preserve">  Not a Registered or Treaty Indian</t>
  </si>
  <si>
    <t xml:space="preserve">  Total - Population by Registered or Treaty Indian status for males in private households - 25% sample data</t>
  </si>
  <si>
    <t xml:space="preserve">    Registered or Treaty Indian</t>
  </si>
  <si>
    <t xml:space="preserve">    Not a Registered or Treaty Indian</t>
  </si>
  <si>
    <t xml:space="preserve">  Total - Population by Registered or Treaty Indian status for females in private households - 25% sample data</t>
  </si>
  <si>
    <t>Total - Aboriginal ancestry for the population in private households - 25% sample data</t>
  </si>
  <si>
    <t xml:space="preserve">  Aboriginal ancestry (only)</t>
  </si>
  <si>
    <t xml:space="preserve">    Single Aboriginal ancestry (only)</t>
  </si>
  <si>
    <t xml:space="preserve">      First Nations (North American Indian) single ancestry</t>
  </si>
  <si>
    <t xml:space="preserve">      Métis single ancestry</t>
  </si>
  <si>
    <t xml:space="preserve">      Inuit single ancestry</t>
  </si>
  <si>
    <t xml:space="preserve">    Multiple Aboriginal ancestries (only)</t>
  </si>
  <si>
    <t xml:space="preserve">      First Nations (North American Indian) and Métis ancestries</t>
  </si>
  <si>
    <t xml:space="preserve">      First Nations (North American Indian) and Inuit ancestries</t>
  </si>
  <si>
    <t xml:space="preserve">      Métis and Inuit ancestries</t>
  </si>
  <si>
    <t xml:space="preserve">      First Nations (North American Indian), Métis and Inuit ancestries</t>
  </si>
  <si>
    <t xml:space="preserve">  Aboriginal and non-Aboriginal ancestries</t>
  </si>
  <si>
    <t xml:space="preserve">    Single Aboriginal and non-Aboriginal ancestries</t>
  </si>
  <si>
    <t xml:space="preserve">      First Nations (North American Indian) and non-Aboriginal ancestries</t>
  </si>
  <si>
    <t xml:space="preserve">      Métis and non-Aboriginal ancestries</t>
  </si>
  <si>
    <t xml:space="preserve">      Inuit and non-Aboriginal ancestries</t>
  </si>
  <si>
    <t xml:space="preserve">    Multiple Aboriginal and non-Aboriginal ancestries</t>
  </si>
  <si>
    <t xml:space="preserve">      First Nations (North American Indian), Métis and non-Aboriginal ancestries</t>
  </si>
  <si>
    <t xml:space="preserve">      First Nations (North American Indian), Inuit and non-Aboriginal ancestries</t>
  </si>
  <si>
    <t xml:space="preserve">      Métis, Inuit and non-Aboriginal ancestries</t>
  </si>
  <si>
    <t xml:space="preserve">      First Nations (North American Indian), Métis, Inuit and non-Aboriginal ancestries</t>
  </si>
  <si>
    <t xml:space="preserve">  Non-Aboriginal ancestry (only)</t>
  </si>
  <si>
    <t xml:space="preserve">  Total - Aboriginal ancestry for males in private households - 25% sample data</t>
  </si>
  <si>
    <t xml:space="preserve">    Aboriginal ancestry (only)</t>
  </si>
  <si>
    <t xml:space="preserve">      Single Aboriginal ancestry (only)</t>
  </si>
  <si>
    <t xml:space="preserve">        First Nations (North American Indian) single ancestry</t>
  </si>
  <si>
    <t xml:space="preserve">        Métis single ancestry</t>
  </si>
  <si>
    <t xml:space="preserve">        Inuit single ancestry</t>
  </si>
  <si>
    <t xml:space="preserve">      Multiple Aboriginal ancestries (only)</t>
  </si>
  <si>
    <t xml:space="preserve">        First Nations (North American Indian) and Métis ancestries</t>
  </si>
  <si>
    <t xml:space="preserve">        First Nations (North American Indian) and Inuit ancestries</t>
  </si>
  <si>
    <t xml:space="preserve">        Métis and Inuit ancestries</t>
  </si>
  <si>
    <t xml:space="preserve">        First Nations (North American Indian), Métis and Inuit ancestries</t>
  </si>
  <si>
    <t xml:space="preserve">    Aboriginal and non-Aboriginal ancestries</t>
  </si>
  <si>
    <t xml:space="preserve">      Single Aboriginal and non-Aboriginal ancestries</t>
  </si>
  <si>
    <t xml:space="preserve">        First Nations (North American Indian) and non-Aboriginal ancestries</t>
  </si>
  <si>
    <t xml:space="preserve">        Métis and non-Aboriginal ancestries</t>
  </si>
  <si>
    <t xml:space="preserve">        Inuit and non-Aboriginal ancestries</t>
  </si>
  <si>
    <t xml:space="preserve">      Multiple Aboriginal and non-Aboriginal ancestries</t>
  </si>
  <si>
    <t xml:space="preserve">        First Nations (North American Indian), Métis and non-Aboriginal ancestries</t>
  </si>
  <si>
    <t xml:space="preserve">        First Nations (North American Indian), Inuit and non-Aboriginal ancestries</t>
  </si>
  <si>
    <t xml:space="preserve">        Métis, Inuit and non-Aboriginal ancestries</t>
  </si>
  <si>
    <t xml:space="preserve">        First Nations (North American Indian), Métis, Inuit and non-Aboriginal ancestries</t>
  </si>
  <si>
    <t xml:space="preserve">    Non-Aboriginal ancestry (only)</t>
  </si>
  <si>
    <t xml:space="preserve">  Total - Aboriginal ancestry for females in private households - 25% sample data</t>
  </si>
  <si>
    <t>Total - Visible minority for the population in private households - 25% sample data</t>
  </si>
  <si>
    <t xml:space="preserve">  Total visible minority population</t>
  </si>
  <si>
    <t xml:space="preserve">    South Asian</t>
  </si>
  <si>
    <t xml:space="preserve">    Chinese</t>
  </si>
  <si>
    <t xml:space="preserve">    Black</t>
  </si>
  <si>
    <t xml:space="preserve">    Filipino</t>
  </si>
  <si>
    <t xml:space="preserve">    Latin American</t>
  </si>
  <si>
    <t xml:space="preserve">    Arab</t>
  </si>
  <si>
    <t xml:space="preserve">    Southeast Asian</t>
  </si>
  <si>
    <t xml:space="preserve">    West Asian</t>
  </si>
  <si>
    <t xml:space="preserve">    Korean</t>
  </si>
  <si>
    <t xml:space="preserve">    Japanese</t>
  </si>
  <si>
    <t xml:space="preserve">    Visible minority, n.i.e.</t>
  </si>
  <si>
    <t xml:space="preserve">    Multiple visible minorities</t>
  </si>
  <si>
    <t xml:space="preserve">  Not a visible minority</t>
  </si>
  <si>
    <t xml:space="preserve">  Total - Visible minority for males in private households - 25% sample data</t>
  </si>
  <si>
    <t xml:space="preserve">    Total visible minority population</t>
  </si>
  <si>
    <t xml:space="preserve">      South Asian</t>
  </si>
  <si>
    <t xml:space="preserve">      Chinese</t>
  </si>
  <si>
    <t xml:space="preserve">      Black</t>
  </si>
  <si>
    <t xml:space="preserve">      Filipino</t>
  </si>
  <si>
    <t xml:space="preserve">      Latin American</t>
  </si>
  <si>
    <t xml:space="preserve">      Arab</t>
  </si>
  <si>
    <t xml:space="preserve">      Southeast Asian</t>
  </si>
  <si>
    <t xml:space="preserve">      West Asian</t>
  </si>
  <si>
    <t xml:space="preserve">      Korean</t>
  </si>
  <si>
    <t xml:space="preserve">      Japanese</t>
  </si>
  <si>
    <t xml:space="preserve">      Visible minority, n.i.e.</t>
  </si>
  <si>
    <t xml:space="preserve">      Multiple visible minorities</t>
  </si>
  <si>
    <t xml:space="preserve">    Not a visible minority</t>
  </si>
  <si>
    <t xml:space="preserve">  Total - Visible minority for females in private households - 25% sample data</t>
  </si>
  <si>
    <t>Total - Ethnic origin for the population in private households - 25% sample data</t>
  </si>
  <si>
    <t xml:space="preserve">  North American Aboriginal origins</t>
  </si>
  <si>
    <t xml:space="preserve">    First Nations (North American Indian)</t>
  </si>
  <si>
    <t xml:space="preserve">    Inuit</t>
  </si>
  <si>
    <t xml:space="preserve">    Métis</t>
  </si>
  <si>
    <t xml:space="preserve">  Other North American origins</t>
  </si>
  <si>
    <t xml:space="preserve">    Acadian</t>
  </si>
  <si>
    <t xml:space="preserve">    American</t>
  </si>
  <si>
    <t xml:space="preserve">    Canadian</t>
  </si>
  <si>
    <t xml:space="preserve">    New Brunswicker</t>
  </si>
  <si>
    <t xml:space="preserve">    Newfoundlander</t>
  </si>
  <si>
    <t xml:space="preserve">    Nova Scotian</t>
  </si>
  <si>
    <t xml:space="preserve">    Ontarian</t>
  </si>
  <si>
    <t xml:space="preserve">    Québécois</t>
  </si>
  <si>
    <t xml:space="preserve">    Other North American origins, n.i.e.</t>
  </si>
  <si>
    <t xml:space="preserve">  European origins</t>
  </si>
  <si>
    <t xml:space="preserve">    British Isles origins</t>
  </si>
  <si>
    <t xml:space="preserve">      Channel Islander</t>
  </si>
  <si>
    <t xml:space="preserve">      Cornish</t>
  </si>
  <si>
    <t xml:space="preserve">      English</t>
  </si>
  <si>
    <t xml:space="preserve">      Irish</t>
  </si>
  <si>
    <t xml:space="preserve">      Manx</t>
  </si>
  <si>
    <t xml:space="preserve">      Scottish</t>
  </si>
  <si>
    <t xml:space="preserve">      Welsh</t>
  </si>
  <si>
    <t xml:space="preserve">      British Isles origins, n.i.e.</t>
  </si>
  <si>
    <t xml:space="preserve">    French origins</t>
  </si>
  <si>
    <t xml:space="preserve">      Alsatian</t>
  </si>
  <si>
    <t xml:space="preserve">      Breton</t>
  </si>
  <si>
    <t xml:space="preserve">      Corsican</t>
  </si>
  <si>
    <t xml:space="preserve">      French</t>
  </si>
  <si>
    <t xml:space="preserve">    Western European origins (except French origins)</t>
  </si>
  <si>
    <t xml:space="preserve">      Austrian</t>
  </si>
  <si>
    <t xml:space="preserve">      Bavarian</t>
  </si>
  <si>
    <t xml:space="preserve">      Belgian</t>
  </si>
  <si>
    <t xml:space="preserve">      Dutch</t>
  </si>
  <si>
    <t xml:space="preserve">      Flemish</t>
  </si>
  <si>
    <t xml:space="preserve">      Frisian</t>
  </si>
  <si>
    <t xml:space="preserve">      German</t>
  </si>
  <si>
    <t xml:space="preserve">      Luxembourger</t>
  </si>
  <si>
    <t xml:space="preserve">      Swiss</t>
  </si>
  <si>
    <t xml:space="preserve">      Western European origins, n.i.e.</t>
  </si>
  <si>
    <t xml:space="preserve">    Northern European origins (except British Isles origins)</t>
  </si>
  <si>
    <t xml:space="preserve">      Danish</t>
  </si>
  <si>
    <t xml:space="preserve">      Finnish</t>
  </si>
  <si>
    <t xml:space="preserve">      Icelandic</t>
  </si>
  <si>
    <t xml:space="preserve">      Norwegian</t>
  </si>
  <si>
    <t xml:space="preserve">      Swedish</t>
  </si>
  <si>
    <t xml:space="preserve">      Northern European origins, n.i.e.</t>
  </si>
  <si>
    <t xml:space="preserve">    Eastern European origins</t>
  </si>
  <si>
    <t xml:space="preserve">      Bulgarian</t>
  </si>
  <si>
    <t xml:space="preserve">      Byelorussian</t>
  </si>
  <si>
    <t xml:space="preserve">      Czech</t>
  </si>
  <si>
    <t xml:space="preserve">      Czechoslovakian, n.o.s.</t>
  </si>
  <si>
    <t xml:space="preserve">      Estonian</t>
  </si>
  <si>
    <t xml:space="preserve">      Hungarian</t>
  </si>
  <si>
    <t xml:space="preserve">      Latvian</t>
  </si>
  <si>
    <t xml:space="preserve">      Lithuanian</t>
  </si>
  <si>
    <t xml:space="preserve">      Moldovan</t>
  </si>
  <si>
    <t xml:space="preserve">      Polish</t>
  </si>
  <si>
    <t xml:space="preserve">      Romanian</t>
  </si>
  <si>
    <t xml:space="preserve">      Russian</t>
  </si>
  <si>
    <t xml:space="preserve">      Slovak</t>
  </si>
  <si>
    <t xml:space="preserve">      Ukrainian</t>
  </si>
  <si>
    <t xml:space="preserve">      Eastern European origins, n.i.e.</t>
  </si>
  <si>
    <t xml:space="preserve">    Southern European origins</t>
  </si>
  <si>
    <t xml:space="preserve">      Albanian</t>
  </si>
  <si>
    <t xml:space="preserve">      Bosnian</t>
  </si>
  <si>
    <t xml:space="preserve">      Catalan</t>
  </si>
  <si>
    <t xml:space="preserve">      Croatian</t>
  </si>
  <si>
    <t xml:space="preserve">      Cypriot</t>
  </si>
  <si>
    <t xml:space="preserve">      Greek</t>
  </si>
  <si>
    <t xml:space="preserve">      Italian</t>
  </si>
  <si>
    <t xml:space="preserve">      Kosovar</t>
  </si>
  <si>
    <t xml:space="preserve">      Macedonian</t>
  </si>
  <si>
    <t xml:space="preserve">      Maltese</t>
  </si>
  <si>
    <t xml:space="preserve">      Montenegrin</t>
  </si>
  <si>
    <t xml:space="preserve">      Portuguese</t>
  </si>
  <si>
    <t xml:space="preserve">      Serbian</t>
  </si>
  <si>
    <t xml:space="preserve">      Sicilian</t>
  </si>
  <si>
    <t xml:space="preserve">      Slovenian</t>
  </si>
  <si>
    <t xml:space="preserve">      Spanish</t>
  </si>
  <si>
    <t xml:space="preserve">      Yugoslavian, n.o.s.</t>
  </si>
  <si>
    <t xml:space="preserve">      Southern European origins, n.i.e.</t>
  </si>
  <si>
    <t xml:space="preserve">    Other European origins</t>
  </si>
  <si>
    <t xml:space="preserve">      Basque</t>
  </si>
  <si>
    <t xml:space="preserve">      Jewish</t>
  </si>
  <si>
    <t xml:space="preserve">      Roma (Gypsy)</t>
  </si>
  <si>
    <t xml:space="preserve">      Slavic, n.o.s.</t>
  </si>
  <si>
    <t xml:space="preserve">      Other European origins, n.i.e.</t>
  </si>
  <si>
    <t xml:space="preserve">  Caribbean origins</t>
  </si>
  <si>
    <t xml:space="preserve">    Antiguan</t>
  </si>
  <si>
    <t xml:space="preserve">    Bahamian</t>
  </si>
  <si>
    <t xml:space="preserve">    Barbadian</t>
  </si>
  <si>
    <t xml:space="preserve">    Bermudan</t>
  </si>
  <si>
    <t xml:space="preserve">    Carib</t>
  </si>
  <si>
    <t xml:space="preserve">    Cuban</t>
  </si>
  <si>
    <t xml:space="preserve">    Dominican</t>
  </si>
  <si>
    <t xml:space="preserve">    Grenadian</t>
  </si>
  <si>
    <t xml:space="preserve">    Guadeloupean</t>
  </si>
  <si>
    <t xml:space="preserve">    Haitian</t>
  </si>
  <si>
    <t xml:space="preserve">    Jamaican</t>
  </si>
  <si>
    <t xml:space="preserve">    Kittitian/Nevisian</t>
  </si>
  <si>
    <t xml:space="preserve">    Martinican</t>
  </si>
  <si>
    <t xml:space="preserve">    Montserratan</t>
  </si>
  <si>
    <t xml:space="preserve">    Puerto Rican</t>
  </si>
  <si>
    <t xml:space="preserve">    St. Lucian</t>
  </si>
  <si>
    <t xml:space="preserve">    Trinidadian/Tobagonian</t>
  </si>
  <si>
    <t xml:space="preserve">    Vincentian/Grenadinian</t>
  </si>
  <si>
    <t xml:space="preserve">    West Indian, n.o.s.</t>
  </si>
  <si>
    <t xml:space="preserve">    Caribbean origins, n.i.e.</t>
  </si>
  <si>
    <t xml:space="preserve">  Latin, Central and South American origins</t>
  </si>
  <si>
    <t xml:space="preserve">    Aboriginal from Central/South America (except Arawak and Maya)</t>
  </si>
  <si>
    <t xml:space="preserve">    Arawak</t>
  </si>
  <si>
    <t xml:space="preserve">    Argentinian</t>
  </si>
  <si>
    <t xml:space="preserve">    Belizean</t>
  </si>
  <si>
    <t xml:space="preserve">    Bolivian</t>
  </si>
  <si>
    <t xml:space="preserve">    Brazilian</t>
  </si>
  <si>
    <t xml:space="preserve">    Chilean</t>
  </si>
  <si>
    <t xml:space="preserve">    Colombian</t>
  </si>
  <si>
    <t xml:space="preserve">    Costa Rican</t>
  </si>
  <si>
    <t xml:space="preserve">    Ecuadorian</t>
  </si>
  <si>
    <t xml:space="preserve">    Guatemalan</t>
  </si>
  <si>
    <t xml:space="preserve">    Guyanese</t>
  </si>
  <si>
    <t xml:space="preserve">    Hispanic</t>
  </si>
  <si>
    <t xml:space="preserve">    Honduran</t>
  </si>
  <si>
    <t xml:space="preserve">    Maya</t>
  </si>
  <si>
    <t xml:space="preserve">    Mexican</t>
  </si>
  <si>
    <t xml:space="preserve">    Nicaraguan</t>
  </si>
  <si>
    <t xml:space="preserve">    Panamanian</t>
  </si>
  <si>
    <t xml:space="preserve">    Paraguayan</t>
  </si>
  <si>
    <t xml:space="preserve">    Peruvian</t>
  </si>
  <si>
    <t xml:space="preserve">    Salvadorean</t>
  </si>
  <si>
    <t xml:space="preserve">    Uruguayan</t>
  </si>
  <si>
    <t xml:space="preserve">    Venezuelan</t>
  </si>
  <si>
    <t xml:space="preserve">    Latin, Central and South American origins, n.i.e.</t>
  </si>
  <si>
    <t xml:space="preserve">  African origins</t>
  </si>
  <si>
    <t xml:space="preserve">    Central and West African origins</t>
  </si>
  <si>
    <t xml:space="preserve">      Akan</t>
  </si>
  <si>
    <t xml:space="preserve">      Angolan</t>
  </si>
  <si>
    <t xml:space="preserve">      Ashanti</t>
  </si>
  <si>
    <t xml:space="preserve">      Beninese</t>
  </si>
  <si>
    <t xml:space="preserve">      Burkinabe</t>
  </si>
  <si>
    <t xml:space="preserve">      Cameroonian</t>
  </si>
  <si>
    <t xml:space="preserve">      Chadian</t>
  </si>
  <si>
    <t xml:space="preserve">      Congolese</t>
  </si>
  <si>
    <t xml:space="preserve">      Edo</t>
  </si>
  <si>
    <t xml:space="preserve">      Ewe</t>
  </si>
  <si>
    <t xml:space="preserve">      Gabonese</t>
  </si>
  <si>
    <t xml:space="preserve">      Gambian</t>
  </si>
  <si>
    <t xml:space="preserve">      Ghanaian</t>
  </si>
  <si>
    <t xml:space="preserve">      Guinean</t>
  </si>
  <si>
    <t xml:space="preserve">      Ibo</t>
  </si>
  <si>
    <t xml:space="preserve">      Ivorian</t>
  </si>
  <si>
    <t xml:space="preserve">      Liberian</t>
  </si>
  <si>
    <t xml:space="preserve">      Malian</t>
  </si>
  <si>
    <t xml:space="preserve">      Malinké</t>
  </si>
  <si>
    <t xml:space="preserve">      Nigerian</t>
  </si>
  <si>
    <t xml:space="preserve">      Peulh</t>
  </si>
  <si>
    <t xml:space="preserve">      Senegalese</t>
  </si>
  <si>
    <t xml:space="preserve">      Sierra Leonean</t>
  </si>
  <si>
    <t xml:space="preserve">      Togolese</t>
  </si>
  <si>
    <t xml:space="preserve">      Wolof</t>
  </si>
  <si>
    <t xml:space="preserve">      Yoruba</t>
  </si>
  <si>
    <t xml:space="preserve">      Central and West African origins, n.i.e.</t>
  </si>
  <si>
    <t xml:space="preserve">    North African origins</t>
  </si>
  <si>
    <t xml:space="preserve">      Algerian</t>
  </si>
  <si>
    <t xml:space="preserve">      Berber</t>
  </si>
  <si>
    <t xml:space="preserve">      Coptic</t>
  </si>
  <si>
    <t xml:space="preserve">      Dinka</t>
  </si>
  <si>
    <t xml:space="preserve">      Egyptian</t>
  </si>
  <si>
    <t xml:space="preserve">      Libyan</t>
  </si>
  <si>
    <t xml:space="preserve">      Maure</t>
  </si>
  <si>
    <t xml:space="preserve">      Moroccan</t>
  </si>
  <si>
    <t xml:space="preserve">      Sudanese</t>
  </si>
  <si>
    <t xml:space="preserve">      Tunisian</t>
  </si>
  <si>
    <t xml:space="preserve">      North African origins, n.i.e.</t>
  </si>
  <si>
    <t xml:space="preserve">    Southern and East African origins</t>
  </si>
  <si>
    <t xml:space="preserve">      Afrikaner</t>
  </si>
  <si>
    <t xml:space="preserve">      Amhara</t>
  </si>
  <si>
    <t xml:space="preserve">      Bantu, n.o.s.</t>
  </si>
  <si>
    <t xml:space="preserve">      Burundian</t>
  </si>
  <si>
    <t xml:space="preserve">      Djiboutian</t>
  </si>
  <si>
    <t xml:space="preserve">      Eritrean</t>
  </si>
  <si>
    <t xml:space="preserve">      Ethiopian</t>
  </si>
  <si>
    <t xml:space="preserve">      Harari</t>
  </si>
  <si>
    <t xml:space="preserve">      Kenyan</t>
  </si>
  <si>
    <t xml:space="preserve">      Malagasy</t>
  </si>
  <si>
    <t xml:space="preserve">      Mauritian</t>
  </si>
  <si>
    <t xml:space="preserve">      Oromo</t>
  </si>
  <si>
    <t xml:space="preserve">      Rwandan</t>
  </si>
  <si>
    <t xml:space="preserve">      Seychellois</t>
  </si>
  <si>
    <t xml:space="preserve">      Somali</t>
  </si>
  <si>
    <t xml:space="preserve">      South African</t>
  </si>
  <si>
    <t xml:space="preserve">      Tanzanian</t>
  </si>
  <si>
    <t xml:space="preserve">      Tigrian</t>
  </si>
  <si>
    <t xml:space="preserve">      Ugandan</t>
  </si>
  <si>
    <t xml:space="preserve">      Zambian</t>
  </si>
  <si>
    <t xml:space="preserve">      Zimbabwean</t>
  </si>
  <si>
    <t xml:space="preserve">      Zulu</t>
  </si>
  <si>
    <t xml:space="preserve">      Southern and East African origins, n.i.e.</t>
  </si>
  <si>
    <t xml:space="preserve">    Other African origins</t>
  </si>
  <si>
    <t xml:space="preserve">      Black, n.o.s.</t>
  </si>
  <si>
    <t xml:space="preserve">      Other African origins, n.i.e.</t>
  </si>
  <si>
    <t xml:space="preserve">  Asian origins</t>
  </si>
  <si>
    <t xml:space="preserve">    West Central Asian and Middle Eastern origins</t>
  </si>
  <si>
    <t xml:space="preserve">      Afghan</t>
  </si>
  <si>
    <t xml:space="preserve">      Arab, n.o.s.</t>
  </si>
  <si>
    <t xml:space="preserve">      Armenian</t>
  </si>
  <si>
    <t xml:space="preserve">      Assyrian</t>
  </si>
  <si>
    <t xml:space="preserve">      Azerbaijani</t>
  </si>
  <si>
    <t xml:space="preserve">      Georgian</t>
  </si>
  <si>
    <t xml:space="preserve">      Hazara</t>
  </si>
  <si>
    <t xml:space="preserve">      Iranian</t>
  </si>
  <si>
    <t xml:space="preserve">      Iraqi</t>
  </si>
  <si>
    <t xml:space="preserve">      Israeli</t>
  </si>
  <si>
    <t xml:space="preserve">      Jordanian</t>
  </si>
  <si>
    <t xml:space="preserve">      Kazakh</t>
  </si>
  <si>
    <t xml:space="preserve">      Kurd</t>
  </si>
  <si>
    <t xml:space="preserve">      Kuwaiti</t>
  </si>
  <si>
    <t xml:space="preserve">      Kyrgyz</t>
  </si>
  <si>
    <t xml:space="preserve">      Lebanese</t>
  </si>
  <si>
    <t xml:space="preserve">      Palestinian</t>
  </si>
  <si>
    <t xml:space="preserve">      Pashtun</t>
  </si>
  <si>
    <t xml:space="preserve">      Saudi Arabian</t>
  </si>
  <si>
    <t xml:space="preserve">      Syrian</t>
  </si>
  <si>
    <t xml:space="preserve">      Tajik</t>
  </si>
  <si>
    <t xml:space="preserve">      Tatar</t>
  </si>
  <si>
    <t xml:space="preserve">      Turk</t>
  </si>
  <si>
    <t xml:space="preserve">      Turkmen</t>
  </si>
  <si>
    <t xml:space="preserve">      Uighur</t>
  </si>
  <si>
    <t xml:space="preserve">      Uzbek</t>
  </si>
  <si>
    <t xml:space="preserve">      Yemeni</t>
  </si>
  <si>
    <t xml:space="preserve">      West Central Asian and Middle Eastern origins, n.i.e.</t>
  </si>
  <si>
    <t xml:space="preserve">    South Asian origins</t>
  </si>
  <si>
    <t xml:space="preserve">      Bangladeshi</t>
  </si>
  <si>
    <t xml:space="preserve">      Bengali</t>
  </si>
  <si>
    <t xml:space="preserve">      Bhutanese</t>
  </si>
  <si>
    <t xml:space="preserve">      East Indian</t>
  </si>
  <si>
    <t xml:space="preserve">      Goan</t>
  </si>
  <si>
    <t xml:space="preserve">      Gujarati</t>
  </si>
  <si>
    <t xml:space="preserve">      Kashmiri</t>
  </si>
  <si>
    <t xml:space="preserve">      Nepali</t>
  </si>
  <si>
    <t xml:space="preserve">      Pakistani</t>
  </si>
  <si>
    <t xml:space="preserve">      Punjabi</t>
  </si>
  <si>
    <t xml:space="preserve">      Sinhalese</t>
  </si>
  <si>
    <t xml:space="preserve">      Sri Lankan</t>
  </si>
  <si>
    <t xml:space="preserve">      Tamil</t>
  </si>
  <si>
    <t xml:space="preserve">      South Asian origins, n.i.e.</t>
  </si>
  <si>
    <t xml:space="preserve">    East and Southeast Asian origins</t>
  </si>
  <si>
    <t xml:space="preserve">      Burmese</t>
  </si>
  <si>
    <t xml:space="preserve">      Cambodian (Khmer)</t>
  </si>
  <si>
    <t xml:space="preserve">      Hmong</t>
  </si>
  <si>
    <t xml:space="preserve">      Indonesian</t>
  </si>
  <si>
    <t xml:space="preserve">      Karen</t>
  </si>
  <si>
    <t xml:space="preserve">      Laotian</t>
  </si>
  <si>
    <t xml:space="preserve">      Malaysian</t>
  </si>
  <si>
    <t xml:space="preserve">      Mongolian</t>
  </si>
  <si>
    <t xml:space="preserve">      Singaporean</t>
  </si>
  <si>
    <t xml:space="preserve">      Taiwanese</t>
  </si>
  <si>
    <t xml:space="preserve">      Thai</t>
  </si>
  <si>
    <t xml:space="preserve">      Tibetan</t>
  </si>
  <si>
    <t xml:space="preserve">      Vietnamese</t>
  </si>
  <si>
    <t xml:space="preserve">      East and Southeast Asian origins, n.i.e.</t>
  </si>
  <si>
    <t xml:space="preserve">    Other Asian origins</t>
  </si>
  <si>
    <t xml:space="preserve">      Other Asian origins, n.i.e.</t>
  </si>
  <si>
    <t xml:space="preserve">  Oceania origins</t>
  </si>
  <si>
    <t xml:space="preserve">    Australian</t>
  </si>
  <si>
    <t xml:space="preserve">    New Zealander</t>
  </si>
  <si>
    <t xml:space="preserve">    Pacific Islands origins</t>
  </si>
  <si>
    <t xml:space="preserve">      Fijian</t>
  </si>
  <si>
    <t xml:space="preserve">      Hawaiian</t>
  </si>
  <si>
    <t xml:space="preserve">      Maori</t>
  </si>
  <si>
    <t xml:space="preserve">      Samoan</t>
  </si>
  <si>
    <t xml:space="preserve">      Polynesian, n.o.s.</t>
  </si>
  <si>
    <t xml:space="preserve">      Pacific Islands origins, n.i.e.</t>
  </si>
  <si>
    <t xml:space="preserve">  Total - Ethnic origin for males in private households - 25% sample data</t>
  </si>
  <si>
    <t xml:space="preserve">    North American Aboriginal origins</t>
  </si>
  <si>
    <t xml:space="preserve">      Inuit</t>
  </si>
  <si>
    <t xml:space="preserve">    Other North American origins</t>
  </si>
  <si>
    <t xml:space="preserve">      Acadian</t>
  </si>
  <si>
    <t xml:space="preserve">      American</t>
  </si>
  <si>
    <t xml:space="preserve">      Canadian</t>
  </si>
  <si>
    <t xml:space="preserve">      New Brunswicker</t>
  </si>
  <si>
    <t xml:space="preserve">      Newfoundlander</t>
  </si>
  <si>
    <t xml:space="preserve">      Nova Scotian</t>
  </si>
  <si>
    <t xml:space="preserve">      Ontarian</t>
  </si>
  <si>
    <t xml:space="preserve">      Québécois</t>
  </si>
  <si>
    <t xml:space="preserve">      Other North American origins, n.i.e.</t>
  </si>
  <si>
    <t xml:space="preserve">    European origins</t>
  </si>
  <si>
    <t xml:space="preserve">      British Isles origins</t>
  </si>
  <si>
    <t xml:space="preserve">        Channel Islander</t>
  </si>
  <si>
    <t xml:space="preserve">        Cornish</t>
  </si>
  <si>
    <t xml:space="preserve">        English</t>
  </si>
  <si>
    <t xml:space="preserve">        Irish</t>
  </si>
  <si>
    <t xml:space="preserve">        Manx</t>
  </si>
  <si>
    <t xml:space="preserve">        Scottish</t>
  </si>
  <si>
    <t xml:space="preserve">        Welsh</t>
  </si>
  <si>
    <t xml:space="preserve">        British Isles origins, n.i.e.</t>
  </si>
  <si>
    <t xml:space="preserve">      French origins</t>
  </si>
  <si>
    <t xml:space="preserve">        Alsatian</t>
  </si>
  <si>
    <t xml:space="preserve">        Breton</t>
  </si>
  <si>
    <t xml:space="preserve">        Corsican</t>
  </si>
  <si>
    <t xml:space="preserve">        French</t>
  </si>
  <si>
    <t xml:space="preserve">      Western European origins (except French origins)</t>
  </si>
  <si>
    <t xml:space="preserve">        Austrian</t>
  </si>
  <si>
    <t xml:space="preserve">        Bavarian</t>
  </si>
  <si>
    <t xml:space="preserve">        Belgian</t>
  </si>
  <si>
    <t xml:space="preserve">        Dutch</t>
  </si>
  <si>
    <t xml:space="preserve">        Flemish</t>
  </si>
  <si>
    <t xml:space="preserve">        Frisian</t>
  </si>
  <si>
    <t xml:space="preserve">        German</t>
  </si>
  <si>
    <t xml:space="preserve">        Luxembourger</t>
  </si>
  <si>
    <t xml:space="preserve">        Swiss</t>
  </si>
  <si>
    <t xml:space="preserve">        Western European origins, n.i.e.</t>
  </si>
  <si>
    <t xml:space="preserve">      Northern European origins (except British Isles origins)</t>
  </si>
  <si>
    <t xml:space="preserve">        Danish</t>
  </si>
  <si>
    <t xml:space="preserve">        Finnish</t>
  </si>
  <si>
    <t xml:space="preserve">        Icelandic</t>
  </si>
  <si>
    <t xml:space="preserve">        Norwegian</t>
  </si>
  <si>
    <t xml:space="preserve">        Swedish</t>
  </si>
  <si>
    <t xml:space="preserve">        Northern European origins, n.i.e.</t>
  </si>
  <si>
    <t xml:space="preserve">      Eastern European origins</t>
  </si>
  <si>
    <t xml:space="preserve">        Bulgarian</t>
  </si>
  <si>
    <t xml:space="preserve">        Byelorussian</t>
  </si>
  <si>
    <t xml:space="preserve">        Czech</t>
  </si>
  <si>
    <t xml:space="preserve">        Czechoslovakian, n.o.s.</t>
  </si>
  <si>
    <t xml:space="preserve">        Estonian</t>
  </si>
  <si>
    <t xml:space="preserve">        Hungarian</t>
  </si>
  <si>
    <t xml:space="preserve">        Latvian</t>
  </si>
  <si>
    <t xml:space="preserve">        Lithuanian</t>
  </si>
  <si>
    <t xml:space="preserve">        Moldovan</t>
  </si>
  <si>
    <t xml:space="preserve">        Polish</t>
  </si>
  <si>
    <t xml:space="preserve">        Romanian</t>
  </si>
  <si>
    <t xml:space="preserve">        Russian</t>
  </si>
  <si>
    <t xml:space="preserve">        Slovak</t>
  </si>
  <si>
    <t xml:space="preserve">        Ukrainian</t>
  </si>
  <si>
    <t xml:space="preserve">        Eastern European origins, n.i.e.</t>
  </si>
  <si>
    <t xml:space="preserve">      Southern European origins</t>
  </si>
  <si>
    <t xml:space="preserve">        Albanian</t>
  </si>
  <si>
    <t xml:space="preserve">        Bosnian</t>
  </si>
  <si>
    <t xml:space="preserve">        Catalan</t>
  </si>
  <si>
    <t xml:space="preserve">        Croatian</t>
  </si>
  <si>
    <t xml:space="preserve">        Cypriot</t>
  </si>
  <si>
    <t xml:space="preserve">        Greek</t>
  </si>
  <si>
    <t xml:space="preserve">        Italian</t>
  </si>
  <si>
    <t xml:space="preserve">        Kosovar</t>
  </si>
  <si>
    <t xml:space="preserve">        Macedonian</t>
  </si>
  <si>
    <t xml:space="preserve">        Maltese</t>
  </si>
  <si>
    <t xml:space="preserve">        Montenegrin</t>
  </si>
  <si>
    <t xml:space="preserve">        Portuguese</t>
  </si>
  <si>
    <t xml:space="preserve">        Serbian</t>
  </si>
  <si>
    <t xml:space="preserve">        Sicilian</t>
  </si>
  <si>
    <t xml:space="preserve">        Slovenian</t>
  </si>
  <si>
    <t xml:space="preserve">        Spanish</t>
  </si>
  <si>
    <t xml:space="preserve">        Yugoslavian, n.o.s.</t>
  </si>
  <si>
    <t xml:space="preserve">        Southern European origins, n.i.e.</t>
  </si>
  <si>
    <t xml:space="preserve">      Other European origins</t>
  </si>
  <si>
    <t xml:space="preserve">        Basque</t>
  </si>
  <si>
    <t xml:space="preserve">        Jewish</t>
  </si>
  <si>
    <t xml:space="preserve">        Roma (Gypsy)</t>
  </si>
  <si>
    <t xml:space="preserve">        Slavic, n.o.s.</t>
  </si>
  <si>
    <t xml:space="preserve">        Other European origins, n.i.e.</t>
  </si>
  <si>
    <t xml:space="preserve">    Caribbean origins</t>
  </si>
  <si>
    <t xml:space="preserve">      Antiguan</t>
  </si>
  <si>
    <t xml:space="preserve">      Bahamian</t>
  </si>
  <si>
    <t xml:space="preserve">      Barbadian</t>
  </si>
  <si>
    <t xml:space="preserve">      Bermudan</t>
  </si>
  <si>
    <t xml:space="preserve">      Carib</t>
  </si>
  <si>
    <t xml:space="preserve">      Cuban</t>
  </si>
  <si>
    <t xml:space="preserve">      Dominican</t>
  </si>
  <si>
    <t xml:space="preserve">      Grenadian</t>
  </si>
  <si>
    <t xml:space="preserve">      Guadeloupean</t>
  </si>
  <si>
    <t xml:space="preserve">      Haitian</t>
  </si>
  <si>
    <t xml:space="preserve">      Jamaican</t>
  </si>
  <si>
    <t xml:space="preserve">      Kittitian/Nevisian</t>
  </si>
  <si>
    <t xml:space="preserve">      Martinican</t>
  </si>
  <si>
    <t xml:space="preserve">      Montserratan</t>
  </si>
  <si>
    <t xml:space="preserve">      Puerto Rican</t>
  </si>
  <si>
    <t xml:space="preserve">      St. Lucian</t>
  </si>
  <si>
    <t xml:space="preserve">      Trinidadian/Tobagonian</t>
  </si>
  <si>
    <t xml:space="preserve">      Vincentian/Grenadinian</t>
  </si>
  <si>
    <t xml:space="preserve">      West Indian, n.o.s.</t>
  </si>
  <si>
    <t xml:space="preserve">      Caribbean origins, n.i.e.</t>
  </si>
  <si>
    <t xml:space="preserve">    Latin, Central and South American origins</t>
  </si>
  <si>
    <t xml:space="preserve">      Aboriginal from Central/South America (except Arawak and Maya)</t>
  </si>
  <si>
    <t xml:space="preserve">      Arawak</t>
  </si>
  <si>
    <t xml:space="preserve">      Argentinian</t>
  </si>
  <si>
    <t xml:space="preserve">      Belizean</t>
  </si>
  <si>
    <t xml:space="preserve">      Bolivian</t>
  </si>
  <si>
    <t xml:space="preserve">      Brazilian</t>
  </si>
  <si>
    <t xml:space="preserve">      Chilean</t>
  </si>
  <si>
    <t xml:space="preserve">      Colombian</t>
  </si>
  <si>
    <t xml:space="preserve">      Costa Rican</t>
  </si>
  <si>
    <t xml:space="preserve">      Ecuadorian</t>
  </si>
  <si>
    <t xml:space="preserve">      Guatemalan</t>
  </si>
  <si>
    <t xml:space="preserve">      Guyanese</t>
  </si>
  <si>
    <t xml:space="preserve">      Hispanic</t>
  </si>
  <si>
    <t xml:space="preserve">      Honduran</t>
  </si>
  <si>
    <t xml:space="preserve">      Maya</t>
  </si>
  <si>
    <t xml:space="preserve">      Mexican</t>
  </si>
  <si>
    <t xml:space="preserve">      Nicaraguan</t>
  </si>
  <si>
    <t xml:space="preserve">      Panamanian</t>
  </si>
  <si>
    <t xml:space="preserve">      Paraguayan</t>
  </si>
  <si>
    <t xml:space="preserve">      Peruvian</t>
  </si>
  <si>
    <t xml:space="preserve">      Salvadorean</t>
  </si>
  <si>
    <t xml:space="preserve">      Uruguayan</t>
  </si>
  <si>
    <t xml:space="preserve">      Venezuelan</t>
  </si>
  <si>
    <t xml:space="preserve">      Latin, Central and South American origins, n.i.e.</t>
  </si>
  <si>
    <t xml:space="preserve">    African origins</t>
  </si>
  <si>
    <t xml:space="preserve">      Central and West African origins</t>
  </si>
  <si>
    <t xml:space="preserve">        Akan</t>
  </si>
  <si>
    <t xml:space="preserve">        Angolan</t>
  </si>
  <si>
    <t xml:space="preserve">        Ashanti</t>
  </si>
  <si>
    <t xml:space="preserve">        Beninese</t>
  </si>
  <si>
    <t xml:space="preserve">        Burkinabe</t>
  </si>
  <si>
    <t xml:space="preserve">        Cameroonian</t>
  </si>
  <si>
    <t xml:space="preserve">        Chadian</t>
  </si>
  <si>
    <t xml:space="preserve">        Congolese</t>
  </si>
  <si>
    <t xml:space="preserve">        Edo</t>
  </si>
  <si>
    <t xml:space="preserve">        Ewe</t>
  </si>
  <si>
    <t xml:space="preserve">        Gabonese</t>
  </si>
  <si>
    <t xml:space="preserve">        Gambian</t>
  </si>
  <si>
    <t xml:space="preserve">        Ghanaian</t>
  </si>
  <si>
    <t xml:space="preserve">        Guinean</t>
  </si>
  <si>
    <t xml:space="preserve">        Ibo</t>
  </si>
  <si>
    <t xml:space="preserve">        Ivorian</t>
  </si>
  <si>
    <t xml:space="preserve">        Liberian</t>
  </si>
  <si>
    <t xml:space="preserve">        Malian</t>
  </si>
  <si>
    <t xml:space="preserve">        Malinké</t>
  </si>
  <si>
    <t xml:space="preserve">        Nigerian</t>
  </si>
  <si>
    <t xml:space="preserve">        Peulh</t>
  </si>
  <si>
    <t xml:space="preserve">        Senegalese</t>
  </si>
  <si>
    <t xml:space="preserve">        Sierra Leonean</t>
  </si>
  <si>
    <t xml:space="preserve">        Togolese</t>
  </si>
  <si>
    <t xml:space="preserve">        Wolof</t>
  </si>
  <si>
    <t xml:space="preserve">        Yoruba</t>
  </si>
  <si>
    <t xml:space="preserve">        Central and West African origins, n.i.e.</t>
  </si>
  <si>
    <t xml:space="preserve">      North African origins</t>
  </si>
  <si>
    <t xml:space="preserve">        Algerian</t>
  </si>
  <si>
    <t xml:space="preserve">        Berber</t>
  </si>
  <si>
    <t xml:space="preserve">        Coptic</t>
  </si>
  <si>
    <t xml:space="preserve">        Dinka</t>
  </si>
  <si>
    <t xml:space="preserve">        Egyptian</t>
  </si>
  <si>
    <t xml:space="preserve">        Libyan</t>
  </si>
  <si>
    <t xml:space="preserve">        Maure</t>
  </si>
  <si>
    <t xml:space="preserve">        Moroccan</t>
  </si>
  <si>
    <t xml:space="preserve">        Sudanese</t>
  </si>
  <si>
    <t xml:space="preserve">        Tunisian</t>
  </si>
  <si>
    <t xml:space="preserve">        North African origins, n.i.e.</t>
  </si>
  <si>
    <t xml:space="preserve">      Southern and East African origins</t>
  </si>
  <si>
    <t xml:space="preserve">        Afrikaner</t>
  </si>
  <si>
    <t xml:space="preserve">        Amhara</t>
  </si>
  <si>
    <t xml:space="preserve">        Bantu, n.o.s.</t>
  </si>
  <si>
    <t xml:space="preserve">        Burundian</t>
  </si>
  <si>
    <t xml:space="preserve">        Djiboutian</t>
  </si>
  <si>
    <t xml:space="preserve">        Eritrean</t>
  </si>
  <si>
    <t xml:space="preserve">        Ethiopian</t>
  </si>
  <si>
    <t xml:space="preserve">        Harari</t>
  </si>
  <si>
    <t xml:space="preserve">        Kenyan</t>
  </si>
  <si>
    <t xml:space="preserve">        Malagasy</t>
  </si>
  <si>
    <t xml:space="preserve">        Mauritian</t>
  </si>
  <si>
    <t xml:space="preserve">        Oromo</t>
  </si>
  <si>
    <t xml:space="preserve">        Rwandan</t>
  </si>
  <si>
    <t xml:space="preserve">        Seychellois</t>
  </si>
  <si>
    <t xml:space="preserve">        Somali</t>
  </si>
  <si>
    <t xml:space="preserve">        South African</t>
  </si>
  <si>
    <t xml:space="preserve">        Tanzanian</t>
  </si>
  <si>
    <t xml:space="preserve">        Tigrian</t>
  </si>
  <si>
    <t xml:space="preserve">        Ugandan</t>
  </si>
  <si>
    <t xml:space="preserve">        Zambian</t>
  </si>
  <si>
    <t xml:space="preserve">        Zimbabwean</t>
  </si>
  <si>
    <t xml:space="preserve">        Zulu</t>
  </si>
  <si>
    <t xml:space="preserve">        Southern and East African origins, n.i.e.</t>
  </si>
  <si>
    <t xml:space="preserve">      Other African origins</t>
  </si>
  <si>
    <t xml:space="preserve">        Black, n.o.s.</t>
  </si>
  <si>
    <t xml:space="preserve">        Other African origins, n.i.e.</t>
  </si>
  <si>
    <t xml:space="preserve">    Asian origins</t>
  </si>
  <si>
    <t xml:space="preserve">      West Central Asian and Middle Eastern origins</t>
  </si>
  <si>
    <t xml:space="preserve">        Afghan</t>
  </si>
  <si>
    <t xml:space="preserve">        Arab, n.o.s.</t>
  </si>
  <si>
    <t xml:space="preserve">        Armenian</t>
  </si>
  <si>
    <t xml:space="preserve">        Assyrian</t>
  </si>
  <si>
    <t xml:space="preserve">        Azerbaijani</t>
  </si>
  <si>
    <t xml:space="preserve">        Georgian</t>
  </si>
  <si>
    <t xml:space="preserve">        Hazara</t>
  </si>
  <si>
    <t xml:space="preserve">        Iranian</t>
  </si>
  <si>
    <t xml:space="preserve">        Iraqi</t>
  </si>
  <si>
    <t xml:space="preserve">        Israeli</t>
  </si>
  <si>
    <t xml:space="preserve">        Jordanian</t>
  </si>
  <si>
    <t xml:space="preserve">        Kazakh</t>
  </si>
  <si>
    <t xml:space="preserve">        Kurd</t>
  </si>
  <si>
    <t xml:space="preserve">        Kuwaiti</t>
  </si>
  <si>
    <t xml:space="preserve">        Kyrgyz</t>
  </si>
  <si>
    <t xml:space="preserve">        Lebanese</t>
  </si>
  <si>
    <t xml:space="preserve">        Palestinian</t>
  </si>
  <si>
    <t xml:space="preserve">        Pashtun</t>
  </si>
  <si>
    <t xml:space="preserve">        Saudi Arabian</t>
  </si>
  <si>
    <t xml:space="preserve">        Syrian</t>
  </si>
  <si>
    <t xml:space="preserve">        Tajik</t>
  </si>
  <si>
    <t xml:space="preserve">        Tatar</t>
  </si>
  <si>
    <t xml:space="preserve">        Turk</t>
  </si>
  <si>
    <t xml:space="preserve">        Turkmen</t>
  </si>
  <si>
    <t xml:space="preserve">        Uighur</t>
  </si>
  <si>
    <t xml:space="preserve">        Uzbek</t>
  </si>
  <si>
    <t xml:space="preserve">        Yemeni</t>
  </si>
  <si>
    <t xml:space="preserve">        West Central Asian and Middle Eastern origins, n.i.e.</t>
  </si>
  <si>
    <t xml:space="preserve">      South Asian origins</t>
  </si>
  <si>
    <t xml:space="preserve">        Bangladeshi</t>
  </si>
  <si>
    <t xml:space="preserve">        Bengali</t>
  </si>
  <si>
    <t xml:space="preserve">        Bhutanese</t>
  </si>
  <si>
    <t xml:space="preserve">        East Indian</t>
  </si>
  <si>
    <t xml:space="preserve">        Goan</t>
  </si>
  <si>
    <t xml:space="preserve">        Gujarati</t>
  </si>
  <si>
    <t xml:space="preserve">        Kashmiri</t>
  </si>
  <si>
    <t xml:space="preserve">        Nepali</t>
  </si>
  <si>
    <t xml:space="preserve">        Pakistani</t>
  </si>
  <si>
    <t xml:space="preserve">        Punjabi</t>
  </si>
  <si>
    <t xml:space="preserve">        Sinhalese</t>
  </si>
  <si>
    <t xml:space="preserve">        Sri Lankan</t>
  </si>
  <si>
    <t xml:space="preserve">        Tamil</t>
  </si>
  <si>
    <t xml:space="preserve">        South Asian origins, n.i.e.</t>
  </si>
  <si>
    <t xml:space="preserve">      East and Southeast Asian origins</t>
  </si>
  <si>
    <t xml:space="preserve">        Burmese</t>
  </si>
  <si>
    <t xml:space="preserve">        Cambodian (Khmer)</t>
  </si>
  <si>
    <t xml:space="preserve">        Chinese</t>
  </si>
  <si>
    <t xml:space="preserve">        Filipino</t>
  </si>
  <si>
    <t xml:space="preserve">        Hmong</t>
  </si>
  <si>
    <t xml:space="preserve">        Indonesian</t>
  </si>
  <si>
    <t xml:space="preserve">        Japanese</t>
  </si>
  <si>
    <t xml:space="preserve">        Karen</t>
  </si>
  <si>
    <t xml:space="preserve">        Korean</t>
  </si>
  <si>
    <t xml:space="preserve">        Laotian</t>
  </si>
  <si>
    <t xml:space="preserve">        Malaysian</t>
  </si>
  <si>
    <t xml:space="preserve">        Mongolian</t>
  </si>
  <si>
    <t xml:space="preserve">        Singaporean</t>
  </si>
  <si>
    <t xml:space="preserve">        Taiwanese</t>
  </si>
  <si>
    <t xml:space="preserve">        Thai</t>
  </si>
  <si>
    <t xml:space="preserve">        Tibetan</t>
  </si>
  <si>
    <t xml:space="preserve">        Vietnamese</t>
  </si>
  <si>
    <t xml:space="preserve">        East and Southeast Asian origins, n.i.e.</t>
  </si>
  <si>
    <t xml:space="preserve">      Other Asian origins</t>
  </si>
  <si>
    <t xml:space="preserve">        Other Asian origins, n.i.e.</t>
  </si>
  <si>
    <t xml:space="preserve">    Oceania origins</t>
  </si>
  <si>
    <t xml:space="preserve">      Australian</t>
  </si>
  <si>
    <t xml:space="preserve">      New Zealander</t>
  </si>
  <si>
    <t xml:space="preserve">      Pacific Islands origins</t>
  </si>
  <si>
    <t xml:space="preserve">        Fijian</t>
  </si>
  <si>
    <t xml:space="preserve">        Hawaiian</t>
  </si>
  <si>
    <t xml:space="preserve">        Maori</t>
  </si>
  <si>
    <t xml:space="preserve">        Samoan</t>
  </si>
  <si>
    <t xml:space="preserve">        Polynesian, n.o.s.</t>
  </si>
  <si>
    <t xml:space="preserve">        Pacific Islands origins, n.i.e.</t>
  </si>
  <si>
    <t xml:space="preserve">  Total - Ethnic origin for females in private households - 25% sample data</t>
  </si>
  <si>
    <t>Total - Knowledge of languages for the population in private households - 25% sample data</t>
  </si>
  <si>
    <t xml:space="preserve">  Official languages</t>
  </si>
  <si>
    <t xml:space="preserve">    English</t>
  </si>
  <si>
    <t xml:space="preserve">    French</t>
  </si>
  <si>
    <t xml:space="preserve">  Non-official languages</t>
  </si>
  <si>
    <t xml:space="preserve">    Aboriginal languages</t>
  </si>
  <si>
    <t xml:space="preserve">      Algonquian languages</t>
  </si>
  <si>
    <t xml:space="preserve">        Blackfoot</t>
  </si>
  <si>
    <t xml:space="preserve">        Cree-Montagnais languages</t>
  </si>
  <si>
    <t xml:space="preserve">          Atikamekw</t>
  </si>
  <si>
    <t xml:space="preserve">          Montagnais (Innu)</t>
  </si>
  <si>
    <t xml:space="preserve">          Moose Cree</t>
  </si>
  <si>
    <t xml:space="preserve">          Naskapi</t>
  </si>
  <si>
    <t xml:space="preserve">          Northern East Cree</t>
  </si>
  <si>
    <t xml:space="preserve">          Plains Cree</t>
  </si>
  <si>
    <t xml:space="preserve">          Southern East Cree</t>
  </si>
  <si>
    <t xml:space="preserve">          Swampy Cree</t>
  </si>
  <si>
    <t xml:space="preserve">          Woods Cree</t>
  </si>
  <si>
    <t xml:space="preserve">          Cree, n.o.s.</t>
  </si>
  <si>
    <t xml:space="preserve">        Eastern Algonquian languages</t>
  </si>
  <si>
    <t xml:space="preserve">          Malecite</t>
  </si>
  <si>
    <t xml:space="preserve">          Mi'kmaq</t>
  </si>
  <si>
    <t xml:space="preserve">        Ojibway-Potawatomi languages</t>
  </si>
  <si>
    <t xml:space="preserve">          Algonquin</t>
  </si>
  <si>
    <t xml:space="preserve">          Ojibway</t>
  </si>
  <si>
    <t xml:space="preserve">          Oji-Cree</t>
  </si>
  <si>
    <t xml:space="preserve">          Ottawa (Odawa)</t>
  </si>
  <si>
    <t xml:space="preserve">        Algonquian languages, n.i.e.</t>
  </si>
  <si>
    <t xml:space="preserve">      Athabaskan languages</t>
  </si>
  <si>
    <t xml:space="preserve">        Northern Athabaskan languages</t>
  </si>
  <si>
    <t xml:space="preserve">          Babine (Wetsuwet'en)</t>
  </si>
  <si>
    <t xml:space="preserve">          Beaver</t>
  </si>
  <si>
    <t xml:space="preserve">          Carrier</t>
  </si>
  <si>
    <t xml:space="preserve">          Chilcotin</t>
  </si>
  <si>
    <t xml:space="preserve">          Dene</t>
  </si>
  <si>
    <t xml:space="preserve">          Dogrib (Tlicho)</t>
  </si>
  <si>
    <t xml:space="preserve">          Gwich'in</t>
  </si>
  <si>
    <t xml:space="preserve">          Sarsi (Sarcee)</t>
  </si>
  <si>
    <t xml:space="preserve">          Sekani</t>
  </si>
  <si>
    <t xml:space="preserve">          Slavey-Hare languages</t>
  </si>
  <si>
    <t xml:space="preserve">            North Slavey (Hare)</t>
  </si>
  <si>
    <t xml:space="preserve">            South Slavey</t>
  </si>
  <si>
    <t xml:space="preserve">            Slavey, n.o.s.</t>
  </si>
  <si>
    <t xml:space="preserve">          Tahltan languages</t>
  </si>
  <si>
    <t xml:space="preserve">            Kaska (Nahani)</t>
  </si>
  <si>
    <t xml:space="preserve">            Tahltan</t>
  </si>
  <si>
    <t xml:space="preserve">          Tutchone languages</t>
  </si>
  <si>
    <t xml:space="preserve">            Northern Tutchone</t>
  </si>
  <si>
    <t xml:space="preserve">            Southern Tutchone</t>
  </si>
  <si>
    <t xml:space="preserve">        Athabaskan languages, n.i.e.</t>
  </si>
  <si>
    <t xml:space="preserve">      Haida</t>
  </si>
  <si>
    <t xml:space="preserve">      Inuit languages</t>
  </si>
  <si>
    <t xml:space="preserve">        Inuinnaqtun (Inuvialuktun)</t>
  </si>
  <si>
    <t xml:space="preserve">        Inuktitut</t>
  </si>
  <si>
    <t xml:space="preserve">        Inuit languages, n.i.e.</t>
  </si>
  <si>
    <t xml:space="preserve">      Iroquoian languages</t>
  </si>
  <si>
    <t xml:space="preserve">        Cayuga</t>
  </si>
  <si>
    <t xml:space="preserve">        Mohawk</t>
  </si>
  <si>
    <t xml:space="preserve">        Oneida</t>
  </si>
  <si>
    <t xml:space="preserve">        Iroquoian languages, n.i.e.</t>
  </si>
  <si>
    <t xml:space="preserve">      Kutenai</t>
  </si>
  <si>
    <t xml:space="preserve">      Michif</t>
  </si>
  <si>
    <t xml:space="preserve">      Salish languages</t>
  </si>
  <si>
    <t xml:space="preserve">        Comox</t>
  </si>
  <si>
    <t xml:space="preserve">        Halkomelem</t>
  </si>
  <si>
    <t xml:space="preserve">        Lillooet</t>
  </si>
  <si>
    <t xml:space="preserve">        Okanagan</t>
  </si>
  <si>
    <t xml:space="preserve">        Shuswap (Secwepemctsin)</t>
  </si>
  <si>
    <t xml:space="preserve">        Squamish</t>
  </si>
  <si>
    <t xml:space="preserve">        Straits</t>
  </si>
  <si>
    <t xml:space="preserve">        Thompson (Ntlakapamux)</t>
  </si>
  <si>
    <t xml:space="preserve">        Salish languages, n.i.e.</t>
  </si>
  <si>
    <t xml:space="preserve">      Siouan languages</t>
  </si>
  <si>
    <t xml:space="preserve">        Dakota</t>
  </si>
  <si>
    <t xml:space="preserve">        Stoney</t>
  </si>
  <si>
    <t xml:space="preserve">        Siouan languages, n.i.e.</t>
  </si>
  <si>
    <t xml:space="preserve">      Tlingit</t>
  </si>
  <si>
    <t xml:space="preserve">      Tsimshian languages</t>
  </si>
  <si>
    <t xml:space="preserve">        Gitxsan (Gitksan)</t>
  </si>
  <si>
    <t xml:space="preserve">        Nisga'a</t>
  </si>
  <si>
    <t xml:space="preserve">        Tsimshian</t>
  </si>
  <si>
    <t xml:space="preserve">      Wakashan languages</t>
  </si>
  <si>
    <t xml:space="preserve">        Haisla</t>
  </si>
  <si>
    <t xml:space="preserve">        Heiltsuk</t>
  </si>
  <si>
    <t xml:space="preserve">        Kwakiutl (Kwak'wala)</t>
  </si>
  <si>
    <t xml:space="preserve">        Nuu-chah-nulth (Nootka)</t>
  </si>
  <si>
    <t xml:space="preserve">        Wakashan languages, n.i.e.</t>
  </si>
  <si>
    <t xml:space="preserve">      Aboriginal languages, n.o.s.</t>
  </si>
  <si>
    <t xml:space="preserve">    Non-Aboriginal languages</t>
  </si>
  <si>
    <t xml:space="preserve">      Afro-Asiatic languages</t>
  </si>
  <si>
    <t xml:space="preserve">        Berber languages</t>
  </si>
  <si>
    <t xml:space="preserve">          Kabyle</t>
  </si>
  <si>
    <t xml:space="preserve">          Berber languages, n.i.e.</t>
  </si>
  <si>
    <t xml:space="preserve">        Cushitic languages</t>
  </si>
  <si>
    <t xml:space="preserve">          Bilen</t>
  </si>
  <si>
    <t xml:space="preserve">          Oromo</t>
  </si>
  <si>
    <t xml:space="preserve">          Somali</t>
  </si>
  <si>
    <t xml:space="preserve">          Cushitic languages, n.i.e.</t>
  </si>
  <si>
    <t xml:space="preserve">        Semitic languages</t>
  </si>
  <si>
    <t xml:space="preserve">          Amharic</t>
  </si>
  <si>
    <t xml:space="preserve">          Arabic</t>
  </si>
  <si>
    <t xml:space="preserve">          Assyrian Neo-Aramaic</t>
  </si>
  <si>
    <t xml:space="preserve">          Chaldean Neo-Aramaic</t>
  </si>
  <si>
    <t xml:space="preserve">          Harari</t>
  </si>
  <si>
    <t xml:space="preserve">          Hebrew</t>
  </si>
  <si>
    <t xml:space="preserve">          Maltese</t>
  </si>
  <si>
    <t xml:space="preserve">          Tigrigna</t>
  </si>
  <si>
    <t xml:space="preserve">          Semitic languages, n.i.e.</t>
  </si>
  <si>
    <t xml:space="preserve">        Afro-Asiatic languages, n.i.e.</t>
  </si>
  <si>
    <t xml:space="preserve">      Austro-Asiatic languages</t>
  </si>
  <si>
    <t xml:space="preserve">        Khmer (Cambodian)</t>
  </si>
  <si>
    <t xml:space="preserve">        Austro-Asiatic languages, n.i.e</t>
  </si>
  <si>
    <t xml:space="preserve">      Austronesian languages</t>
  </si>
  <si>
    <t xml:space="preserve">        Bikol</t>
  </si>
  <si>
    <t xml:space="preserve">        Cebuano</t>
  </si>
  <si>
    <t xml:space="preserve">        Hiligaynon</t>
  </si>
  <si>
    <t xml:space="preserve">        Ilocano</t>
  </si>
  <si>
    <t xml:space="preserve">        Malay</t>
  </si>
  <si>
    <t xml:space="preserve">        Pampangan (Kapampangan, Pampango)</t>
  </si>
  <si>
    <t xml:space="preserve">        Pangasinan</t>
  </si>
  <si>
    <t xml:space="preserve">        Tagalog (Pilipino, Filipino)</t>
  </si>
  <si>
    <t xml:space="preserve">        Waray-Waray</t>
  </si>
  <si>
    <t xml:space="preserve">        Austronesian languages, n.i.e.</t>
  </si>
  <si>
    <t xml:space="preserve">      Creole languages</t>
  </si>
  <si>
    <t xml:space="preserve">        Haitian Creole</t>
  </si>
  <si>
    <t xml:space="preserve">        Creole, n.o.s.</t>
  </si>
  <si>
    <t xml:space="preserve">        Creole languages, n.i.e.</t>
  </si>
  <si>
    <t xml:space="preserve">      Dravidian languages</t>
  </si>
  <si>
    <t xml:space="preserve">        Kannada</t>
  </si>
  <si>
    <t xml:space="preserve">        Malayalam</t>
  </si>
  <si>
    <t xml:space="preserve">        Telugu</t>
  </si>
  <si>
    <t xml:space="preserve">        Dravidian languages, n.i.e.</t>
  </si>
  <si>
    <t xml:space="preserve">      Hmong-Mien languages</t>
  </si>
  <si>
    <t xml:space="preserve">      Indo-European languages</t>
  </si>
  <si>
    <t xml:space="preserve">        Balto-Slavic languages</t>
  </si>
  <si>
    <t xml:space="preserve">          Baltic languages</t>
  </si>
  <si>
    <t xml:space="preserve">            Latvian</t>
  </si>
  <si>
    <t xml:space="preserve">            Lithuanian</t>
  </si>
  <si>
    <t xml:space="preserve">          Slavic languages</t>
  </si>
  <si>
    <t xml:space="preserve">            Belarusan</t>
  </si>
  <si>
    <t xml:space="preserve">            Bosnian</t>
  </si>
  <si>
    <t xml:space="preserve">            Bulgarian</t>
  </si>
  <si>
    <t xml:space="preserve">            Croatian</t>
  </si>
  <si>
    <t xml:space="preserve">            Czech</t>
  </si>
  <si>
    <t xml:space="preserve">            Macedonian</t>
  </si>
  <si>
    <t xml:space="preserve">            Polish</t>
  </si>
  <si>
    <t xml:space="preserve">            Russian</t>
  </si>
  <si>
    <t xml:space="preserve">            Serbian</t>
  </si>
  <si>
    <t xml:space="preserve">            Serbo-Croatian</t>
  </si>
  <si>
    <t xml:space="preserve">            Slovak</t>
  </si>
  <si>
    <t xml:space="preserve">            Slovene (Slovenian)</t>
  </si>
  <si>
    <t xml:space="preserve">            Ukrainian</t>
  </si>
  <si>
    <t xml:space="preserve">            Slavic languages, n.i.e.</t>
  </si>
  <si>
    <t xml:space="preserve">        Celtic languages</t>
  </si>
  <si>
    <t xml:space="preserve">          Scottish Gaelic</t>
  </si>
  <si>
    <t xml:space="preserve">          Welsh</t>
  </si>
  <si>
    <t xml:space="preserve">          Celtic languages, n.i.e.</t>
  </si>
  <si>
    <t xml:space="preserve">        Germanic languages</t>
  </si>
  <si>
    <t xml:space="preserve">          Afrikaans</t>
  </si>
  <si>
    <t xml:space="preserve">          Danish</t>
  </si>
  <si>
    <t xml:space="preserve">          Dutch</t>
  </si>
  <si>
    <t xml:space="preserve">          Frisian</t>
  </si>
  <si>
    <t xml:space="preserve">          German</t>
  </si>
  <si>
    <t xml:space="preserve">          Icelandic</t>
  </si>
  <si>
    <t xml:space="preserve">          Norwegian</t>
  </si>
  <si>
    <t xml:space="preserve">          Swedish</t>
  </si>
  <si>
    <t xml:space="preserve">          Vlaams (Flemish)</t>
  </si>
  <si>
    <t xml:space="preserve">          Yiddish</t>
  </si>
  <si>
    <t xml:space="preserve">          Germanic languages, n.i.e.</t>
  </si>
  <si>
    <t xml:space="preserve">        Indo-Iranian languages</t>
  </si>
  <si>
    <t xml:space="preserve">          Indo-Aryan languages</t>
  </si>
  <si>
    <t xml:space="preserve">            Bengali</t>
  </si>
  <si>
    <t xml:space="preserve">            Gujarati</t>
  </si>
  <si>
    <t xml:space="preserve">            Hindi</t>
  </si>
  <si>
    <t xml:space="preserve">            Kashmiri</t>
  </si>
  <si>
    <t xml:space="preserve">            Konkani</t>
  </si>
  <si>
    <t xml:space="preserve">            Marathi</t>
  </si>
  <si>
    <t xml:space="preserve">            Nepali</t>
  </si>
  <si>
    <t xml:space="preserve">            Oriya (Odia)</t>
  </si>
  <si>
    <t xml:space="preserve">            Punjabi (Panjabi)</t>
  </si>
  <si>
    <t xml:space="preserve">            Sindhi</t>
  </si>
  <si>
    <t xml:space="preserve">            Sinhala (Sinhalese)</t>
  </si>
  <si>
    <t xml:space="preserve">            Urdu</t>
  </si>
  <si>
    <t xml:space="preserve">          Iranian languages</t>
  </si>
  <si>
    <t xml:space="preserve">            Kurdish</t>
  </si>
  <si>
    <t xml:space="preserve">            Pashto</t>
  </si>
  <si>
    <t xml:space="preserve">            Persian (Farsi)</t>
  </si>
  <si>
    <t xml:space="preserve">          Indo-Iranian languages, n.i.e.</t>
  </si>
  <si>
    <t xml:space="preserve">        Italic (Romance) languages</t>
  </si>
  <si>
    <t xml:space="preserve">          Catalan</t>
  </si>
  <si>
    <t xml:space="preserve">          Italian</t>
  </si>
  <si>
    <t xml:space="preserve">          Portuguese</t>
  </si>
  <si>
    <t xml:space="preserve">          Romanian</t>
  </si>
  <si>
    <t xml:space="preserve">          Spanish</t>
  </si>
  <si>
    <t xml:space="preserve">          Italic (Romance) languages, n.i.e.</t>
  </si>
  <si>
    <t xml:space="preserve">      Kartvelian languages</t>
  </si>
  <si>
    <t xml:space="preserve">      Mongolic languages</t>
  </si>
  <si>
    <t xml:space="preserve">      Niger-Congo languages</t>
  </si>
  <si>
    <t xml:space="preserve">        Akan (Twi)</t>
  </si>
  <si>
    <t xml:space="preserve">        Bamanankan</t>
  </si>
  <si>
    <t xml:space="preserve">        Fulah (Pular, Pulaar, Fulfulde)</t>
  </si>
  <si>
    <t xml:space="preserve">        Ga</t>
  </si>
  <si>
    <t xml:space="preserve">        Ganda</t>
  </si>
  <si>
    <t xml:space="preserve">        Igbo</t>
  </si>
  <si>
    <t xml:space="preserve">        Lingala</t>
  </si>
  <si>
    <t xml:space="preserve">        Rundi (Kirundi)</t>
  </si>
  <si>
    <t xml:space="preserve">        Kinyarwanda (Rwanda)</t>
  </si>
  <si>
    <t xml:space="preserve">        Shona</t>
  </si>
  <si>
    <t xml:space="preserve">        Swahili</t>
  </si>
  <si>
    <t xml:space="preserve">        Niger-Congo languages, n.i.e.</t>
  </si>
  <si>
    <t xml:space="preserve">      Nilo-Saharan languages</t>
  </si>
  <si>
    <t xml:space="preserve">        Nilo-Saharan languages, n.i.e.</t>
  </si>
  <si>
    <t xml:space="preserve">      Sign languages</t>
  </si>
  <si>
    <t xml:space="preserve">        American Sign Language</t>
  </si>
  <si>
    <t xml:space="preserve">        Quebec Sign Language</t>
  </si>
  <si>
    <t xml:space="preserve">        Sign languages, n.i.e</t>
  </si>
  <si>
    <t xml:space="preserve">      Sino-Tibetan languages</t>
  </si>
  <si>
    <t xml:space="preserve">        Chinese languages</t>
  </si>
  <si>
    <t xml:space="preserve">          Cantonese</t>
  </si>
  <si>
    <t xml:space="preserve">          Hakka</t>
  </si>
  <si>
    <t xml:space="preserve">          Mandarin</t>
  </si>
  <si>
    <t xml:space="preserve">          Min Dong</t>
  </si>
  <si>
    <t xml:space="preserve">          Min Nan (Chaochow, Teochow, Fukien, Taiwanese)</t>
  </si>
  <si>
    <t xml:space="preserve">          Wu (Shanghainese)</t>
  </si>
  <si>
    <t xml:space="preserve">          Chinese, n.o.s.</t>
  </si>
  <si>
    <t xml:space="preserve">          Chinese languages, n.i.e.</t>
  </si>
  <si>
    <t xml:space="preserve">        Tibeto-Burman languages</t>
  </si>
  <si>
    <t xml:space="preserve">          Burmese</t>
  </si>
  <si>
    <t xml:space="preserve">          Karenic languages</t>
  </si>
  <si>
    <t xml:space="preserve">          Tibetan</t>
  </si>
  <si>
    <t xml:space="preserve">          Tibeto-Burman languages, n.i.e.</t>
  </si>
  <si>
    <t xml:space="preserve">      Tai-Kadai languages</t>
  </si>
  <si>
    <t xml:space="preserve">        Lao</t>
  </si>
  <si>
    <t xml:space="preserve">        Tai-Kadai languages, n.i.e</t>
  </si>
  <si>
    <t xml:space="preserve">      Turkic languages</t>
  </si>
  <si>
    <t xml:space="preserve">        Turkish</t>
  </si>
  <si>
    <t xml:space="preserve">        Uyghur</t>
  </si>
  <si>
    <t xml:space="preserve">        Turkic languages, n.i.e.</t>
  </si>
  <si>
    <t xml:space="preserve">      Uralic languages</t>
  </si>
  <si>
    <t xml:space="preserve">        Uralic languages, n.i.e.</t>
  </si>
  <si>
    <t xml:space="preserve">      Other languages, n.i.e.</t>
  </si>
  <si>
    <t xml:space="preserve">  Total - Knowledge of languages for males in private households - 25% sample data</t>
  </si>
  <si>
    <t xml:space="preserve">    Official languages</t>
  </si>
  <si>
    <t xml:space="preserve">    Non-official languages</t>
  </si>
  <si>
    <t xml:space="preserve">      Aboriginal languages</t>
  </si>
  <si>
    <t xml:space="preserve">        Algonquian languages</t>
  </si>
  <si>
    <t xml:space="preserve">          Blackfoot</t>
  </si>
  <si>
    <t xml:space="preserve">          Cree-Montagnais languages</t>
  </si>
  <si>
    <t xml:space="preserve">            Atikamekw</t>
  </si>
  <si>
    <t xml:space="preserve">            Montagnais (Innu)</t>
  </si>
  <si>
    <t xml:space="preserve">            Moose Cree</t>
  </si>
  <si>
    <t xml:space="preserve">            Naskapi</t>
  </si>
  <si>
    <t xml:space="preserve">            Northern East Cree</t>
  </si>
  <si>
    <t xml:space="preserve">            Plains Cree</t>
  </si>
  <si>
    <t xml:space="preserve">            Southern East Cree</t>
  </si>
  <si>
    <t xml:space="preserve">            Swampy Cree</t>
  </si>
  <si>
    <t xml:space="preserve">            Woods Cree</t>
  </si>
  <si>
    <t xml:space="preserve">            Cree, n.o.s.</t>
  </si>
  <si>
    <t xml:space="preserve">          Eastern Algonquian languages</t>
  </si>
  <si>
    <t xml:space="preserve">            Malecite</t>
  </si>
  <si>
    <t xml:space="preserve">            Mi'kmaq</t>
  </si>
  <si>
    <t xml:space="preserve">          Ojibway-Potawatomi languages</t>
  </si>
  <si>
    <t xml:space="preserve">            Algonquin</t>
  </si>
  <si>
    <t xml:space="preserve">            Ojibway</t>
  </si>
  <si>
    <t xml:space="preserve">            Oji-Cree</t>
  </si>
  <si>
    <t xml:space="preserve">            Ottawa (Odawa)</t>
  </si>
  <si>
    <t xml:space="preserve">          Algonquian languages, n.i.e.</t>
  </si>
  <si>
    <t xml:space="preserve">        Athabaskan languages</t>
  </si>
  <si>
    <t xml:space="preserve">          Northern Athabaskan languages</t>
  </si>
  <si>
    <t xml:space="preserve">            Babine (Wetsuwet'en)</t>
  </si>
  <si>
    <t xml:space="preserve">            Beaver</t>
  </si>
  <si>
    <t xml:space="preserve">            Carrier</t>
  </si>
  <si>
    <t xml:space="preserve">            Chilcotin</t>
  </si>
  <si>
    <t xml:space="preserve">            Dene</t>
  </si>
  <si>
    <t xml:space="preserve">            Dogrib (Tlicho)</t>
  </si>
  <si>
    <t xml:space="preserve">            Gwich'in</t>
  </si>
  <si>
    <t xml:space="preserve">            Sarsi (Sarcee)</t>
  </si>
  <si>
    <t xml:space="preserve">            Sekani</t>
  </si>
  <si>
    <t xml:space="preserve">            Slavey-Hare languages</t>
  </si>
  <si>
    <t xml:space="preserve">              North Slavey (Hare)</t>
  </si>
  <si>
    <t xml:space="preserve">              South Slavey</t>
  </si>
  <si>
    <t xml:space="preserve">              Slavey, n.o.s.</t>
  </si>
  <si>
    <t xml:space="preserve">            Tahltan languages</t>
  </si>
  <si>
    <t xml:space="preserve">              Kaska (Nahani)</t>
  </si>
  <si>
    <t xml:space="preserve">              Tahltan</t>
  </si>
  <si>
    <t xml:space="preserve">            Tutchone languages</t>
  </si>
  <si>
    <t xml:space="preserve">              Northern Tutchone</t>
  </si>
  <si>
    <t xml:space="preserve">              Southern Tutchone</t>
  </si>
  <si>
    <t xml:space="preserve">          Athabaskan languages, n.i.e.</t>
  </si>
  <si>
    <t xml:space="preserve">        Haida</t>
  </si>
  <si>
    <t xml:space="preserve">        Inuit languages</t>
  </si>
  <si>
    <t xml:space="preserve">          Inuinnaqtun (Inuvialuktun)</t>
  </si>
  <si>
    <t xml:space="preserve">          Inuktitut</t>
  </si>
  <si>
    <t xml:space="preserve">          Inuit languages, n.i.e.</t>
  </si>
  <si>
    <t xml:space="preserve">        Iroquoian languages</t>
  </si>
  <si>
    <t xml:space="preserve">          Cayuga</t>
  </si>
  <si>
    <t xml:space="preserve">          Mohawk</t>
  </si>
  <si>
    <t xml:space="preserve">          Oneida</t>
  </si>
  <si>
    <t xml:space="preserve">          Iroquoian languages, n.i.e.</t>
  </si>
  <si>
    <t xml:space="preserve">        Kutenai</t>
  </si>
  <si>
    <t xml:space="preserve">        Michif</t>
  </si>
  <si>
    <t xml:space="preserve">        Salish languages</t>
  </si>
  <si>
    <t xml:space="preserve">          Comox</t>
  </si>
  <si>
    <t xml:space="preserve">          Halkomelem</t>
  </si>
  <si>
    <t xml:space="preserve">          Lillooet</t>
  </si>
  <si>
    <t xml:space="preserve">          Okanagan</t>
  </si>
  <si>
    <t xml:space="preserve">          Shuswap (Secwepemctsin)</t>
  </si>
  <si>
    <t xml:space="preserve">          Squamish</t>
  </si>
  <si>
    <t xml:space="preserve">          Straits</t>
  </si>
  <si>
    <t xml:space="preserve">          Thompson (Ntlakapamux)</t>
  </si>
  <si>
    <t xml:space="preserve">          Salish languages, n.i.e.</t>
  </si>
  <si>
    <t xml:space="preserve">        Siouan languages</t>
  </si>
  <si>
    <t xml:space="preserve">          Dakota</t>
  </si>
  <si>
    <t xml:space="preserve">          Stoney</t>
  </si>
  <si>
    <t xml:space="preserve">          Siouan languages, n.i.e.</t>
  </si>
  <si>
    <t xml:space="preserve">        Tlingit</t>
  </si>
  <si>
    <t xml:space="preserve">        Tsimshian languages</t>
  </si>
  <si>
    <t xml:space="preserve">          Gitxsan (Gitksan)</t>
  </si>
  <si>
    <t xml:space="preserve">          Nisga'a</t>
  </si>
  <si>
    <t xml:space="preserve">          Tsimshian</t>
  </si>
  <si>
    <t xml:space="preserve">        Wakashan languages</t>
  </si>
  <si>
    <t xml:space="preserve">          Haisla</t>
  </si>
  <si>
    <t xml:space="preserve">          Heiltsuk</t>
  </si>
  <si>
    <t xml:space="preserve">          Kwakiutl (Kwak'wala)</t>
  </si>
  <si>
    <t xml:space="preserve">          Nuu-chah-nulth (Nootka)</t>
  </si>
  <si>
    <t xml:space="preserve">          Wakashan languages, n.i.e.</t>
  </si>
  <si>
    <t xml:space="preserve">        Aboriginal languages, n.o.s.</t>
  </si>
  <si>
    <t xml:space="preserve">      Non-Aboriginal languages</t>
  </si>
  <si>
    <t xml:space="preserve">        Afro-Asiatic languages</t>
  </si>
  <si>
    <t xml:space="preserve">          Berber languages</t>
  </si>
  <si>
    <t xml:space="preserve">            Kabyle</t>
  </si>
  <si>
    <t xml:space="preserve">            Berber languages, n.i.e.</t>
  </si>
  <si>
    <t xml:space="preserve">          Cushitic languages</t>
  </si>
  <si>
    <t xml:space="preserve">            Bilen</t>
  </si>
  <si>
    <t xml:space="preserve">            Oromo</t>
  </si>
  <si>
    <t xml:space="preserve">            Somali</t>
  </si>
  <si>
    <t xml:space="preserve">            Cushitic languages, n.i.e.</t>
  </si>
  <si>
    <t xml:space="preserve">          Semitic languages</t>
  </si>
  <si>
    <t xml:space="preserve">            Amharic</t>
  </si>
  <si>
    <t xml:space="preserve">            Arabic</t>
  </si>
  <si>
    <t xml:space="preserve">            Assyrian Neo-Aramaic</t>
  </si>
  <si>
    <t xml:space="preserve">            Chaldean Neo-Aramaic</t>
  </si>
  <si>
    <t xml:space="preserve">            Harari</t>
  </si>
  <si>
    <t xml:space="preserve">            Hebrew</t>
  </si>
  <si>
    <t xml:space="preserve">            Maltese</t>
  </si>
  <si>
    <t xml:space="preserve">            Tigrigna</t>
  </si>
  <si>
    <t xml:space="preserve">            Semitic languages, n.i.e.</t>
  </si>
  <si>
    <t xml:space="preserve">          Afro-Asiatic languages, n.i.e.</t>
  </si>
  <si>
    <t xml:space="preserve">        Austro-Asiatic languages</t>
  </si>
  <si>
    <t xml:space="preserve">          Khmer (Cambodian)</t>
  </si>
  <si>
    <t xml:space="preserve">          Vietnamese</t>
  </si>
  <si>
    <t xml:space="preserve">          Austro-Asiatic languages, n.i.e</t>
  </si>
  <si>
    <t xml:space="preserve">        Austronesian languages</t>
  </si>
  <si>
    <t xml:space="preserve">          Bikol</t>
  </si>
  <si>
    <t xml:space="preserve">          Cebuano</t>
  </si>
  <si>
    <t xml:space="preserve">          Fijian</t>
  </si>
  <si>
    <t xml:space="preserve">          Hiligaynon</t>
  </si>
  <si>
    <t xml:space="preserve">          Ilocano</t>
  </si>
  <si>
    <t xml:space="preserve">          Malagasy</t>
  </si>
  <si>
    <t xml:space="preserve">          Malay</t>
  </si>
  <si>
    <t xml:space="preserve">          Pampangan (Kapampangan, Pampango)</t>
  </si>
  <si>
    <t xml:space="preserve">          Pangasinan</t>
  </si>
  <si>
    <t xml:space="preserve">          Tagalog (Pilipino, Filipino)</t>
  </si>
  <si>
    <t xml:space="preserve">          Waray-Waray</t>
  </si>
  <si>
    <t xml:space="preserve">          Austronesian languages, n.i.e.</t>
  </si>
  <si>
    <t xml:space="preserve">        Creole languages</t>
  </si>
  <si>
    <t xml:space="preserve">          Haitian Creole</t>
  </si>
  <si>
    <t xml:space="preserve">          Creole, n.o.s.</t>
  </si>
  <si>
    <t xml:space="preserve">          Creole languages, n.i.e.</t>
  </si>
  <si>
    <t xml:space="preserve">        Dravidian languages</t>
  </si>
  <si>
    <t xml:space="preserve">          Kannada</t>
  </si>
  <si>
    <t xml:space="preserve">          Malayalam</t>
  </si>
  <si>
    <t xml:space="preserve">          Tamil</t>
  </si>
  <si>
    <t xml:space="preserve">          Telugu</t>
  </si>
  <si>
    <t xml:space="preserve">          Dravidian languages, n.i.e.</t>
  </si>
  <si>
    <t xml:space="preserve">        Hmong-Mien languages</t>
  </si>
  <si>
    <t xml:space="preserve">        Indo-European languages</t>
  </si>
  <si>
    <t xml:space="preserve">          Albanian</t>
  </si>
  <si>
    <t xml:space="preserve">          Armenian</t>
  </si>
  <si>
    <t xml:space="preserve">          Balto-Slavic languages</t>
  </si>
  <si>
    <t xml:space="preserve">            Baltic languages</t>
  </si>
  <si>
    <t xml:space="preserve">              Latvian</t>
  </si>
  <si>
    <t xml:space="preserve">              Lithuanian</t>
  </si>
  <si>
    <t xml:space="preserve">            Slavic languages</t>
  </si>
  <si>
    <t xml:space="preserve">              Belarusan</t>
  </si>
  <si>
    <t xml:space="preserve">              Bosnian</t>
  </si>
  <si>
    <t xml:space="preserve">              Bulgarian</t>
  </si>
  <si>
    <t xml:space="preserve">              Croatian</t>
  </si>
  <si>
    <t xml:space="preserve">              Czech</t>
  </si>
  <si>
    <t xml:space="preserve">              Macedonian</t>
  </si>
  <si>
    <t xml:space="preserve">              Polish</t>
  </si>
  <si>
    <t xml:space="preserve">              Russian</t>
  </si>
  <si>
    <t xml:space="preserve">              Serbian</t>
  </si>
  <si>
    <t xml:space="preserve">              Serbo-Croatian</t>
  </si>
  <si>
    <t xml:space="preserve">              Slovak</t>
  </si>
  <si>
    <t xml:space="preserve">              Slovene (Slovenian)</t>
  </si>
  <si>
    <t xml:space="preserve">              Ukrainian</t>
  </si>
  <si>
    <t xml:space="preserve">              Slavic languages, n.i.e.</t>
  </si>
  <si>
    <t xml:space="preserve">          Celtic languages</t>
  </si>
  <si>
    <t xml:space="preserve">            Scottish Gaelic</t>
  </si>
  <si>
    <t xml:space="preserve">            Welsh</t>
  </si>
  <si>
    <t xml:space="preserve">            Celtic languages, n.i.e.</t>
  </si>
  <si>
    <t xml:space="preserve">          Germanic languages</t>
  </si>
  <si>
    <t xml:space="preserve">            Afrikaans</t>
  </si>
  <si>
    <t xml:space="preserve">            Danish</t>
  </si>
  <si>
    <t xml:space="preserve">            Dutch</t>
  </si>
  <si>
    <t xml:space="preserve">            Frisian</t>
  </si>
  <si>
    <t xml:space="preserve">            German</t>
  </si>
  <si>
    <t xml:space="preserve">            Icelandic</t>
  </si>
  <si>
    <t xml:space="preserve">            Norwegian</t>
  </si>
  <si>
    <t xml:space="preserve">            Swedish</t>
  </si>
  <si>
    <t xml:space="preserve">            Vlaams (Flemish)</t>
  </si>
  <si>
    <t xml:space="preserve">            Yiddish</t>
  </si>
  <si>
    <t xml:space="preserve">            Germanic languages, n.i.e.</t>
  </si>
  <si>
    <t xml:space="preserve">          Greek</t>
  </si>
  <si>
    <t xml:space="preserve">          Indo-Iranian languages</t>
  </si>
  <si>
    <t xml:space="preserve">            Indo-Aryan languages</t>
  </si>
  <si>
    <t xml:space="preserve">              Bengali</t>
  </si>
  <si>
    <t xml:space="preserve">              Gujarati</t>
  </si>
  <si>
    <t xml:space="preserve">              Hindi</t>
  </si>
  <si>
    <t xml:space="preserve">              Kashmiri</t>
  </si>
  <si>
    <t xml:space="preserve">              Konkani</t>
  </si>
  <si>
    <t xml:space="preserve">              Marathi</t>
  </si>
  <si>
    <t xml:space="preserve">              Nepali</t>
  </si>
  <si>
    <t xml:space="preserve">              Oriya (Odia)</t>
  </si>
  <si>
    <t xml:space="preserve">              Punjabi (Panjabi)</t>
  </si>
  <si>
    <t xml:space="preserve">              Sindhi</t>
  </si>
  <si>
    <t xml:space="preserve">              Sinhala (Sinhalese)</t>
  </si>
  <si>
    <t xml:space="preserve">              Urdu</t>
  </si>
  <si>
    <t xml:space="preserve">            Iranian languages</t>
  </si>
  <si>
    <t xml:space="preserve">              Kurdish</t>
  </si>
  <si>
    <t xml:space="preserve">              Pashto</t>
  </si>
  <si>
    <t xml:space="preserve">              Persian (Farsi)</t>
  </si>
  <si>
    <t xml:space="preserve">            Indo-Iranian languages, n.i.e.</t>
  </si>
  <si>
    <t xml:space="preserve">          Italic (Romance) languages</t>
  </si>
  <si>
    <t xml:space="preserve">            Catalan</t>
  </si>
  <si>
    <t xml:space="preserve">            Italian</t>
  </si>
  <si>
    <t xml:space="preserve">            Portuguese</t>
  </si>
  <si>
    <t xml:space="preserve">            Romanian</t>
  </si>
  <si>
    <t xml:space="preserve">            Spanish</t>
  </si>
  <si>
    <t xml:space="preserve">            Italic (Romance) languages, n.i.e.</t>
  </si>
  <si>
    <t xml:space="preserve">        Kartvelian languages</t>
  </si>
  <si>
    <t xml:space="preserve">          Georgian</t>
  </si>
  <si>
    <t xml:space="preserve">        Mongolic languages</t>
  </si>
  <si>
    <t xml:space="preserve">          Mongolian</t>
  </si>
  <si>
    <t xml:space="preserve">        Niger-Congo languages</t>
  </si>
  <si>
    <t xml:space="preserve">          Akan (Twi)</t>
  </si>
  <si>
    <t xml:space="preserve">          Bamanankan</t>
  </si>
  <si>
    <t xml:space="preserve">          Edo</t>
  </si>
  <si>
    <t xml:space="preserve">          Ewe</t>
  </si>
  <si>
    <t xml:space="preserve">          Fulah (Pular, Pulaar, Fulfulde)</t>
  </si>
  <si>
    <t xml:space="preserve">          Ga</t>
  </si>
  <si>
    <t xml:space="preserve">          Ganda</t>
  </si>
  <si>
    <t xml:space="preserve">          Igbo</t>
  </si>
  <si>
    <t xml:space="preserve">          Lingala</t>
  </si>
  <si>
    <t xml:space="preserve">          Rundi (Kirundi)</t>
  </si>
  <si>
    <t xml:space="preserve">          Kinyarwanda (Rwanda)</t>
  </si>
  <si>
    <t xml:space="preserve">          Shona</t>
  </si>
  <si>
    <t xml:space="preserve">          Swahili</t>
  </si>
  <si>
    <t xml:space="preserve">          Wolof</t>
  </si>
  <si>
    <t xml:space="preserve">          Yoruba</t>
  </si>
  <si>
    <t xml:space="preserve">          Niger-Congo languages, n.i.e.</t>
  </si>
  <si>
    <t xml:space="preserve">        Nilo-Saharan languages</t>
  </si>
  <si>
    <t xml:space="preserve">          Dinka</t>
  </si>
  <si>
    <t xml:space="preserve">          Nilo-Saharan languages, n.i.e.</t>
  </si>
  <si>
    <t xml:space="preserve">        Sign languages</t>
  </si>
  <si>
    <t xml:space="preserve">          American Sign Language</t>
  </si>
  <si>
    <t xml:space="preserve">          Quebec Sign Language</t>
  </si>
  <si>
    <t xml:space="preserve">          Sign languages, n.i.e</t>
  </si>
  <si>
    <t xml:space="preserve">        Sino-Tibetan languages</t>
  </si>
  <si>
    <t xml:space="preserve">          Chinese languages</t>
  </si>
  <si>
    <t xml:space="preserve">            Cantonese</t>
  </si>
  <si>
    <t xml:space="preserve">            Hakka</t>
  </si>
  <si>
    <t xml:space="preserve">            Mandarin</t>
  </si>
  <si>
    <t xml:space="preserve">            Min Dong</t>
  </si>
  <si>
    <t xml:space="preserve">            Min Nan (Chaochow, Teochow, Fukien, Taiwanese)</t>
  </si>
  <si>
    <t xml:space="preserve">            Wu (Shanghainese)</t>
  </si>
  <si>
    <t xml:space="preserve">            Chinese, n.o.s.</t>
  </si>
  <si>
    <t xml:space="preserve">            Chinese languages, n.i.e.</t>
  </si>
  <si>
    <t xml:space="preserve">          Tibeto-Burman languages</t>
  </si>
  <si>
    <t xml:space="preserve">            Burmese</t>
  </si>
  <si>
    <t xml:space="preserve">            Karenic languages</t>
  </si>
  <si>
    <t xml:space="preserve">            Tibetan</t>
  </si>
  <si>
    <t xml:space="preserve">            Tibeto-Burman languages, n.i.e.</t>
  </si>
  <si>
    <t xml:space="preserve">        Tai-Kadai languages</t>
  </si>
  <si>
    <t xml:space="preserve">          Lao</t>
  </si>
  <si>
    <t xml:space="preserve">          Thai</t>
  </si>
  <si>
    <t xml:space="preserve">          Tai-Kadai languages, n.i.e</t>
  </si>
  <si>
    <t xml:space="preserve">        Turkic languages</t>
  </si>
  <si>
    <t xml:space="preserve">          Azerbaijani</t>
  </si>
  <si>
    <t xml:space="preserve">          Turkish</t>
  </si>
  <si>
    <t xml:space="preserve">          Uyghur</t>
  </si>
  <si>
    <t xml:space="preserve">          Uzbek</t>
  </si>
  <si>
    <t xml:space="preserve">          Turkic languages, n.i.e.</t>
  </si>
  <si>
    <t xml:space="preserve">        Uralic languages</t>
  </si>
  <si>
    <t xml:space="preserve">          Estonian</t>
  </si>
  <si>
    <t xml:space="preserve">          Finnish</t>
  </si>
  <si>
    <t xml:space="preserve">          Hungarian</t>
  </si>
  <si>
    <t xml:space="preserve">          Uralic languages, n.i.e.</t>
  </si>
  <si>
    <t xml:space="preserve">        Other languages, n.i.e.</t>
  </si>
  <si>
    <t xml:space="preserve">  Total - Knowledge of languages for females in private households - 25% sample data</t>
  </si>
  <si>
    <t>Total - Highest certificate, diploma or degree for the population aged 15 years and over in private households - 25% sample data</t>
  </si>
  <si>
    <t xml:space="preserve">  No certificate, diploma or degree</t>
  </si>
  <si>
    <t xml:space="preserve">  Secondary (high) school diploma or equivalency certificate</t>
  </si>
  <si>
    <t xml:space="preserve">  Postsecondary certificate, diploma or degree</t>
  </si>
  <si>
    <t xml:space="preserve">    Apprenticeship or trades certificate or diploma</t>
  </si>
  <si>
    <t xml:space="preserve">      Trades certificate or diploma other than Certificate of Apprenticeship or Certificate of Qualification</t>
  </si>
  <si>
    <t xml:space="preserve">      Certificate of Apprenticeship or Certificate of Qualification</t>
  </si>
  <si>
    <t xml:space="preserve">    College, CEGEP or other non-university certificate or diploma</t>
  </si>
  <si>
    <t xml:space="preserve">    University certificate or diploma below bachelor level</t>
  </si>
  <si>
    <t xml:space="preserve">    University certificate, diploma or degree at bachelor level or above</t>
  </si>
  <si>
    <t xml:space="preserve">      Bachelor's degree</t>
  </si>
  <si>
    <t xml:space="preserve">      University certificate or diploma above bachelor level</t>
  </si>
  <si>
    <t xml:space="preserve">      Degree in medicine, dentistry, veterinary medicine or optometry</t>
  </si>
  <si>
    <t xml:space="preserve">      Master's degree</t>
  </si>
  <si>
    <t xml:space="preserve">      Earned doctorate</t>
  </si>
  <si>
    <t xml:space="preserve">  Total - Highest certificate, diploma or degree for males aged 15 years and over in private households - 25% sample data</t>
  </si>
  <si>
    <t xml:space="preserve">    No certificate, diploma or degree</t>
  </si>
  <si>
    <t xml:space="preserve">    Secondary (high) school diploma or equivalency certificate</t>
  </si>
  <si>
    <t xml:space="preserve">    Postsecondary certificate, diploma or degree</t>
  </si>
  <si>
    <t xml:space="preserve">      Apprenticeship or trades certificate or diploma</t>
  </si>
  <si>
    <t xml:space="preserve">        Trades certificate or diploma other than Certificate of Apprenticeship or Certificate of Qualification</t>
  </si>
  <si>
    <t xml:space="preserve">        Certificate of Apprenticeship or Certificate of Qualification</t>
  </si>
  <si>
    <t xml:space="preserve">      College, CEGEP or other non-university certificate or diploma</t>
  </si>
  <si>
    <t xml:space="preserve">      University certificate or diploma below bachelor level</t>
  </si>
  <si>
    <t xml:space="preserve">      University certificate, diploma or degree at bachelor level or above</t>
  </si>
  <si>
    <t xml:space="preserve">        Bachelor's degree</t>
  </si>
  <si>
    <t xml:space="preserve">        University certificate or diploma above bachelor level</t>
  </si>
  <si>
    <t xml:space="preserve">        Degree in medicine, dentistry, veterinary medicine or optometry</t>
  </si>
  <si>
    <t xml:space="preserve">        Master's degree</t>
  </si>
  <si>
    <t xml:space="preserve">        Earned doctorate</t>
  </si>
  <si>
    <t xml:space="preserve">  Total - Highest certificate, diploma or degree for females aged 15 years and over in private households - 25% sample data</t>
  </si>
  <si>
    <t>Total - Highest certificate, diploma or degree for the population aged 25 to 64 years in private households - 25% sample data</t>
  </si>
  <si>
    <t xml:space="preserve">  Total - Highest certificate, diploma or degree for males aged 25 to 64 years in private households - 25% sample data</t>
  </si>
  <si>
    <t xml:space="preserve">  Total - Highest certificate, diploma or degree for females aged 25 to 64 years in private households - 25% sample data</t>
  </si>
  <si>
    <t>Total - Major field of study - Classification of Instructional Programs (CIP) 2016 for the population aged 15 years and over in private households - 25% sample data</t>
  </si>
  <si>
    <t xml:space="preserve">  No postsecondary certificate, diploma or degree</t>
  </si>
  <si>
    <t xml:space="preserve">  Education</t>
  </si>
  <si>
    <t xml:space="preserve">    13. Education</t>
  </si>
  <si>
    <t xml:space="preserve">  Visual and performing arts, and communications technologies</t>
  </si>
  <si>
    <t xml:space="preserve">    10. Communications technologies/technicians and support services</t>
  </si>
  <si>
    <t xml:space="preserve">    50. Visual and performing arts</t>
  </si>
  <si>
    <t xml:space="preserve">  Humanities</t>
  </si>
  <si>
    <t xml:space="preserve">    16. Aboriginal and foreign languages, literatures and linguistics</t>
  </si>
  <si>
    <t xml:space="preserve">    23. English language and literature/letters</t>
  </si>
  <si>
    <t xml:space="preserve">    24. Liberal arts and sciences, general studies and humanities</t>
  </si>
  <si>
    <t xml:space="preserve">    30A Interdisciplinary humanities</t>
  </si>
  <si>
    <t xml:space="preserve">    38. Philosophy and religious studies</t>
  </si>
  <si>
    <t xml:space="preserve">    39. Theology and religious vocations</t>
  </si>
  <si>
    <t xml:space="preserve">    54. History</t>
  </si>
  <si>
    <t xml:space="preserve">    55. French language and literature/letters</t>
  </si>
  <si>
    <t xml:space="preserve">  Social and behavioural sciences and law</t>
  </si>
  <si>
    <t xml:space="preserve">    05. Area, ethnic, cultural, gender, and group studies</t>
  </si>
  <si>
    <t xml:space="preserve">    09. Communication, journalism and related programs</t>
  </si>
  <si>
    <t xml:space="preserve">    19. Family and consumer sciences/human sciences</t>
  </si>
  <si>
    <t xml:space="preserve">    22. Legal professions and studies</t>
  </si>
  <si>
    <t xml:space="preserve">    30B Interdisciplinary social and behavioural sciences</t>
  </si>
  <si>
    <t xml:space="preserve">    42. Psychology</t>
  </si>
  <si>
    <t xml:space="preserve">    45. Social sciences</t>
  </si>
  <si>
    <t xml:space="preserve">  Business, management and public administration</t>
  </si>
  <si>
    <t xml:space="preserve">    30.16 Accounting and computer science</t>
  </si>
  <si>
    <t xml:space="preserve">    44. Public administration and social service professions</t>
  </si>
  <si>
    <t xml:space="preserve">    52. Business, management, marketing and related support services</t>
  </si>
  <si>
    <t xml:space="preserve">  Physical and life sciences and technologies</t>
  </si>
  <si>
    <t xml:space="preserve">    26. Biological and biomedical sciences</t>
  </si>
  <si>
    <t xml:space="preserve">    30.01 Biological and physical sciences</t>
  </si>
  <si>
    <t xml:space="preserve">    30C Other interdisciplinary physical and life sciences</t>
  </si>
  <si>
    <t xml:space="preserve">    40. Physical sciences</t>
  </si>
  <si>
    <t xml:space="preserve">    41. Science technologies/technicians</t>
  </si>
  <si>
    <t xml:space="preserve">  Mathematics, computer and information sciences</t>
  </si>
  <si>
    <t xml:space="preserve">    11. Computer and information sciences and support services</t>
  </si>
  <si>
    <t xml:space="preserve">    25. Library science</t>
  </si>
  <si>
    <t xml:space="preserve">    27. Mathematics and statistics</t>
  </si>
  <si>
    <t xml:space="preserve">    30D Interdisciplinary mathematics, computer and information sciences</t>
  </si>
  <si>
    <t xml:space="preserve">  Architecture, engineering, and related technologies</t>
  </si>
  <si>
    <t xml:space="preserve">    04. Architecture and related services</t>
  </si>
  <si>
    <t xml:space="preserve">    14. Engineering</t>
  </si>
  <si>
    <t xml:space="preserve">    15. Engineering technologies and engineering-related fields</t>
  </si>
  <si>
    <t xml:space="preserve">    30.12 Historic preservation and conservation</t>
  </si>
  <si>
    <t xml:space="preserve">    46. Construction trades</t>
  </si>
  <si>
    <t xml:space="preserve">    47. Mechanic and repair technologies/technicians</t>
  </si>
  <si>
    <t xml:space="preserve">    48. Precision production</t>
  </si>
  <si>
    <t xml:space="preserve">  Agriculture, natural resources and conservation</t>
  </si>
  <si>
    <t xml:space="preserve">    01. Agriculture, agriculture operations and related sciences</t>
  </si>
  <si>
    <t xml:space="preserve">    03. Natural resources and conservation</t>
  </si>
  <si>
    <t xml:space="preserve">  Health and related fields</t>
  </si>
  <si>
    <t xml:space="preserve">    31. Parks, recreation, leisure and fitness studies</t>
  </si>
  <si>
    <t xml:space="preserve">    51. Health professions and related programs</t>
  </si>
  <si>
    <t xml:space="preserve">    60. Dental, medical and veterinary residency programs</t>
  </si>
  <si>
    <t xml:space="preserve">  Personal, protective and transportation services</t>
  </si>
  <si>
    <t xml:space="preserve">    12. Personal and culinary services</t>
  </si>
  <si>
    <t xml:space="preserve">    28. Military science, leadership and operational art</t>
  </si>
  <si>
    <t xml:space="preserve">    29. Military technologies and applied sciences</t>
  </si>
  <si>
    <t xml:space="preserve">    43. Security and protective services</t>
  </si>
  <si>
    <t xml:space="preserve">    49. Transportation and materials moving</t>
  </si>
  <si>
    <t xml:space="preserve">  Other</t>
  </si>
  <si>
    <t xml:space="preserve">    30.99 Multidisciplinary/interdisciplinary studies, other</t>
  </si>
  <si>
    <t xml:space="preserve">  Total - Major field of study - Classification of Instructional Programs (CIP) 2016 for males aged 15 years and over in private households - 25% sample data</t>
  </si>
  <si>
    <t xml:space="preserve">    No postsecondary certificate, diploma or degree</t>
  </si>
  <si>
    <t xml:space="preserve">    Education</t>
  </si>
  <si>
    <t xml:space="preserve">      13. Education</t>
  </si>
  <si>
    <t xml:space="preserve">    Visual and performing arts, and communications technologies</t>
  </si>
  <si>
    <t xml:space="preserve">      10. Communications technologies/technicians and support services</t>
  </si>
  <si>
    <t xml:space="preserve">      50. Visual and performing arts</t>
  </si>
  <si>
    <t xml:space="preserve">    Humanities</t>
  </si>
  <si>
    <t xml:space="preserve">      16. Aboriginal and foreign languages, literatures and linguistics</t>
  </si>
  <si>
    <t xml:space="preserve">      23. English language and literature/letters</t>
  </si>
  <si>
    <t xml:space="preserve">      24. Liberal arts and sciences, general studies and humanities</t>
  </si>
  <si>
    <t xml:space="preserve">      30A Interdisciplinary humanities</t>
  </si>
  <si>
    <t xml:space="preserve">      38. Philosophy and religious studies</t>
  </si>
  <si>
    <t xml:space="preserve">      39. Theology and religious vocations</t>
  </si>
  <si>
    <t xml:space="preserve">      54. History</t>
  </si>
  <si>
    <t xml:space="preserve">      55. French language and literature/letters</t>
  </si>
  <si>
    <t xml:space="preserve">    Social and behavioural sciences and law</t>
  </si>
  <si>
    <t xml:space="preserve">      05. Area, ethnic, cultural, gender, and group studies</t>
  </si>
  <si>
    <t xml:space="preserve">      09. Communication, journalism and related programs</t>
  </si>
  <si>
    <t xml:space="preserve">      19. Family and consumer sciences/human sciences</t>
  </si>
  <si>
    <t xml:space="preserve">      22. Legal professions and studies</t>
  </si>
  <si>
    <t xml:space="preserve">      30B Interdisciplinary social and behavioural sciences</t>
  </si>
  <si>
    <t xml:space="preserve">      42. Psychology</t>
  </si>
  <si>
    <t xml:space="preserve">      45. Social sciences</t>
  </si>
  <si>
    <t xml:space="preserve">    Business, management and public administration</t>
  </si>
  <si>
    <t xml:space="preserve">      30.16 Accounting and computer science</t>
  </si>
  <si>
    <t xml:space="preserve">      44. Public administration and social service professions</t>
  </si>
  <si>
    <t xml:space="preserve">      52. Business, management, marketing and related support services</t>
  </si>
  <si>
    <t xml:space="preserve">    Physical and life sciences and technologies</t>
  </si>
  <si>
    <t xml:space="preserve">      26. Biological and biomedical sciences</t>
  </si>
  <si>
    <t xml:space="preserve">      30.01 Biological and physical sciences</t>
  </si>
  <si>
    <t xml:space="preserve">      30C Other interdisciplinary physical and life sciences</t>
  </si>
  <si>
    <t xml:space="preserve">      40. Physical sciences</t>
  </si>
  <si>
    <t xml:space="preserve">      41. Science technologies/technicians</t>
  </si>
  <si>
    <t xml:space="preserve">    Mathematics, computer and information sciences</t>
  </si>
  <si>
    <t xml:space="preserve">      11. Computer and information sciences and support services</t>
  </si>
  <si>
    <t xml:space="preserve">      25. Library science</t>
  </si>
  <si>
    <t xml:space="preserve">      27. Mathematics and statistics</t>
  </si>
  <si>
    <t xml:space="preserve">      30D Interdisciplinary mathematics, computer and information sciences</t>
  </si>
  <si>
    <t xml:space="preserve">    Architecture, engineering, and related technologies</t>
  </si>
  <si>
    <t xml:space="preserve">      04. Architecture and related services</t>
  </si>
  <si>
    <t xml:space="preserve">      14. Engineering</t>
  </si>
  <si>
    <t xml:space="preserve">      15. Engineering technologies and engineering-related fields</t>
  </si>
  <si>
    <t xml:space="preserve">      30.12 Historic preservation and conservation</t>
  </si>
  <si>
    <t xml:space="preserve">      46. Construction trades</t>
  </si>
  <si>
    <t xml:space="preserve">      47. Mechanic and repair technologies/technicians</t>
  </si>
  <si>
    <t xml:space="preserve">      48. Precision production</t>
  </si>
  <si>
    <t xml:space="preserve">    Agriculture, natural resources and conservation</t>
  </si>
  <si>
    <t xml:space="preserve">      01. Agriculture, agriculture operations and related sciences</t>
  </si>
  <si>
    <t xml:space="preserve">      03. Natural resources and conservation</t>
  </si>
  <si>
    <t xml:space="preserve">    Health and related fields</t>
  </si>
  <si>
    <t xml:space="preserve">      31. Parks, recreation, leisure and fitness studies</t>
  </si>
  <si>
    <t xml:space="preserve">      51. Health professions and related programs</t>
  </si>
  <si>
    <t xml:space="preserve">      60. Dental, medical and veterinary residency programs</t>
  </si>
  <si>
    <t xml:space="preserve">    Personal, protective and transportation services</t>
  </si>
  <si>
    <t xml:space="preserve">      12. Personal and culinary services</t>
  </si>
  <si>
    <t xml:space="preserve">      28. Military science, leadership and operational art</t>
  </si>
  <si>
    <t xml:space="preserve">      29. Military technologies and applied sciences</t>
  </si>
  <si>
    <t xml:space="preserve">      43. Security and protective services</t>
  </si>
  <si>
    <t xml:space="preserve">      49. Transportation and materials moving</t>
  </si>
  <si>
    <t xml:space="preserve">    Other</t>
  </si>
  <si>
    <t xml:space="preserve">      30.99 Multidisciplinary/interdisciplinary studies, other</t>
  </si>
  <si>
    <t xml:space="preserve">  Total - Major field of study - Classification of Instructional Programs (CIP) 2016 for females aged 15 years and over in private households - 25% sample data</t>
  </si>
  <si>
    <t>Total - Major field of study - Classification of Instructional Programs (CIP) 2016 for the population aged 25 to 64 years in private households - 25% sample data</t>
  </si>
  <si>
    <t xml:space="preserve">  Total - Major field of study - Classification of Instructional Programs (CIP) 2016 for males aged 25 to 64 years in private households - 25% sample data</t>
  </si>
  <si>
    <t xml:space="preserve">  Total - Major field of study - Classification of Instructional Programs (CIP) 2016 for females aged 25 to 64 years in private households - 25% sample data</t>
  </si>
  <si>
    <t>Total - Location of study compared with province or territory of residence with countries outside Canada for the population aged 15 years and over in private households - 25% sample data</t>
  </si>
  <si>
    <t xml:space="preserve">    Location of study inside Canada</t>
  </si>
  <si>
    <t xml:space="preserve">      Same as province or territory of residence</t>
  </si>
  <si>
    <t xml:space="preserve">      Different than province or territory of residence</t>
  </si>
  <si>
    <t xml:space="preserve">    Location of study outside Canada</t>
  </si>
  <si>
    <t xml:space="preserve">      Other</t>
  </si>
  <si>
    <t xml:space="preserve">  Total - Location of study compared with province or territory of residence with countries outside Canada for males aged 15 years and over in private households - 25% sample data</t>
  </si>
  <si>
    <t xml:space="preserve">      Location of study inside Canada</t>
  </si>
  <si>
    <t xml:space="preserve">        Same as province or territory of residence</t>
  </si>
  <si>
    <t xml:space="preserve">        Different than province or territory of residence</t>
  </si>
  <si>
    <t xml:space="preserve">      Location of study outside Canada</t>
  </si>
  <si>
    <t xml:space="preserve">        United States</t>
  </si>
  <si>
    <t xml:space="preserve">        Philippines</t>
  </si>
  <si>
    <t xml:space="preserve">        India</t>
  </si>
  <si>
    <t xml:space="preserve">        United Kingdom</t>
  </si>
  <si>
    <t xml:space="preserve">        China</t>
  </si>
  <si>
    <t xml:space="preserve">        France</t>
  </si>
  <si>
    <t xml:space="preserve">        Other</t>
  </si>
  <si>
    <t xml:space="preserve">  Total - Location of study compared with province or territory of residence with countries outside Canada for females aged 15 years and over in private households - 25% sample data</t>
  </si>
  <si>
    <t>Total - Location of study compared with province or territory of residence with countries outside Canada for the population aged 25 to 64 years in private households - 25% sample data</t>
  </si>
  <si>
    <t xml:space="preserve">  Total - Location of study compared with province or territory of residence with countries outside Canada for males aged 25 to 64 years in private households - 25% sample data</t>
  </si>
  <si>
    <t xml:space="preserve">  Total - Location of study compared with province or territory of residence with countries outside Canada for females aged 25 to 64 years in private households - 25% sample data</t>
  </si>
  <si>
    <t>Total - Population aged 15 years and over by Labour force status - 25% sample data</t>
  </si>
  <si>
    <t xml:space="preserve">  In the labour force</t>
  </si>
  <si>
    <t xml:space="preserve">    Employed</t>
  </si>
  <si>
    <t xml:space="preserve">    Unemployed</t>
  </si>
  <si>
    <t xml:space="preserve">  Not in the labour force</t>
  </si>
  <si>
    <t>Participation rate</t>
  </si>
  <si>
    <t>Employment rate</t>
  </si>
  <si>
    <t>Unemployment rate</t>
  </si>
  <si>
    <t xml:space="preserve">  Total - Males aged 15 years and over by Labour force status - 25% sample data</t>
  </si>
  <si>
    <t xml:space="preserve">    In the labour force</t>
  </si>
  <si>
    <t xml:space="preserve">      Employed</t>
  </si>
  <si>
    <t xml:space="preserve">      Unemployed</t>
  </si>
  <si>
    <t xml:space="preserve">    Not in the labour force</t>
  </si>
  <si>
    <t xml:space="preserve">  Participation rate</t>
  </si>
  <si>
    <t xml:space="preserve">  Employment rate</t>
  </si>
  <si>
    <t xml:space="preserve">  Unemployment rate</t>
  </si>
  <si>
    <t xml:space="preserve">  Total - Females aged 15 years and over by Labour force status - 25% sample data</t>
  </si>
  <si>
    <t>Total population aged 15 years and over by work activity during the reference year - 25% sample data</t>
  </si>
  <si>
    <t xml:space="preserve">  Did not work</t>
  </si>
  <si>
    <t xml:space="preserve">  Worked</t>
  </si>
  <si>
    <t xml:space="preserve">    Worked full year, full time</t>
  </si>
  <si>
    <t xml:space="preserve">    Worked part year and/or part time</t>
  </si>
  <si>
    <t xml:space="preserve">  Males aged 15 years and over by work activity during the reference year - 25% sample data</t>
  </si>
  <si>
    <t xml:space="preserve">    Did not work</t>
  </si>
  <si>
    <t xml:space="preserve">    Worked</t>
  </si>
  <si>
    <t xml:space="preserve">      Worked full year, full time</t>
  </si>
  <si>
    <t xml:space="preserve">      Worked part year and/or part time</t>
  </si>
  <si>
    <t xml:space="preserve">  Females aged 15 years and over by work activity during the reference year - 25% sample data</t>
  </si>
  <si>
    <t>Average weeks worked in reference year for the total population who worked during the reference year</t>
  </si>
  <si>
    <t xml:space="preserve">  Average weeks worked in reference year for males who worked during the reference year</t>
  </si>
  <si>
    <t xml:space="preserve">  Average weeks worked in reference year for females who worked during the reference year</t>
  </si>
  <si>
    <t>Total labour force aged 15 years and over by class of worker - 25% sample data</t>
  </si>
  <si>
    <t xml:space="preserve">  Class of worker - not applicable</t>
  </si>
  <si>
    <t xml:space="preserve">  All classes of workers</t>
  </si>
  <si>
    <t xml:space="preserve">    Employee</t>
  </si>
  <si>
    <t xml:space="preserve">    Self-employed</t>
  </si>
  <si>
    <t xml:space="preserve">  Total male labour force aged 15 years and over by class of worker - 25% sample data</t>
  </si>
  <si>
    <t xml:space="preserve">    Class of worker - not applicable</t>
  </si>
  <si>
    <t xml:space="preserve">    All classes of workers</t>
  </si>
  <si>
    <t xml:space="preserve">      Employee</t>
  </si>
  <si>
    <t xml:space="preserve">      Self-employed</t>
  </si>
  <si>
    <t xml:space="preserve">  Total female labour force aged 15 years and over by class of worker - 25% sample data</t>
  </si>
  <si>
    <t>Total labour force population aged 15 years and over by occupation - National Occupational Classification (NOC) 2016 - 25% sample data</t>
  </si>
  <si>
    <t xml:space="preserve">  Occupation - not applicable</t>
  </si>
  <si>
    <t xml:space="preserve">  All occupations</t>
  </si>
  <si>
    <t xml:space="preserve">    0 Management occupations</t>
  </si>
  <si>
    <t xml:space="preserve">    1 Business, finance and administration occupations</t>
  </si>
  <si>
    <t xml:space="preserve">    2 Natural and applied sciences and related occupations</t>
  </si>
  <si>
    <t xml:space="preserve">    3 Health occupations</t>
  </si>
  <si>
    <t xml:space="preserve">    4 Occupations in education, law and social, community and government services</t>
  </si>
  <si>
    <t xml:space="preserve">    5 Occupations in art, culture, recreation and sport</t>
  </si>
  <si>
    <t xml:space="preserve">    6 Sales and service occupations</t>
  </si>
  <si>
    <t xml:space="preserve">    7 Trades, transport and equipment operators and related occupations</t>
  </si>
  <si>
    <t xml:space="preserve">    8 Natural resources, agriculture and related production occupations</t>
  </si>
  <si>
    <t xml:space="preserve">    9 Occupations in manufacturing and utilities</t>
  </si>
  <si>
    <t xml:space="preserve">  Total male labour force population aged 15 years and over by occupation - National Occupational Classification (NOC) 2016 - 25% sample data</t>
  </si>
  <si>
    <t xml:space="preserve">    Occupation - not applicable</t>
  </si>
  <si>
    <t xml:space="preserve">    All occupations</t>
  </si>
  <si>
    <t xml:space="preserve">      0 Management occupations</t>
  </si>
  <si>
    <t xml:space="preserve">      1 Business, finance and administration occupations</t>
  </si>
  <si>
    <t xml:space="preserve">      2 Natural and applied sciences and related occupations</t>
  </si>
  <si>
    <t xml:space="preserve">      3 Health occupations</t>
  </si>
  <si>
    <t xml:space="preserve">      4 Occupations in education, law and social, community and government services</t>
  </si>
  <si>
    <t xml:space="preserve">      5 Occupations in art, culture, recreation and sport</t>
  </si>
  <si>
    <t xml:space="preserve">      6 Sales and service occupations</t>
  </si>
  <si>
    <t xml:space="preserve">      7 Trades, transport and equipment operators and related occupations</t>
  </si>
  <si>
    <t xml:space="preserve">      8 Natural resources, agriculture and related production occupations</t>
  </si>
  <si>
    <t xml:space="preserve">      9 Occupations in manufacturing and utilities</t>
  </si>
  <si>
    <t xml:space="preserve">  Total female labour force population aged 15 years and over by occupation - National Occupational Classification (NOC) 2016 - 25% sample data</t>
  </si>
  <si>
    <t>Total Labour Force population aged 15 years and over by Industry - North American Industry Classification System (NAICS) 2012 - 25% sample data</t>
  </si>
  <si>
    <t xml:space="preserve">  Industry - NAICS2012 - not applicable</t>
  </si>
  <si>
    <t xml:space="preserve">  All industry categories</t>
  </si>
  <si>
    <t xml:space="preserve">    11 Agriculture, forestry, fishing and hunting</t>
  </si>
  <si>
    <t xml:space="preserve">    21 Mining, quarrying, and oil and gas extraction</t>
  </si>
  <si>
    <t xml:space="preserve">    22 Utilities</t>
  </si>
  <si>
    <t xml:space="preserve">    23 Construction</t>
  </si>
  <si>
    <t xml:space="preserve">    31-33 Manufacturing</t>
  </si>
  <si>
    <t xml:space="preserve">    41 Wholesale trade</t>
  </si>
  <si>
    <t xml:space="preserve">    44-45 Retail trade</t>
  </si>
  <si>
    <t xml:space="preserve">    48-49 Transportation and warehousing</t>
  </si>
  <si>
    <t xml:space="preserve">    51 Information and cultural industries</t>
  </si>
  <si>
    <t xml:space="preserve">    52 Finance and insurance</t>
  </si>
  <si>
    <t xml:space="preserve">    53 Real estate and rental and leasing</t>
  </si>
  <si>
    <t xml:space="preserve">    54 Professional, scientific and technical services</t>
  </si>
  <si>
    <t xml:space="preserve">    55 Management of companies and enterprises</t>
  </si>
  <si>
    <t xml:space="preserve">    56 Administrative and support, waste management and remediation services</t>
  </si>
  <si>
    <t xml:space="preserve">    61 Educational services</t>
  </si>
  <si>
    <t xml:space="preserve">    62 Health care and social assistance</t>
  </si>
  <si>
    <t xml:space="preserve">    71 Arts, entertainment and recreation</t>
  </si>
  <si>
    <t xml:space="preserve">    72 Accommodation and food services</t>
  </si>
  <si>
    <t xml:space="preserve">    81 Other services (except public administration)</t>
  </si>
  <si>
    <t xml:space="preserve">    91 Public administration</t>
  </si>
  <si>
    <t xml:space="preserve">  Total male Labour Force population aged 15 years and over by Industry - North American Industry Classification System (NAICS) 2012 - 25% sample data</t>
  </si>
  <si>
    <t xml:space="preserve">    Industry - NAICS2012 - not applicable</t>
  </si>
  <si>
    <t xml:space="preserve">    All industry categories</t>
  </si>
  <si>
    <t xml:space="preserve">      11 Agriculture, forestry, fishing and hunting</t>
  </si>
  <si>
    <t xml:space="preserve">      21 Mining, quarrying, and oil and gas extraction</t>
  </si>
  <si>
    <t xml:space="preserve">      22 Utilities</t>
  </si>
  <si>
    <t xml:space="preserve">      23 Construction</t>
  </si>
  <si>
    <t xml:space="preserve">      31-33 Manufacturing</t>
  </si>
  <si>
    <t xml:space="preserve">      41 Wholesale trade</t>
  </si>
  <si>
    <t xml:space="preserve">      44-45 Retail trade</t>
  </si>
  <si>
    <t xml:space="preserve">      48-49 Transportation and warehousing</t>
  </si>
  <si>
    <t xml:space="preserve">      51 Information and cultural industries</t>
  </si>
  <si>
    <t xml:space="preserve">      52 Finance and insurance</t>
  </si>
  <si>
    <t xml:space="preserve">      53 Real estate and rental and leasing</t>
  </si>
  <si>
    <t xml:space="preserve">      54 Professional, scientific and technical services</t>
  </si>
  <si>
    <t xml:space="preserve">      55 Management of companies and enterprises</t>
  </si>
  <si>
    <t xml:space="preserve">      56 Administrative and support, waste management and remediation services</t>
  </si>
  <si>
    <t xml:space="preserve">      61 Educational services</t>
  </si>
  <si>
    <t xml:space="preserve">      62 Health care and social assistance</t>
  </si>
  <si>
    <t xml:space="preserve">      71 Arts, entertainment and recreation</t>
  </si>
  <si>
    <t xml:space="preserve">      72 Accommodation and food services</t>
  </si>
  <si>
    <t xml:space="preserve">      81 Other services (except public administration)</t>
  </si>
  <si>
    <t xml:space="preserve">      91 Public administration</t>
  </si>
  <si>
    <t xml:space="preserve">  Total female Labour Force population aged 15 years and over by Industry - North American Industry Classification System (NAICS) 2012 - 25% sample data</t>
  </si>
  <si>
    <t>Total - Place of work status for the employed labour force aged 15 years and over in private households - 25% sample data</t>
  </si>
  <si>
    <t xml:space="preserve">  Worked at home</t>
  </si>
  <si>
    <t xml:space="preserve">  Worked outside Canada</t>
  </si>
  <si>
    <t xml:space="preserve">  No fixed workplace address</t>
  </si>
  <si>
    <t xml:space="preserve">  Worked at usual place</t>
  </si>
  <si>
    <t xml:space="preserve">  Total - Place of work status for the male employed labour force aged 15 years and over in private households - 25% sample data</t>
  </si>
  <si>
    <t xml:space="preserve">    Worked at home</t>
  </si>
  <si>
    <t xml:space="preserve">    Worked outside Canada</t>
  </si>
  <si>
    <t xml:space="preserve">    No fixed workplace address</t>
  </si>
  <si>
    <t xml:space="preserve">    Worked at usual place</t>
  </si>
  <si>
    <t xml:space="preserve">  Total - Place of work status for the female employed labour force aged 15 years and over in private households - 25% sample data</t>
  </si>
  <si>
    <t>Total - Commuting destination for the employed labour force aged 15 years and over in private households with a usual place of work - 25% sample data</t>
  </si>
  <si>
    <t xml:space="preserve">  Commute within census subdivision (CSD) of residence</t>
  </si>
  <si>
    <t xml:space="preserve">  Commute to a different census subdivision (CSD) within census division (CD) of residence</t>
  </si>
  <si>
    <t xml:space="preserve">  Commute to a different census subdivision (CSD) and census division (CD) within province or territory of residence</t>
  </si>
  <si>
    <t xml:space="preserve">  Commute to a different province or territory</t>
  </si>
  <si>
    <t xml:space="preserve">  Total - Commuting destination for the male employed labour force aged 15 years and over in private households with a usual place of work - 25% sample data</t>
  </si>
  <si>
    <t xml:space="preserve">    Commute within census subdivision (CSD) of residence</t>
  </si>
  <si>
    <t xml:space="preserve">    Commute to a different census subdivision (CSD) within census division (CD) of residence</t>
  </si>
  <si>
    <t xml:space="preserve">    Commute to a different census subdivision (CSD) and census division (CD) within province or territory of residence</t>
  </si>
  <si>
    <t xml:space="preserve">    Commute to a different province or territory</t>
  </si>
  <si>
    <t xml:space="preserve">  Total - Commuting destination for the female employed labour force aged 15 years and over in private households with a usual place of work - 25% sample data</t>
  </si>
  <si>
    <t>Total - Main mode of commuting for the employed labour force aged 15 years and over in private households with a usual place of work or no fixed workplace address - 25% sample data</t>
  </si>
  <si>
    <t xml:space="preserve">  Car, truck, van - as a driver</t>
  </si>
  <si>
    <t xml:space="preserve">  Car, truck, van - as a passenger</t>
  </si>
  <si>
    <t xml:space="preserve">  Public transit</t>
  </si>
  <si>
    <t xml:space="preserve">  Walked</t>
  </si>
  <si>
    <t xml:space="preserve">  Bicycle</t>
  </si>
  <si>
    <t xml:space="preserve">  Other method</t>
  </si>
  <si>
    <t xml:space="preserve">  Total - Main mode of commuting for the male employed labour force aged 15 years and over in private households with a usual place of work or no fixed workplace address - 25% sample data</t>
  </si>
  <si>
    <t xml:space="preserve">    Car, truck, van - as a driver</t>
  </si>
  <si>
    <t xml:space="preserve">    Car, truck, van - as a passenger</t>
  </si>
  <si>
    <t xml:space="preserve">    Public transit</t>
  </si>
  <si>
    <t xml:space="preserve">    Walked</t>
  </si>
  <si>
    <t xml:space="preserve">    Bicycle</t>
  </si>
  <si>
    <t xml:space="preserve">    Other method</t>
  </si>
  <si>
    <t xml:space="preserve">  Total - Main mode of commuting for the female employed labour force aged 15 years and over in private households with a usual place of work or no fixed workplace address - 25% sample data</t>
  </si>
  <si>
    <t>Total - Commuting duration for the employed labour force aged 15 years and over in private households with a usual place of work or no fixed workplace address - 25% sample data</t>
  </si>
  <si>
    <t xml:space="preserve">  Less than 15 minutes</t>
  </si>
  <si>
    <t xml:space="preserve">  15 to 29 minutes</t>
  </si>
  <si>
    <t xml:space="preserve">  30 to 44 minutes</t>
  </si>
  <si>
    <t xml:space="preserve">  45 to 59 minutes</t>
  </si>
  <si>
    <t xml:space="preserve">  60 minutes and over</t>
  </si>
  <si>
    <t xml:space="preserve">  Total - Commuting duration for the male employed labour force aged 15 years and over in private households with a usual place of work or no fixed workplace address - 25% sample data</t>
  </si>
  <si>
    <t xml:space="preserve">    Less than 15 minutes</t>
  </si>
  <si>
    <t xml:space="preserve">    15 to 29 minutes</t>
  </si>
  <si>
    <t xml:space="preserve">    30 to 44 minutes</t>
  </si>
  <si>
    <t xml:space="preserve">    45 to 59 minutes</t>
  </si>
  <si>
    <t xml:space="preserve">    60 minutes and over</t>
  </si>
  <si>
    <t xml:space="preserve">  Total - Commuting duration for the female employed labour force aged 15 years and over in private households with a usual place of work or no fixed workplace address - 25% sample data</t>
  </si>
  <si>
    <t>Total - Time leaving for work for the employed labour force aged 15 years and over in private households with a usual place of work or no fixed workplace address - 25% sample data</t>
  </si>
  <si>
    <t xml:space="preserve">  Between 5 a.m. and 5:59 a.m.</t>
  </si>
  <si>
    <t xml:space="preserve">  Between 6 a.m. and 6:59 a.m.</t>
  </si>
  <si>
    <t xml:space="preserve">  Between 7 a.m. and 7:59 a.m.</t>
  </si>
  <si>
    <t xml:space="preserve">  Between 8 a.m. and 8:59 a.m.</t>
  </si>
  <si>
    <t xml:space="preserve">  Between 9 a.m. and 11:59 a.m.</t>
  </si>
  <si>
    <t xml:space="preserve">  Between 12 p.m. and 4:59 a.m.</t>
  </si>
  <si>
    <t xml:space="preserve">  Total - Time leaving for work for the male employed labour force aged 15 years and over in private households with a usual place of work or no fixed workplace address - 25% sample data</t>
  </si>
  <si>
    <t xml:space="preserve">    Between 5 a.m. and 5:59 a.m.</t>
  </si>
  <si>
    <t xml:space="preserve">    Between 6 a.m. and 6:59 a.m.</t>
  </si>
  <si>
    <t xml:space="preserve">    Between 7 a.m. and 7:59 a.m.</t>
  </si>
  <si>
    <t xml:space="preserve">    Between 8 a.m. and 8:59 a.m.</t>
  </si>
  <si>
    <t xml:space="preserve">    Between 9 a.m. and 11:59 a.m.</t>
  </si>
  <si>
    <t xml:space="preserve">    Between 12 p.m. and 4:59 a.m.</t>
  </si>
  <si>
    <t xml:space="preserve">  Total - Time leaving for work for the female employed labour force aged 15 years and over in private households with a usual place of work or no fixed workplace address - 25% sample data</t>
  </si>
  <si>
    <t>Population by Age</t>
  </si>
  <si>
    <t>Male</t>
  </si>
  <si>
    <t>Female</t>
  </si>
  <si>
    <t>Total</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</si>
  <si>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</si>
  <si>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</si>
  <si>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</si>
  <si>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</si>
  <si>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</si>
  <si>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</si>
  <si>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</si>
  <si>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</si>
  <si>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</si>
  <si>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</si>
  <si>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</si>
  <si>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</si>
  <si>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</si>
  <si>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</si>
  <si>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</si>
  <si>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</si>
  <si>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</si>
  <si>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</si>
  <si>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 to 94</t>
  </si>
  <si>
    <t>95 to 99</t>
  </si>
  <si>
    <t>100 and over</t>
  </si>
  <si>
    <t>Per cent</t>
  </si>
  <si>
    <t>Canada</t>
  </si>
  <si>
    <t xml:space="preserve">        External migrants</t>
  </si>
  <si>
    <t>Total - Persons not in census families in private households - 25% sample data</t>
  </si>
  <si>
    <t xml:space="preserve">  Total - Males not in census families in private households - 25% sample data</t>
  </si>
  <si>
    <t xml:space="preserve">  Total - Females not in census families in private households - 25% sample data</t>
  </si>
  <si>
    <t>Total - Income statistics in 2015 for the population aged 15 years and over in private households - 25% sample data</t>
  </si>
  <si>
    <t xml:space="preserve">  Number of total income recipients aged 15 years and over in private households - 25% sample data</t>
  </si>
  <si>
    <t xml:space="preserve">    Average total income in 2015 among recipients ($)</t>
  </si>
  <si>
    <t xml:space="preserve">    Median total income in 2015 among recipients ($)</t>
  </si>
  <si>
    <t xml:space="preserve">  Number of after-tax income recipients aged 15 years and over in private households - 25% sample data</t>
  </si>
  <si>
    <t xml:space="preserve">    Average after-tax income in 2015 among recipients ($)</t>
  </si>
  <si>
    <t xml:space="preserve">    Median after-tax income in 2015 among recipients ($)</t>
  </si>
  <si>
    <t xml:space="preserve">  Number of market income recipients aged 15 years and over in private households - 25% sample data</t>
  </si>
  <si>
    <t xml:space="preserve">    Average market income in 2015 among recipients ($)</t>
  </si>
  <si>
    <t xml:space="preserve">    Median market income in 2015 among recipients ($)</t>
  </si>
  <si>
    <t xml:space="preserve">  Number of government transfers recipients aged 15 years and over in private households - 25% sample data</t>
  </si>
  <si>
    <t xml:space="preserve">    Average government transfers in 2015 among recipients ($)</t>
  </si>
  <si>
    <t xml:space="preserve">    Median government transfers in 2015 among recipients ($)</t>
  </si>
  <si>
    <t xml:space="preserve">  Number of employment income recipients aged 15 years and over in private households - 25% sample data</t>
  </si>
  <si>
    <t xml:space="preserve">    Average employment income in 2015 among recipients ($)</t>
  </si>
  <si>
    <t xml:space="preserve">    Median employment income in 2015 among recipients ($)</t>
  </si>
  <si>
    <t xml:space="preserve">  Total - Income statistics in 2015 for males aged 15 years and over in private households - 25% sample data</t>
  </si>
  <si>
    <t xml:space="preserve">    Number of total income recipients aged 15 years and over in private households - 25% sample data</t>
  </si>
  <si>
    <t xml:space="preserve">      Average total income in 2015 among recipients ($)</t>
  </si>
  <si>
    <t xml:space="preserve">      Median total income in 2015 among recipients ($)</t>
  </si>
  <si>
    <t xml:space="preserve">    Number of after-tax income recipients aged 15 years and over in private households - 25% sample data</t>
  </si>
  <si>
    <t xml:space="preserve">      Average after-tax income in 2015 among recipients ($)</t>
  </si>
  <si>
    <t xml:space="preserve">      Median after-tax income in 2015 among recipients ($)</t>
  </si>
  <si>
    <t xml:space="preserve">    Number of market income recipients aged 15 years and over in private households - 25% sample data</t>
  </si>
  <si>
    <t xml:space="preserve">      Average market income in 2015 among recipients ($)</t>
  </si>
  <si>
    <t xml:space="preserve">      Median market income in 2015 among recipients ($)</t>
  </si>
  <si>
    <t xml:space="preserve">    Number of government transfers recipients aged 15 years and over in private households - 25% sample data</t>
  </si>
  <si>
    <t xml:space="preserve">      Average government transfers in 2015 among recipients ($)</t>
  </si>
  <si>
    <t xml:space="preserve">      Median government transfers in 2015 among recipients ($)</t>
  </si>
  <si>
    <t xml:space="preserve">    Number of employment income recipients aged 15 years and over in private households - 25% sample data</t>
  </si>
  <si>
    <t xml:space="preserve">      Average employment income in 2015 among recipients ($)</t>
  </si>
  <si>
    <t xml:space="preserve">      Median employment income in 2015 among recipients ($)</t>
  </si>
  <si>
    <t xml:space="preserve">  Total - Income statistics in 2015 for females aged 15 years and over in private households - 25% sample data</t>
  </si>
  <si>
    <t>Composition of total income in 2015 of the population aged 15 years and over in private households (%) - 25% sample data</t>
  </si>
  <si>
    <t xml:space="preserve">  Market income (%)</t>
  </si>
  <si>
    <t xml:space="preserve">    Employment income (%)</t>
  </si>
  <si>
    <t xml:space="preserve">  Government transfers (%)</t>
  </si>
  <si>
    <t xml:space="preserve">  Composition of total income in 2015 of males aged 15 years and over in private households (%) - 25% sample data</t>
  </si>
  <si>
    <t xml:space="preserve">    Market income (%)</t>
  </si>
  <si>
    <t xml:space="preserve">      Employment income (%)</t>
  </si>
  <si>
    <t xml:space="preserve">    Government transfers (%)</t>
  </si>
  <si>
    <t xml:space="preserve">  Composition of total income in 2015 of females aged 15 years and over in private households (%) - 25% sample data</t>
  </si>
  <si>
    <t>Total - Total income groups in 2015 for the population aged 15 years and over in private households - 25% sample data</t>
  </si>
  <si>
    <t xml:space="preserve">  Without total income</t>
  </si>
  <si>
    <t xml:space="preserve">  With total income</t>
  </si>
  <si>
    <t xml:space="preserve">    Under $10,000 (including loss)</t>
  </si>
  <si>
    <t xml:space="preserve">    $10,000 to $19,999</t>
  </si>
  <si>
    <t xml:space="preserve">    $20,000 to $29,999</t>
  </si>
  <si>
    <t xml:space="preserve">    $30,000 to $39,999</t>
  </si>
  <si>
    <t xml:space="preserve">    $40,000 to $49,999</t>
  </si>
  <si>
    <t xml:space="preserve">    $50,000 to $59,999</t>
  </si>
  <si>
    <t xml:space="preserve">    $60,000 to $69,999</t>
  </si>
  <si>
    <t xml:space="preserve">    $70,000 to $79,999</t>
  </si>
  <si>
    <t xml:space="preserve">    $80,000 to $89,999</t>
  </si>
  <si>
    <t xml:space="preserve">    $90,000 to $99,999</t>
  </si>
  <si>
    <t xml:space="preserve">    $100,000 and over</t>
  </si>
  <si>
    <t xml:space="preserve">      $100,000 to $149,999</t>
  </si>
  <si>
    <t xml:space="preserve">      $150,000 and over</t>
  </si>
  <si>
    <t>Percentage with total income</t>
  </si>
  <si>
    <t xml:space="preserve">  Total - Total income groups in 2015 for males aged 15 years and over in private households - 25% sample data</t>
  </si>
  <si>
    <t xml:space="preserve">    Without total income</t>
  </si>
  <si>
    <t xml:space="preserve">    With total income</t>
  </si>
  <si>
    <t xml:space="preserve">      Under $10,000 (including loss)</t>
  </si>
  <si>
    <t xml:space="preserve">      $10,000 to $19,999</t>
  </si>
  <si>
    <t xml:space="preserve">      $20,000 to $29,999</t>
  </si>
  <si>
    <t xml:space="preserve">      $30,000 to $39,999</t>
  </si>
  <si>
    <t xml:space="preserve">      $40,000 to $49,999</t>
  </si>
  <si>
    <t xml:space="preserve">      $50,000 to $59,999</t>
  </si>
  <si>
    <t xml:space="preserve">      $60,000 to $69,999</t>
  </si>
  <si>
    <t xml:space="preserve">      $70,000 to $79,999</t>
  </si>
  <si>
    <t xml:space="preserve">      $80,000 to $89,999</t>
  </si>
  <si>
    <t xml:space="preserve">      $90,000 to $99,999</t>
  </si>
  <si>
    <t xml:space="preserve">      $100,000 and over</t>
  </si>
  <si>
    <t xml:space="preserve">        $100,000 to $149,999</t>
  </si>
  <si>
    <t xml:space="preserve">        $150,000 and over</t>
  </si>
  <si>
    <t xml:space="preserve">  Percentage with total income</t>
  </si>
  <si>
    <t xml:space="preserve">  Total - Total income groups in 2015 for females aged 15 years and over in private households - 25% sample data</t>
  </si>
  <si>
    <t>Total - After-tax income groups in 2015 for the population aged 15 years and over in private households - 25% sample data</t>
  </si>
  <si>
    <t xml:space="preserve">  Without after-tax income</t>
  </si>
  <si>
    <t xml:space="preserve">  With after-tax income</t>
  </si>
  <si>
    <t xml:space="preserve">    $80,000 and over</t>
  </si>
  <si>
    <t>Percentage with after-tax income</t>
  </si>
  <si>
    <t xml:space="preserve">  Total - After-tax income groups in 2015 for males aged 15 years and over in private households - 25% sample data</t>
  </si>
  <si>
    <t xml:space="preserve">    Without after-tax income</t>
  </si>
  <si>
    <t xml:space="preserve">    With after-tax income</t>
  </si>
  <si>
    <t xml:space="preserve">      $80,000 and over</t>
  </si>
  <si>
    <t xml:space="preserve">        $80,000 to $89,999</t>
  </si>
  <si>
    <t xml:space="preserve">        $90,000 to $99,999</t>
  </si>
  <si>
    <t xml:space="preserve">        $100,000 and over</t>
  </si>
  <si>
    <t xml:space="preserve">  Percentage with after-tax income</t>
  </si>
  <si>
    <t xml:space="preserve">  Total - After-tax income groups in 2015 for females aged 15 years and over in private households - 25% sample data</t>
  </si>
  <si>
    <t>Total - Employment income groups in 2015 for the population aged 15 years and over in private households - 25% sample data</t>
  </si>
  <si>
    <t xml:space="preserve">  Without employment income</t>
  </si>
  <si>
    <t xml:space="preserve">  With employment income</t>
  </si>
  <si>
    <t xml:space="preserve">    Under $5,000 (including loss)</t>
  </si>
  <si>
    <t xml:space="preserve">    $5,000 to $9,999</t>
  </si>
  <si>
    <t>Percentage with employment income</t>
  </si>
  <si>
    <t xml:space="preserve">  Total - Employment income groups in 2015 for males aged 15 years and over in private households - 25% sample data</t>
  </si>
  <si>
    <t xml:space="preserve">    Without employment income</t>
  </si>
  <si>
    <t xml:space="preserve">    With employment income</t>
  </si>
  <si>
    <t xml:space="preserve">      Under $5,000 (including loss)</t>
  </si>
  <si>
    <t xml:space="preserve">      $5,000 to $9,999</t>
  </si>
  <si>
    <t xml:space="preserve">  Percentage with employment income</t>
  </si>
  <si>
    <t xml:space="preserve">  Total - Employment income groups in 2015 for females aged 15 years and over in private households - 25% sample data</t>
  </si>
  <si>
    <t>Total - Income statistics in 2015 for persons aged 15 years and over not in economic families in private households - 25% sample data</t>
  </si>
  <si>
    <t xml:space="preserve">  Average total income in 2015 for persons aged 15 years and over not in economic families ($)</t>
  </si>
  <si>
    <t xml:space="preserve">  Median total income in 2015 for persons aged 15 years and over not in economic families ($)</t>
  </si>
  <si>
    <t xml:space="preserve">  Average after-tax income in 2015 for persons aged 15 years and over not in economic families ($)</t>
  </si>
  <si>
    <t xml:space="preserve">  Median after-tax income in 2015 for persons aged 15 years and over not in economic families ($)</t>
  </si>
  <si>
    <t xml:space="preserve">  Total - Income statistics in 2015 for males aged 15 years and over not in economic families in private households - 25% sample data</t>
  </si>
  <si>
    <t xml:space="preserve">    Average total income in 2015 for males aged 15 years and over not in economic families ($)</t>
  </si>
  <si>
    <t xml:space="preserve">    Median total income in 2015 for males aged 15 years and over not in economic families ($)</t>
  </si>
  <si>
    <t xml:space="preserve">    Average after-tax income in 2015 for males aged 15 years and over not in economic families ($)</t>
  </si>
  <si>
    <t xml:space="preserve">    Median after-tax income in 2015 for males aged 15 years and over not in economic families ($)</t>
  </si>
  <si>
    <t xml:space="preserve">  Total - Income statistics in 2015 for females aged 15 years and over not in economic families in private households - 25% sample data</t>
  </si>
  <si>
    <t xml:space="preserve">    Average total income in 2015 for females aged 15 years and over not in economic families ($)</t>
  </si>
  <si>
    <t xml:space="preserve">    Median total income in 2015 for females aged 15 years and over not in economic families ($)</t>
  </si>
  <si>
    <t xml:space="preserve">    Average after-tax income in 2015 for females aged 15 years and over not in economic families ($)</t>
  </si>
  <si>
    <t xml:space="preserve">    Median after-tax income in 2015 for females aged 15 years and over not in economic families ($)</t>
  </si>
  <si>
    <t>Total - Economic family income decile group for the population in private households - 25% sample data</t>
  </si>
  <si>
    <t xml:space="preserve">  In the bottom half of the distribution</t>
  </si>
  <si>
    <t xml:space="preserve">    In bottom decile</t>
  </si>
  <si>
    <t xml:space="preserve">    In second decile</t>
  </si>
  <si>
    <t xml:space="preserve">    In third decile</t>
  </si>
  <si>
    <t xml:space="preserve">    In fourth decile</t>
  </si>
  <si>
    <t xml:space="preserve">    In fifth decile</t>
  </si>
  <si>
    <t xml:space="preserve">  In the top half of the distribution</t>
  </si>
  <si>
    <t xml:space="preserve">    In sixth decile</t>
  </si>
  <si>
    <t xml:space="preserve">    In seventh decile</t>
  </si>
  <si>
    <t xml:space="preserve">    In eighth decile</t>
  </si>
  <si>
    <t xml:space="preserve">    In ninth decile</t>
  </si>
  <si>
    <t xml:space="preserve">    In top decile</t>
  </si>
  <si>
    <t xml:space="preserve">  Total - Economic family income decile group for males in private households - 25% sample data</t>
  </si>
  <si>
    <t xml:space="preserve">    In the bottom half of the distribution</t>
  </si>
  <si>
    <t xml:space="preserve">      In bottom decile</t>
  </si>
  <si>
    <t xml:space="preserve">      In second decile</t>
  </si>
  <si>
    <t xml:space="preserve">      In third decile</t>
  </si>
  <si>
    <t xml:space="preserve">      In fourth decile</t>
  </si>
  <si>
    <t xml:space="preserve">      In fifth decile</t>
  </si>
  <si>
    <t xml:space="preserve">    In the top half of the distribution</t>
  </si>
  <si>
    <t xml:space="preserve">      In sixth decile</t>
  </si>
  <si>
    <t xml:space="preserve">      In seventh decile</t>
  </si>
  <si>
    <t xml:space="preserve">      In eighth decile</t>
  </si>
  <si>
    <t xml:space="preserve">      In ninth decile</t>
  </si>
  <si>
    <t xml:space="preserve">      In top decile</t>
  </si>
  <si>
    <t xml:space="preserve">  Total - Economic family income decile group for females in private households - 25% sample data</t>
  </si>
  <si>
    <t>Total - Low-income status in 2015 for the population in private households to whom low-income concepts are applicable - 25% sample data</t>
  </si>
  <si>
    <t xml:space="preserve">  0 to 17 years</t>
  </si>
  <si>
    <t xml:space="preserve">    0 to 5 years</t>
  </si>
  <si>
    <t xml:space="preserve">  18 to 64 years</t>
  </si>
  <si>
    <t>In low income based on the Low-income measure, after-tax (LIM-AT)</t>
  </si>
  <si>
    <t>Prevalence of low income based on the Low-income measure, after tax (LIM-AT) (%)</t>
  </si>
  <si>
    <t xml:space="preserve">  0 to 17 years (%)</t>
  </si>
  <si>
    <t xml:space="preserve">    0 to 5 years (%)</t>
  </si>
  <si>
    <t xml:space="preserve">  18 to 64 years (%)</t>
  </si>
  <si>
    <t xml:space="preserve">  65 years and over (%)</t>
  </si>
  <si>
    <t>In low income based on the Low-income cut-offs, after tax (LICO-AT)</t>
  </si>
  <si>
    <t>Prevalence of low income based on the Low-income cut-offs, after tax (LICO-AT) (%)</t>
  </si>
  <si>
    <t xml:space="preserve">  Total - Low-income status in 2015 for males in private households to whom low-income concepts are applicable - 25% sample data</t>
  </si>
  <si>
    <t xml:space="preserve">    0 to 17 years</t>
  </si>
  <si>
    <t xml:space="preserve">      0 to 5 years</t>
  </si>
  <si>
    <t xml:space="preserve">    18 to 64 years</t>
  </si>
  <si>
    <t xml:space="preserve">  In low income based on the Low-income measure, after-tax (LIM-AT)</t>
  </si>
  <si>
    <t xml:space="preserve">  Prevalence of low income based on the Low-income measure, after tax (LIM-AT) (%)</t>
  </si>
  <si>
    <t xml:space="preserve">    0 to 17 years (%)</t>
  </si>
  <si>
    <t xml:space="preserve">      0 to 5 years (%)</t>
  </si>
  <si>
    <t xml:space="preserve">    18 to 64 years (%)</t>
  </si>
  <si>
    <t xml:space="preserve">    65 years and over (%)</t>
  </si>
  <si>
    <t xml:space="preserve">  In low income based on the Low-income cut-offs, after tax (LICO-AT)</t>
  </si>
  <si>
    <t xml:space="preserve">  Prevalence of low income based on the Low-income cut-offs, after tax (LICO-AT) (%)</t>
  </si>
  <si>
    <t xml:space="preserve">  Total - Low-income status in 2015 for females in private households to whom low-income concepts are applicable - 25% sample data</t>
  </si>
  <si>
    <t>Total - Knowledge of official languages for the population in private households - 25% sample data</t>
  </si>
  <si>
    <t xml:space="preserve">  English only</t>
  </si>
  <si>
    <t xml:space="preserve">  French only</t>
  </si>
  <si>
    <t xml:space="preserve">  English and French</t>
  </si>
  <si>
    <t xml:space="preserve">  Neither English nor French</t>
  </si>
  <si>
    <t xml:space="preserve">  Total - Knowledge of official languages for males in private households - 25% sample data</t>
  </si>
  <si>
    <t xml:space="preserve">    English only</t>
  </si>
  <si>
    <t xml:space="preserve">    French only</t>
  </si>
  <si>
    <t xml:space="preserve">    English and French</t>
  </si>
  <si>
    <t xml:space="preserve">    Neither English nor French</t>
  </si>
  <si>
    <t xml:space="preserve">  Total - Knowledge of official languages for females in private households - 25% sample data</t>
  </si>
  <si>
    <t>Total - First official language spoken for the population in private households - 25% sample data</t>
  </si>
  <si>
    <t xml:space="preserve">  English</t>
  </si>
  <si>
    <t xml:space="preserve">  French</t>
  </si>
  <si>
    <t xml:space="preserve">  Total - First official language spoken for males in private households - 25% sample data</t>
  </si>
  <si>
    <t xml:space="preserve">  Total - First official language spoken for females in private households - 25% sample data</t>
  </si>
  <si>
    <t>Total - Mother tongue for the population in private households - 25% sample data</t>
  </si>
  <si>
    <t xml:space="preserve">  Single responses</t>
  </si>
  <si>
    <t xml:space="preserve">          Fulah (Pular, Pulaar, Peul, Fulfulde)</t>
  </si>
  <si>
    <t xml:space="preserve">  Multiple responses</t>
  </si>
  <si>
    <t xml:space="preserve">    English and non-official language</t>
  </si>
  <si>
    <t xml:space="preserve">    French and non-official language</t>
  </si>
  <si>
    <t xml:space="preserve">    English, French and non-official language</t>
  </si>
  <si>
    <t xml:space="preserve">  Total - Mother tongue for males in private households - 25% sample data</t>
  </si>
  <si>
    <t xml:space="preserve">    Single responses</t>
  </si>
  <si>
    <t xml:space="preserve">      Official languages</t>
  </si>
  <si>
    <t xml:space="preserve">      Non-official languages</t>
  </si>
  <si>
    <t xml:space="preserve">        Aboriginal languages</t>
  </si>
  <si>
    <t xml:space="preserve">          Algonquian languages</t>
  </si>
  <si>
    <t xml:space="preserve">            Blackfoot</t>
  </si>
  <si>
    <t xml:space="preserve">            Cree-Montagnais languages</t>
  </si>
  <si>
    <t xml:space="preserve">              Atikamekw</t>
  </si>
  <si>
    <t xml:space="preserve">              Montagnais (Innu)</t>
  </si>
  <si>
    <t xml:space="preserve">              Moose Cree</t>
  </si>
  <si>
    <t xml:space="preserve">              Naskapi</t>
  </si>
  <si>
    <t xml:space="preserve">              Northern East Cree</t>
  </si>
  <si>
    <t xml:space="preserve">              Plains Cree</t>
  </si>
  <si>
    <t xml:space="preserve">              Southern East Cree</t>
  </si>
  <si>
    <t xml:space="preserve">              Swampy Cree</t>
  </si>
  <si>
    <t xml:space="preserve">              Woods Cree</t>
  </si>
  <si>
    <t xml:space="preserve">              Cree, n.o.s.</t>
  </si>
  <si>
    <t xml:space="preserve">            Eastern Algonquian languages</t>
  </si>
  <si>
    <t xml:space="preserve">              Malecite</t>
  </si>
  <si>
    <t xml:space="preserve">              Mi'kmaq</t>
  </si>
  <si>
    <t xml:space="preserve">            Ojibway-Potawatomi languages</t>
  </si>
  <si>
    <t xml:space="preserve">              Algonquin</t>
  </si>
  <si>
    <t xml:space="preserve">              Ojibway</t>
  </si>
  <si>
    <t xml:space="preserve">              Oji-Cree</t>
  </si>
  <si>
    <t xml:space="preserve">              Ottawa (Odawa)</t>
  </si>
  <si>
    <t xml:space="preserve">            Algonquian languages, n.i.e.</t>
  </si>
  <si>
    <t xml:space="preserve">          Athabaskan languages</t>
  </si>
  <si>
    <t xml:space="preserve">            Northern Athabaskan languages</t>
  </si>
  <si>
    <t xml:space="preserve">              Babine (Wetsuwet'en)</t>
  </si>
  <si>
    <t xml:space="preserve">              Beaver</t>
  </si>
  <si>
    <t xml:space="preserve">              Carrier</t>
  </si>
  <si>
    <t xml:space="preserve">              Chilcotin</t>
  </si>
  <si>
    <t xml:space="preserve">              Dene</t>
  </si>
  <si>
    <t xml:space="preserve">              Dogrib (Tlicho)</t>
  </si>
  <si>
    <t xml:space="preserve">              Gwich'in</t>
  </si>
  <si>
    <t xml:space="preserve">              Sarsi (Sarcee)</t>
  </si>
  <si>
    <t xml:space="preserve">              Sekani</t>
  </si>
  <si>
    <t xml:space="preserve">              Slavey-Hare languages</t>
  </si>
  <si>
    <t xml:space="preserve">                North Slavey (Hare)</t>
  </si>
  <si>
    <t xml:space="preserve">                South Slavey</t>
  </si>
  <si>
    <t xml:space="preserve">                Slavey, n.o.s.</t>
  </si>
  <si>
    <t xml:space="preserve">              Tahltan languages</t>
  </si>
  <si>
    <t xml:space="preserve">                Kaska (Nahani)</t>
  </si>
  <si>
    <t xml:space="preserve">                Tahltan</t>
  </si>
  <si>
    <t xml:space="preserve">              Tutchone languages</t>
  </si>
  <si>
    <t xml:space="preserve">                Northern Tutchone</t>
  </si>
  <si>
    <t xml:space="preserve">                Southern Tutchone</t>
  </si>
  <si>
    <t xml:space="preserve">            Athabaskan languages, n.i.e.</t>
  </si>
  <si>
    <t xml:space="preserve">          Haida</t>
  </si>
  <si>
    <t xml:space="preserve">          Inuit languages</t>
  </si>
  <si>
    <t xml:space="preserve">            Inuinnaqtun (Inuvialuktun)</t>
  </si>
  <si>
    <t xml:space="preserve">            Inuktitut</t>
  </si>
  <si>
    <t xml:space="preserve">            Inuit languages, n.i.e.</t>
  </si>
  <si>
    <t xml:space="preserve">          Iroquoian languages</t>
  </si>
  <si>
    <t xml:space="preserve">            Cayuga</t>
  </si>
  <si>
    <t xml:space="preserve">            Mohawk</t>
  </si>
  <si>
    <t xml:space="preserve">            Oneida</t>
  </si>
  <si>
    <t xml:space="preserve">            Iroquoian languages, n.i.e.</t>
  </si>
  <si>
    <t xml:space="preserve">          Kutenai</t>
  </si>
  <si>
    <t xml:space="preserve">          Michif</t>
  </si>
  <si>
    <t xml:space="preserve">          Salish languages</t>
  </si>
  <si>
    <t xml:space="preserve">            Comox</t>
  </si>
  <si>
    <t xml:space="preserve">            Halkomelem</t>
  </si>
  <si>
    <t xml:space="preserve">            Lillooet</t>
  </si>
  <si>
    <t xml:space="preserve">            Okanagan</t>
  </si>
  <si>
    <t xml:space="preserve">            Shuswap (Secwepemctsin)</t>
  </si>
  <si>
    <t xml:space="preserve">            Squamish</t>
  </si>
  <si>
    <t xml:space="preserve">            Straits</t>
  </si>
  <si>
    <t xml:space="preserve">            Thompson (Ntlakapamux)</t>
  </si>
  <si>
    <t xml:space="preserve">            Salish languages, n.i.e.</t>
  </si>
  <si>
    <t xml:space="preserve">          Siouan languages</t>
  </si>
  <si>
    <t xml:space="preserve">            Dakota</t>
  </si>
  <si>
    <t xml:space="preserve">            Stoney</t>
  </si>
  <si>
    <t xml:space="preserve">            Siouan languages, n.i.e.</t>
  </si>
  <si>
    <t xml:space="preserve">          Tlingit</t>
  </si>
  <si>
    <t xml:space="preserve">          Tsimshian languages</t>
  </si>
  <si>
    <t xml:space="preserve">            Gitxsan (Gitksan)</t>
  </si>
  <si>
    <t xml:space="preserve">            Nisga'a</t>
  </si>
  <si>
    <t xml:space="preserve">            Tsimshian</t>
  </si>
  <si>
    <t xml:space="preserve">          Wakashan languages</t>
  </si>
  <si>
    <t xml:space="preserve">            Haisla</t>
  </si>
  <si>
    <t xml:space="preserve">            Heiltsuk</t>
  </si>
  <si>
    <t xml:space="preserve">            Kwakiutl (Kwak'wala)</t>
  </si>
  <si>
    <t xml:space="preserve">            Nuu-chah-nulth (Nootka)</t>
  </si>
  <si>
    <t xml:space="preserve">            Wakashan languages, n.i.e.</t>
  </si>
  <si>
    <t xml:space="preserve">          Aboriginal languages, n.o.s.</t>
  </si>
  <si>
    <t xml:space="preserve">        Non-Aboriginal languages</t>
  </si>
  <si>
    <t xml:space="preserve">          Afro-Asiatic languages</t>
  </si>
  <si>
    <t xml:space="preserve">            Berber languages</t>
  </si>
  <si>
    <t xml:space="preserve">              Kabyle</t>
  </si>
  <si>
    <t xml:space="preserve">              Berber languages, n.i.e.</t>
  </si>
  <si>
    <t xml:space="preserve">            Cushitic languages</t>
  </si>
  <si>
    <t xml:space="preserve">              Bilen</t>
  </si>
  <si>
    <t xml:space="preserve">              Oromo</t>
  </si>
  <si>
    <t xml:space="preserve">              Somali</t>
  </si>
  <si>
    <t xml:space="preserve">              Cushitic languages, n.i.e.</t>
  </si>
  <si>
    <t xml:space="preserve">            Semitic languages</t>
  </si>
  <si>
    <t xml:space="preserve">              Amharic</t>
  </si>
  <si>
    <t xml:space="preserve">              Arabic</t>
  </si>
  <si>
    <t xml:space="preserve">              Assyrian Neo-Aramaic</t>
  </si>
  <si>
    <t xml:space="preserve">              Chaldean Neo-Aramaic</t>
  </si>
  <si>
    <t xml:space="preserve">              Harari</t>
  </si>
  <si>
    <t xml:space="preserve">              Hebrew</t>
  </si>
  <si>
    <t xml:space="preserve">              Maltese</t>
  </si>
  <si>
    <t xml:space="preserve">              Tigrigna</t>
  </si>
  <si>
    <t xml:space="preserve">              Semitic languages, n.i.e.</t>
  </si>
  <si>
    <t xml:space="preserve">            Afro-Asiatic languages, n.i.e.</t>
  </si>
  <si>
    <t xml:space="preserve">          Austro-Asiatic languages</t>
  </si>
  <si>
    <t xml:space="preserve">            Khmer (Cambodian)</t>
  </si>
  <si>
    <t xml:space="preserve">            Vietnamese</t>
  </si>
  <si>
    <t xml:space="preserve">            Austro-Asiatic languages, n.i.e</t>
  </si>
  <si>
    <t xml:space="preserve">          Austronesian languages</t>
  </si>
  <si>
    <t xml:space="preserve">            Bikol</t>
  </si>
  <si>
    <t xml:space="preserve">            Cebuano</t>
  </si>
  <si>
    <t xml:space="preserve">            Fijian</t>
  </si>
  <si>
    <t xml:space="preserve">            Hiligaynon</t>
  </si>
  <si>
    <t xml:space="preserve">            Ilocano</t>
  </si>
  <si>
    <t xml:space="preserve">            Malagasy</t>
  </si>
  <si>
    <t xml:space="preserve">            Malay</t>
  </si>
  <si>
    <t xml:space="preserve">            Pampangan (Kapampangan, Pampango)</t>
  </si>
  <si>
    <t xml:space="preserve">            Pangasinan</t>
  </si>
  <si>
    <t xml:space="preserve">            Tagalog (Pilipino, Filipino)</t>
  </si>
  <si>
    <t xml:space="preserve">            Waray-Waray</t>
  </si>
  <si>
    <t xml:space="preserve">            Austronesian languages, n.i.e.</t>
  </si>
  <si>
    <t xml:space="preserve">          Creole languages</t>
  </si>
  <si>
    <t xml:space="preserve">            Haitian Creole</t>
  </si>
  <si>
    <t xml:space="preserve">            Creole, n.o.s.</t>
  </si>
  <si>
    <t xml:space="preserve">            Creole languages, n.i.e.</t>
  </si>
  <si>
    <t xml:space="preserve">          Dravidian languages</t>
  </si>
  <si>
    <t xml:space="preserve">            Kannada</t>
  </si>
  <si>
    <t xml:space="preserve">            Malayalam</t>
  </si>
  <si>
    <t xml:space="preserve">            Tamil</t>
  </si>
  <si>
    <t xml:space="preserve">            Telugu</t>
  </si>
  <si>
    <t xml:space="preserve">            Dravidian languages, n.i.e.</t>
  </si>
  <si>
    <t xml:space="preserve">          Hmong-Mien languages</t>
  </si>
  <si>
    <t xml:space="preserve">          Indo-European languages</t>
  </si>
  <si>
    <t xml:space="preserve">            Albanian</t>
  </si>
  <si>
    <t xml:space="preserve">            Armenian</t>
  </si>
  <si>
    <t xml:space="preserve">            Balto-Slavic languages</t>
  </si>
  <si>
    <t xml:space="preserve">              Baltic languages</t>
  </si>
  <si>
    <t xml:space="preserve">                Latvian</t>
  </si>
  <si>
    <t xml:space="preserve">                Lithuanian</t>
  </si>
  <si>
    <t xml:space="preserve">              Slavic languages</t>
  </si>
  <si>
    <t xml:space="preserve">                Belarusan</t>
  </si>
  <si>
    <t xml:space="preserve">                Bosnian</t>
  </si>
  <si>
    <t xml:space="preserve">                Bulgarian</t>
  </si>
  <si>
    <t xml:space="preserve">                Croatian</t>
  </si>
  <si>
    <t xml:space="preserve">                Czech</t>
  </si>
  <si>
    <t xml:space="preserve">                Macedonian</t>
  </si>
  <si>
    <t xml:space="preserve">                Polish</t>
  </si>
  <si>
    <t xml:space="preserve">                Russian</t>
  </si>
  <si>
    <t xml:space="preserve">                Serbian</t>
  </si>
  <si>
    <t xml:space="preserve">                Serbo-Croatian</t>
  </si>
  <si>
    <t xml:space="preserve">                Slovak</t>
  </si>
  <si>
    <t xml:space="preserve">                Slovene (Slovenian)</t>
  </si>
  <si>
    <t xml:space="preserve">                Ukrainian</t>
  </si>
  <si>
    <t xml:space="preserve">                Slavic languages, n.i.e.</t>
  </si>
  <si>
    <t xml:space="preserve">            Celtic languages</t>
  </si>
  <si>
    <t xml:space="preserve">              Scottish Gaelic</t>
  </si>
  <si>
    <t xml:space="preserve">              Welsh</t>
  </si>
  <si>
    <t xml:space="preserve">              Celtic languages, n.i.e.</t>
  </si>
  <si>
    <t xml:space="preserve">            Germanic languages</t>
  </si>
  <si>
    <t xml:space="preserve">              Afrikaans</t>
  </si>
  <si>
    <t xml:space="preserve">              Danish</t>
  </si>
  <si>
    <t xml:space="preserve">              Dutch</t>
  </si>
  <si>
    <t xml:space="preserve">              Frisian</t>
  </si>
  <si>
    <t xml:space="preserve">              German</t>
  </si>
  <si>
    <t xml:space="preserve">              Icelandic</t>
  </si>
  <si>
    <t xml:space="preserve">              Norwegian</t>
  </si>
  <si>
    <t xml:space="preserve">              Swedish</t>
  </si>
  <si>
    <t xml:space="preserve">              Vlaams (Flemish)</t>
  </si>
  <si>
    <t xml:space="preserve">              Yiddish</t>
  </si>
  <si>
    <t xml:space="preserve">              Germanic languages, n.i.e.</t>
  </si>
  <si>
    <t xml:space="preserve">            Greek</t>
  </si>
  <si>
    <t xml:space="preserve">            Indo-Iranian languages</t>
  </si>
  <si>
    <t xml:space="preserve">              Indo-Aryan languages</t>
  </si>
  <si>
    <t xml:space="preserve">                Bengali</t>
  </si>
  <si>
    <t xml:space="preserve">                Gujarati</t>
  </si>
  <si>
    <t xml:space="preserve">                Hindi</t>
  </si>
  <si>
    <t xml:space="preserve">                Kashmiri</t>
  </si>
  <si>
    <t xml:space="preserve">                Konkani</t>
  </si>
  <si>
    <t xml:space="preserve">                Marathi</t>
  </si>
  <si>
    <t xml:space="preserve">                Nepali</t>
  </si>
  <si>
    <t xml:space="preserve">                Oriya (Odia)</t>
  </si>
  <si>
    <t xml:space="preserve">                Punjabi (Panjabi)</t>
  </si>
  <si>
    <t xml:space="preserve">                Sindhi</t>
  </si>
  <si>
    <t xml:space="preserve">                Sinhala (Sinhalese)</t>
  </si>
  <si>
    <t xml:space="preserve">                Urdu</t>
  </si>
  <si>
    <t xml:space="preserve">              Iranian languages</t>
  </si>
  <si>
    <t xml:space="preserve">                Kurdish</t>
  </si>
  <si>
    <t xml:space="preserve">                Pashto</t>
  </si>
  <si>
    <t xml:space="preserve">                Persian (Farsi)</t>
  </si>
  <si>
    <t xml:space="preserve">              Indo-Iranian languages, n.i.e.</t>
  </si>
  <si>
    <t xml:space="preserve">            Italic (Romance) languages</t>
  </si>
  <si>
    <t xml:space="preserve">              Catalan</t>
  </si>
  <si>
    <t xml:space="preserve">              Italian</t>
  </si>
  <si>
    <t xml:space="preserve">              Portuguese</t>
  </si>
  <si>
    <t xml:space="preserve">              Romanian</t>
  </si>
  <si>
    <t xml:space="preserve">              Spanish</t>
  </si>
  <si>
    <t xml:space="preserve">              Italic (Romance) languages, n.i.e.</t>
  </si>
  <si>
    <t xml:space="preserve">          Japanese</t>
  </si>
  <si>
    <t xml:space="preserve">          Kartvelian languages</t>
  </si>
  <si>
    <t xml:space="preserve">            Georgian</t>
  </si>
  <si>
    <t xml:space="preserve">          Korean</t>
  </si>
  <si>
    <t xml:space="preserve">          Mongolic languages</t>
  </si>
  <si>
    <t xml:space="preserve">            Mongolian</t>
  </si>
  <si>
    <t xml:space="preserve">          Niger-Congo languages</t>
  </si>
  <si>
    <t xml:space="preserve">            Akan (Twi)</t>
  </si>
  <si>
    <t xml:space="preserve">            Bamanankan</t>
  </si>
  <si>
    <t xml:space="preserve">            Edo</t>
  </si>
  <si>
    <t xml:space="preserve">            Ewe</t>
  </si>
  <si>
    <t xml:space="preserve">            Fulah (Pular, Pulaar, Peul, Fulfulde)</t>
  </si>
  <si>
    <t xml:space="preserve">            Ga</t>
  </si>
  <si>
    <t xml:space="preserve">            Ganda</t>
  </si>
  <si>
    <t xml:space="preserve">            Igbo</t>
  </si>
  <si>
    <t xml:space="preserve">            Lingala</t>
  </si>
  <si>
    <t xml:space="preserve">            Rundi (Kirundi)</t>
  </si>
  <si>
    <t xml:space="preserve">            Kinyarwanda (Rwanda)</t>
  </si>
  <si>
    <t xml:space="preserve">            Shona</t>
  </si>
  <si>
    <t xml:space="preserve">            Swahili</t>
  </si>
  <si>
    <t xml:space="preserve">            Wolof</t>
  </si>
  <si>
    <t xml:space="preserve">            Yoruba</t>
  </si>
  <si>
    <t xml:space="preserve">            Niger-Congo languages, n.i.e.</t>
  </si>
  <si>
    <t xml:space="preserve">          Nilo-Saharan languages</t>
  </si>
  <si>
    <t xml:space="preserve">            Dinka</t>
  </si>
  <si>
    <t xml:space="preserve">            Nilo-Saharan languages, n.i.e.</t>
  </si>
  <si>
    <t xml:space="preserve">          Sign languages</t>
  </si>
  <si>
    <t xml:space="preserve">            American Sign Language</t>
  </si>
  <si>
    <t xml:space="preserve">            Quebec Sign Language</t>
  </si>
  <si>
    <t xml:space="preserve">            Sign languages, n.i.e</t>
  </si>
  <si>
    <t xml:space="preserve">          Sino-Tibetan languages</t>
  </si>
  <si>
    <t xml:space="preserve">            Chinese languages</t>
  </si>
  <si>
    <t xml:space="preserve">              Cantonese</t>
  </si>
  <si>
    <t xml:space="preserve">              Hakka</t>
  </si>
  <si>
    <t xml:space="preserve">              Mandarin</t>
  </si>
  <si>
    <t xml:space="preserve">              Min Dong</t>
  </si>
  <si>
    <t xml:space="preserve">              Min Nan (Chaochow, Teochow, Fukien, Taiwanese)</t>
  </si>
  <si>
    <t xml:space="preserve">              Wu (Shanghainese)</t>
  </si>
  <si>
    <t xml:space="preserve">              Chinese, n.o.s.</t>
  </si>
  <si>
    <t xml:space="preserve">              Chinese languages, n.i.e.</t>
  </si>
  <si>
    <t xml:space="preserve">            Tibeto-Burman languages</t>
  </si>
  <si>
    <t xml:space="preserve">              Burmese</t>
  </si>
  <si>
    <t xml:space="preserve">              Karenic languages</t>
  </si>
  <si>
    <t xml:space="preserve">              Tibetan</t>
  </si>
  <si>
    <t xml:space="preserve">              Tibeto-Burman languages, n.i.e.</t>
  </si>
  <si>
    <t xml:space="preserve">          Tai-Kadai languages</t>
  </si>
  <si>
    <t xml:space="preserve">            Lao</t>
  </si>
  <si>
    <t xml:space="preserve">            Thai</t>
  </si>
  <si>
    <t xml:space="preserve">            Tai-Kadai languages, n.i.e</t>
  </si>
  <si>
    <t xml:space="preserve">          Turkic languages</t>
  </si>
  <si>
    <t xml:space="preserve">            Azerbaijani</t>
  </si>
  <si>
    <t xml:space="preserve">            Turkish</t>
  </si>
  <si>
    <t xml:space="preserve">            Uyghur</t>
  </si>
  <si>
    <t xml:space="preserve">            Uzbek</t>
  </si>
  <si>
    <t xml:space="preserve">            Turkic languages, n.i.e.</t>
  </si>
  <si>
    <t xml:space="preserve">          Uralic languages</t>
  </si>
  <si>
    <t xml:space="preserve">            Estonian</t>
  </si>
  <si>
    <t xml:space="preserve">            Finnish</t>
  </si>
  <si>
    <t xml:space="preserve">            Hungarian</t>
  </si>
  <si>
    <t xml:space="preserve">            Uralic languages, n.i.e.</t>
  </si>
  <si>
    <t xml:space="preserve">          Other languages, n.i.e.</t>
  </si>
  <si>
    <t xml:space="preserve">    Multiple responses</t>
  </si>
  <si>
    <t xml:space="preserve">      English and French</t>
  </si>
  <si>
    <t xml:space="preserve">      English and non-official language</t>
  </si>
  <si>
    <t xml:space="preserve">      French and non-official language</t>
  </si>
  <si>
    <t xml:space="preserve">      English, French and non-official language</t>
  </si>
  <si>
    <t xml:space="preserve">  Total - Mother tongue for females in private households - 25% sample data</t>
  </si>
  <si>
    <t>Total - Language spoken most often at home for the population in private households - 25% sample data</t>
  </si>
  <si>
    <t xml:space="preserve">  Total - Language spoken most often at home for males in private households - 25% sample data</t>
  </si>
  <si>
    <t xml:space="preserve">  Total - Language spoken most often at home for females in private households - 25% sample data</t>
  </si>
  <si>
    <t>Total - Other language(s) spoken regularly at home for the population in private households - 25% sample data</t>
  </si>
  <si>
    <t xml:space="preserve">  None</t>
  </si>
  <si>
    <t xml:space="preserve">  Non-official language</t>
  </si>
  <si>
    <t xml:space="preserve">    Aboriginal</t>
  </si>
  <si>
    <t xml:space="preserve">    Non-Aboriginal</t>
  </si>
  <si>
    <t xml:space="preserve">  English and non-official language</t>
  </si>
  <si>
    <t xml:space="preserve">  French and non-official language</t>
  </si>
  <si>
    <t xml:space="preserve">  English, French and non-official language</t>
  </si>
  <si>
    <t xml:space="preserve">  Total - Other language(s) spoken regularly at home for males in private households - 25% sample data</t>
  </si>
  <si>
    <t xml:space="preserve">    None</t>
  </si>
  <si>
    <t xml:space="preserve">    Non-official language</t>
  </si>
  <si>
    <t xml:space="preserve">      Aboriginal</t>
  </si>
  <si>
    <t xml:space="preserve">      Non-Aboriginal</t>
  </si>
  <si>
    <t xml:space="preserve">  Total - Other language(s) spoken regularly at home for females in private households - 25% sample data</t>
  </si>
  <si>
    <t>Total - Employment income statistics for the population aged 15 years and over in private households - 25% sample data</t>
  </si>
  <si>
    <t xml:space="preserve">  Number of employment income recipients aged 15 years and over in private households who worked full year full time in 2015 - 25% sample data</t>
  </si>
  <si>
    <t xml:space="preserve">    Median employment income in 2015 for full-year full-time workers ($)</t>
  </si>
  <si>
    <t xml:space="preserve">    Average employment income in 2015 for full-year full-time workers ($)</t>
  </si>
  <si>
    <t xml:space="preserve">  Total - Employment income statistics for males aged 15 years and over in private households - 25% sample data</t>
  </si>
  <si>
    <t xml:space="preserve">    Number of employment income recipients aged 15 years and over in private households who worked full year full time in 2015 - 25% sample data</t>
  </si>
  <si>
    <t xml:space="preserve">      Median employment income in 2015 for full-year full-time workers ($)</t>
  </si>
  <si>
    <t xml:space="preserve">      Average employment income in 2015 for full-year full-time workers ($)</t>
  </si>
  <si>
    <t xml:space="preserve">  Total - Employment income statistics for females aged 15 years and over in private households - 25% sample data</t>
  </si>
  <si>
    <t>Total - Language used most often at work for the population in private households aged 15 years and over who worked since January 1, 2015 - 25% sample data</t>
  </si>
  <si>
    <t xml:space="preserve">  Total - Language used most often at work for males in private households aged 15 years and over who worked since January 1, 2015 - 25% sample data</t>
  </si>
  <si>
    <t xml:space="preserve">            Fulah (Pular, Pulaar, Fulfulde)</t>
  </si>
  <si>
    <t xml:space="preserve">  Total - Language used most often at work for females in private households aged 15 years and over who worked since January 1, 2015 - 25% sample data</t>
  </si>
  <si>
    <t>Total - Other language(s) used regularly at work for the population in private households aged 15 years and over who worked since January 1, 2015 - 25% Sample Data</t>
  </si>
  <si>
    <t xml:space="preserve">  Total - Other language(s) used regularly at work for males in private households aged 15 years and over who worked since January 1, 2015 - 25% Sample Data</t>
  </si>
  <si>
    <t xml:space="preserve">  Total - Other language(s) used regularly at work for females in private households aged 15 years and over who worked since January 1, 2015 - 25% Sample Data</t>
  </si>
  <si>
    <t>Total - Mobility status 1 year ago - 25% sample data</t>
  </si>
  <si>
    <t xml:space="preserve">  Non-movers</t>
  </si>
  <si>
    <t xml:space="preserve">  Movers</t>
  </si>
  <si>
    <t xml:space="preserve">    Non-migrants</t>
  </si>
  <si>
    <t xml:space="preserve">    Migrants</t>
  </si>
  <si>
    <t xml:space="preserve">      Internal migrants</t>
  </si>
  <si>
    <t xml:space="preserve">        Intraprovincial migrants</t>
  </si>
  <si>
    <t xml:space="preserve">        Interprovincial migrants</t>
  </si>
  <si>
    <t xml:space="preserve">      External migrants</t>
  </si>
  <si>
    <t xml:space="preserve">  Total - Mobility status 1 year ago for males - 25% sample data</t>
  </si>
  <si>
    <t xml:space="preserve">    Non-movers</t>
  </si>
  <si>
    <t xml:space="preserve">    Movers</t>
  </si>
  <si>
    <t xml:space="preserve">      Non-migrants</t>
  </si>
  <si>
    <t xml:space="preserve">      Migrants</t>
  </si>
  <si>
    <t xml:space="preserve">        Internal migrants</t>
  </si>
  <si>
    <t xml:space="preserve">          Intraprovincial migrants</t>
  </si>
  <si>
    <t xml:space="preserve">          Interprovincial migrants</t>
  </si>
  <si>
    <t xml:space="preserve">  Total - Mobility status 1 year ago for females - 25% sample data</t>
  </si>
  <si>
    <t>Total - Mobility status 5 years ago - 25% sample data</t>
  </si>
  <si>
    <t xml:space="preserve">  Total - Mobility status 5 years ago for males - 25% sample data</t>
  </si>
  <si>
    <t xml:space="preserve">  Total - Mobility status 5 years ago for females - 25% sample data</t>
  </si>
  <si>
    <t>Ethnic Origin</t>
  </si>
  <si>
    <t>Rank</t>
  </si>
  <si>
    <t>Birth Country, Immigrants</t>
  </si>
  <si>
    <t>Birth Country, Recent Immigrants</t>
  </si>
  <si>
    <t>Knowledge of Languages</t>
  </si>
  <si>
    <t>Mother Tongue (single responses)</t>
  </si>
  <si>
    <t>Top selected countries of birth, recent immigrants</t>
  </si>
  <si>
    <t>Top selected countries of birth, all immigrants</t>
  </si>
  <si>
    <t>Home language (single responses)</t>
  </si>
  <si>
    <t>Work language (single responses)</t>
  </si>
  <si>
    <t>Knowledge of languages</t>
  </si>
  <si>
    <t>Economic (Principal)</t>
  </si>
  <si>
    <t>Economic (Secondary)</t>
  </si>
  <si>
    <t>Generation status</t>
  </si>
  <si>
    <t>Admission category (immigrants post-1980)</t>
  </si>
  <si>
    <t>LIM-AT</t>
  </si>
  <si>
    <t xml:space="preserve">  Not married and not
  living common law</t>
  </si>
  <si>
    <t>Population (age 15 and over)</t>
  </si>
  <si>
    <t>Other market income</t>
  </si>
  <si>
    <t>Government Transfers</t>
  </si>
  <si>
    <t>Employment Income</t>
  </si>
  <si>
    <t>Not a visible minority</t>
  </si>
  <si>
    <t>Total visible minority population</t>
  </si>
  <si>
    <t>South Asian</t>
  </si>
  <si>
    <t>Chinese</t>
  </si>
  <si>
    <t>Black</t>
  </si>
  <si>
    <t>Filipino</t>
  </si>
  <si>
    <t>Latin American</t>
  </si>
  <si>
    <t>Arab</t>
  </si>
  <si>
    <t>Southeast Asian</t>
  </si>
  <si>
    <t>West Asian</t>
  </si>
  <si>
    <t>Korean</t>
  </si>
  <si>
    <t>Japanese</t>
  </si>
  <si>
    <t>Visible minority, n.i.e.</t>
  </si>
  <si>
    <t>Multiple visible minorities</t>
  </si>
  <si>
    <t>Worked in 2015 (%)</t>
  </si>
  <si>
    <t>Worked FTFY in 2015 (% of workers)</t>
  </si>
  <si>
    <t>Worked FTFY in 2015 (% of total)</t>
  </si>
  <si>
    <t>Driver</t>
  </si>
  <si>
    <t>Passenger</t>
  </si>
  <si>
    <t>Public Transit</t>
  </si>
  <si>
    <t>Walk</t>
  </si>
  <si>
    <t>Bicycle</t>
  </si>
  <si>
    <t>Other method</t>
  </si>
  <si>
    <t>Immigrants (by age at immigration) as % of immigrant population</t>
  </si>
  <si>
    <t>First generation
(Born outside Canada)</t>
  </si>
  <si>
    <t>Second generation
(Born in Canada, at
least one parent born
outside Canada)</t>
  </si>
  <si>
    <t>Third generation or more
(Born in Canada to
Canadian-born parents)</t>
  </si>
  <si>
    <t>Visible minority population</t>
  </si>
  <si>
    <t>Highest certificate, diploma or degree (age 15+)</t>
  </si>
  <si>
    <t>Highest certificate, diploma or degree (age 25-64)</t>
  </si>
  <si>
    <t>Marital status</t>
  </si>
  <si>
    <t>Labour force status</t>
  </si>
  <si>
    <t>Major field of study (CIP) 2016, pop. age 15+ with postsec. certificate</t>
  </si>
  <si>
    <t>Prevalence of low income</t>
  </si>
  <si>
    <t>In low income based on LIM-AT</t>
  </si>
  <si>
    <t>In low income based on LICO-AT</t>
  </si>
  <si>
    <t>Total population</t>
  </si>
  <si>
    <t>Economic family income decile group</t>
  </si>
  <si>
    <t>2nd decile</t>
  </si>
  <si>
    <t>3rd decile</t>
  </si>
  <si>
    <t>4th decile</t>
  </si>
  <si>
    <t>5th decile</t>
  </si>
  <si>
    <t>Bottom decile</t>
  </si>
  <si>
    <t>6th decile</t>
  </si>
  <si>
    <t>7th decile</t>
  </si>
  <si>
    <t>8th decile</t>
  </si>
  <si>
    <t>9th decile</t>
  </si>
  <si>
    <t>Top decile</t>
  </si>
  <si>
    <t>Citizenship</t>
  </si>
  <si>
    <t>0 to 4 years</t>
  </si>
  <si>
    <t>5 to 9 years</t>
  </si>
  <si>
    <t>10 to 14 years</t>
  </si>
  <si>
    <t>15 to 19 years</t>
  </si>
  <si>
    <t>20 to 24 years</t>
  </si>
  <si>
    <t>25 to 29 years</t>
  </si>
  <si>
    <t>30 to 34 years</t>
  </si>
  <si>
    <t>35 to 39 years</t>
  </si>
  <si>
    <t>40 to 44 years</t>
  </si>
  <si>
    <t>45 to 49 years</t>
  </si>
  <si>
    <t>50 to 54 years</t>
  </si>
  <si>
    <t>55 to 59 years</t>
  </si>
  <si>
    <t>60 to 64 years</t>
  </si>
  <si>
    <t>65 to 69 years</t>
  </si>
  <si>
    <t>70 to 74 years</t>
  </si>
  <si>
    <t>75 to 79 years</t>
  </si>
  <si>
    <t>80 to 84 years</t>
  </si>
  <si>
    <t>85 to 89 years</t>
  </si>
  <si>
    <t>90 to 94 years</t>
  </si>
  <si>
    <t>95 to 99 years</t>
  </si>
  <si>
    <t>100 years and over</t>
  </si>
  <si>
    <t>0 to 14 years</t>
  </si>
  <si>
    <t>15 to 64 years</t>
  </si>
  <si>
    <t>65 years and over</t>
  </si>
  <si>
    <t>85 years and over</t>
  </si>
  <si>
    <t>Mobility status 1 year ago</t>
  </si>
  <si>
    <t>Mobility status 5 years ago</t>
  </si>
  <si>
    <t>Non-movers</t>
  </si>
  <si>
    <t>Non-migrants</t>
  </si>
  <si>
    <t>Intraprovincial migrants</t>
  </si>
  <si>
    <t>Interprovincial migrants</t>
  </si>
  <si>
    <t>External migrants</t>
  </si>
  <si>
    <t xml:space="preserve">    Location of study outside Canada, age 15+</t>
  </si>
  <si>
    <t>Location of study (for those with postsecondary), age 25-64</t>
  </si>
  <si>
    <t>Labour force status, age 15+</t>
  </si>
  <si>
    <t>Unemployment Rate</t>
  </si>
  <si>
    <t>Participation
Rate</t>
  </si>
  <si>
    <t>Labour force status rates by sex</t>
  </si>
  <si>
    <t xml:space="preserve">  Worked full year, full time</t>
  </si>
  <si>
    <t xml:space="preserve">  Worked part year and/or part time</t>
  </si>
  <si>
    <t>Work activity</t>
  </si>
  <si>
    <t>Did not work in 2015</t>
  </si>
  <si>
    <t>Worked in 2015</t>
  </si>
  <si>
    <t xml:space="preserve">  Average number of weeks worked</t>
  </si>
  <si>
    <t>Main mode of commuting</t>
  </si>
  <si>
    <t>Commuting duration</t>
  </si>
  <si>
    <t>First Nations (only)</t>
  </si>
  <si>
    <t>Métis (only)</t>
  </si>
  <si>
    <t>Inuk (only)</t>
  </si>
  <si>
    <t>Multiple Aboriginal responses</t>
  </si>
  <si>
    <t>Aboriginal responses (n.i.e.)</t>
  </si>
  <si>
    <t/>
  </si>
  <si>
    <t>North American Aboriginal</t>
  </si>
  <si>
    <t>Other North American</t>
  </si>
  <si>
    <t>European</t>
  </si>
  <si>
    <t>Caribbean</t>
  </si>
  <si>
    <t>Latin, Central and South American</t>
  </si>
  <si>
    <t>African</t>
  </si>
  <si>
    <t>Asian</t>
  </si>
  <si>
    <t>Oceania</t>
  </si>
  <si>
    <t>British Isles</t>
  </si>
  <si>
    <t>French</t>
  </si>
  <si>
    <t>Western European (except French)</t>
  </si>
  <si>
    <t>Northern European (except British Isles)</t>
  </si>
  <si>
    <t>Eastern European</t>
  </si>
  <si>
    <t>Southern European</t>
  </si>
  <si>
    <t>Other European</t>
  </si>
  <si>
    <t>Central and West African</t>
  </si>
  <si>
    <t>North African</t>
  </si>
  <si>
    <t>Southern and East African</t>
  </si>
  <si>
    <t>Other African</t>
  </si>
  <si>
    <t>West Central Asian and Middle Eastern</t>
  </si>
  <si>
    <t>East and Southeast Asian</t>
  </si>
  <si>
    <t>Other Asian</t>
  </si>
  <si>
    <t>Pacific Islands</t>
  </si>
  <si>
    <t>Ethnic origins by world regions</t>
  </si>
  <si>
    <t>Population Pyramids</t>
  </si>
  <si>
    <t>Immigrants (by period of immigration) 
and non-permanent residents as % of total population</t>
  </si>
  <si>
    <t>Population</t>
  </si>
  <si>
    <t>Families, households, and marital status</t>
  </si>
  <si>
    <t>Language</t>
  </si>
  <si>
    <t>Knowledge of official languages</t>
  </si>
  <si>
    <t>Mother Tongue (top single responses)</t>
  </si>
  <si>
    <t>Home Language (top single responses)</t>
  </si>
  <si>
    <t>Income</t>
  </si>
  <si>
    <t>Total individual income groups</t>
  </si>
  <si>
    <t>After-tax income groups</t>
  </si>
  <si>
    <t>Composition of total income, population age 15+</t>
  </si>
  <si>
    <t>Canadian citizens</t>
  </si>
  <si>
    <t>Not Canadian citizens</t>
  </si>
  <si>
    <t>After-tax income</t>
  </si>
  <si>
    <t>Total income</t>
  </si>
  <si>
    <t>Market income</t>
  </si>
  <si>
    <t>Government transfers</t>
  </si>
  <si>
    <t>Employment income</t>
  </si>
  <si>
    <t>Total income recipients</t>
  </si>
  <si>
    <t>After-tax income recipients</t>
  </si>
  <si>
    <t>Income of individuals in 2015</t>
  </si>
  <si>
    <t xml:space="preserve">    Median (for recipients)</t>
  </si>
  <si>
    <t xml:space="preserve">    Average (for recipients)</t>
  </si>
  <si>
    <t>Median income by type among recipients</t>
  </si>
  <si>
    <t>Mean income by type among recipients</t>
  </si>
  <si>
    <t>Employment income groups</t>
  </si>
  <si>
    <t>Without after-tax income</t>
  </si>
  <si>
    <t>Under $10,000 (including loss)</t>
  </si>
  <si>
    <t>$10,000 to $19,999</t>
  </si>
  <si>
    <t>$20,000 to $29,999</t>
  </si>
  <si>
    <t>$30,000 to $39,999</t>
  </si>
  <si>
    <t>$40,000 to $49,999</t>
  </si>
  <si>
    <t>$50,000 to $59,999</t>
  </si>
  <si>
    <t>$60,000 to $69,999</t>
  </si>
  <si>
    <t>$70,000 to $79,999</t>
  </si>
  <si>
    <t>$80,000 to $89,999</t>
  </si>
  <si>
    <t>$90,000 to $99,999</t>
  </si>
  <si>
    <t>$100,000 and over</t>
  </si>
  <si>
    <t>Prevalence of Low Income (LIM-AT)</t>
  </si>
  <si>
    <t>Prevalence of Low Income (LICO-AT)</t>
  </si>
  <si>
    <t>Immigration and citizenship</t>
  </si>
  <si>
    <t>Immigrants by region of birth</t>
  </si>
  <si>
    <t>Population by region of birth (non-immigrants and immigrants)</t>
  </si>
  <si>
    <t>Recent immigrants by region of birth</t>
  </si>
  <si>
    <t>Top birth countries, all immigrants</t>
  </si>
  <si>
    <t>Top birth countries, recent immigrants</t>
  </si>
  <si>
    <t>Admission category &amp; applicant type (as % of immigrants post-1980)</t>
  </si>
  <si>
    <t>Aboriginal peoples</t>
  </si>
  <si>
    <t>Aboriginal identity</t>
  </si>
  <si>
    <t>Visible minority</t>
  </si>
  <si>
    <t>Ethnic origin</t>
  </si>
  <si>
    <t>Top Ethnic Origins (multiple responses included)</t>
  </si>
  <si>
    <t>Age groups</t>
  </si>
  <si>
    <t>65 years +</t>
  </si>
  <si>
    <t>85 years +</t>
  </si>
  <si>
    <t>Education</t>
  </si>
  <si>
    <t>Major field of study (CIP) 2016, pop. age 25-64 with postsec. certificate</t>
  </si>
  <si>
    <t>Same as province or territory of residence</t>
  </si>
  <si>
    <t>Different than province or territory of residence</t>
  </si>
  <si>
    <t>United States</t>
  </si>
  <si>
    <t>Philippines</t>
  </si>
  <si>
    <t>India</t>
  </si>
  <si>
    <t>United Kingdom</t>
  </si>
  <si>
    <t>China</t>
  </si>
  <si>
    <t>France</t>
  </si>
  <si>
    <t>Other</t>
  </si>
  <si>
    <t>Outside Canada</t>
  </si>
  <si>
    <t>Location of study, age 15+ with post-secondary certificate</t>
  </si>
  <si>
    <t>Location of study outside Canada, age 15+ with post-secondary certificate</t>
  </si>
  <si>
    <t>Location of study outside Canada, age 25-64 with post-secondary certificate</t>
  </si>
  <si>
    <t>Location of study, age 25-64 with post-secondary certificate</t>
  </si>
  <si>
    <t>Labour</t>
  </si>
  <si>
    <t>Avg weeks worked</t>
  </si>
  <si>
    <t>Labour force age 15+ by industry (NAICS 2012)</t>
  </si>
  <si>
    <t>Labour force age 15+ by occupation (NOC 2016)</t>
  </si>
  <si>
    <t>Labour force age 15+ by class of worker</t>
  </si>
  <si>
    <t>Place of work status for the employed labour force age 15+</t>
  </si>
  <si>
    <t>Journey to work</t>
  </si>
  <si>
    <t>Commuting destination</t>
  </si>
  <si>
    <t>Commute within census subdivision (CSD) of residence</t>
  </si>
  <si>
    <t>Commute to a different census subdivision (CSD) within census division (CD) of residence</t>
  </si>
  <si>
    <t>Commute to a different census subdivision (CSD) and census division (CD) within province or territory of residence</t>
  </si>
  <si>
    <t>Commute to a different province or territory</t>
  </si>
  <si>
    <t>Language of work</t>
  </si>
  <si>
    <t>Top work languages other than English</t>
  </si>
  <si>
    <t>Mobility</t>
  </si>
  <si>
    <t>Aboriginal identity as % of total population</t>
  </si>
  <si>
    <t>English only</t>
  </si>
  <si>
    <t>French only</t>
  </si>
  <si>
    <t>English and French</t>
  </si>
  <si>
    <t>Neither English nor French</t>
  </si>
  <si>
    <t>None</t>
  </si>
  <si>
    <t>English</t>
  </si>
  <si>
    <t>Other languages spoken regularly at home</t>
  </si>
  <si>
    <t>Registered or Treaty Indian Status</t>
  </si>
  <si>
    <t>Inuit (only)</t>
  </si>
  <si>
    <t>First Nations (North American Indian) and non-Aboriginal ancestries</t>
  </si>
  <si>
    <t>Métis and non-Aboriginal ancestries</t>
  </si>
  <si>
    <t>Inuit and non-Aboriginal ancestries</t>
  </si>
  <si>
    <t>Multiple Aboriginal and non-Aboriginal ancestries</t>
  </si>
  <si>
    <t>Multiple Aboriginal ancestries</t>
  </si>
  <si>
    <t>Aboriginal ancestry</t>
  </si>
  <si>
    <t>Identify which populations you wish to compare - two specific populations, a specific population and overall population, same populations for different geographies  - make sure they are comparable.</t>
  </si>
  <si>
    <t>Target group profile of the population by age groups, Census, 2016</t>
  </si>
  <si>
    <t>Target group profile of Aboriginal Identity, Census, 2016</t>
  </si>
  <si>
    <t>Target group profile of lone-parents, Census, 2016</t>
  </si>
  <si>
    <t>Target group profile of population by main mode of commuting to work, Census, 2016</t>
  </si>
  <si>
    <t>Target group profile of visible minority, Census, 2016</t>
  </si>
  <si>
    <t>Target group profile of the Francophone population, Census, 2016</t>
  </si>
  <si>
    <t>Target group profile of the population aged 65 and over, Census, 2016</t>
  </si>
  <si>
    <t>Low Income</t>
  </si>
  <si>
    <t>Immigration</t>
  </si>
  <si>
    <t>Indigenous peoples</t>
  </si>
  <si>
    <t>Visible minority groups</t>
  </si>
  <si>
    <t>Francophones</t>
  </si>
  <si>
    <t>Employment</t>
  </si>
  <si>
    <t>Lone Parents</t>
  </si>
  <si>
    <t>Travel to work</t>
  </si>
  <si>
    <t>Using this template</t>
  </si>
  <si>
    <t>Rename the two comparison groups - whether it is a population group or a geography, rename on each of the 4 sheets where you have pasted the data. Rename cell B2 (highlighted yellow) on each of the four sheets. The terms you type will appear on the charts and tables, so conciseness is important.</t>
  </si>
  <si>
    <t>Community Data Program</t>
  </si>
  <si>
    <t>Review the data, charts and tables for accuracy and correctness. Look for nonsensical results to ensure that the TGP data is correct, and that the data has been correctly transferred into the template. Be mindful that when working with small populations and/or small geographies, random rounding of values can lead to wider ranges of possible actual % values. The charts in this template are presented as % values to facilitate comparison, but it is also important to consider the absolute values as well.</t>
  </si>
  <si>
    <t>Rename the unifying characteristic - whether it is a shared geography or population group. Type this term into cell A1 on sheet Main Pt.1 (highlighted green). This term will be displayed on tables, so conciseness is important.</t>
  </si>
  <si>
    <t>Geography: Canada 20000 (  5.1%)</t>
  </si>
  <si>
    <t>Total pop</t>
  </si>
  <si>
    <t>Without employment income</t>
  </si>
  <si>
    <t xml:space="preserve">Creative Commons Attribution-NonCommercial 4.0 International License. </t>
  </si>
  <si>
    <t>Not in census families</t>
  </si>
  <si>
    <t>Persons in private households, but not in census families</t>
  </si>
  <si>
    <t>Total pop'n</t>
  </si>
  <si>
    <t xml:space="preserve">Review the presentation of charts and tables. Data visualization is not a one-size fits all exercise. Reflect on which charts and tables are meaningful. Which Census data show meaningful differentiation between your comparators? Is the inclusion of data by sex useful for each attribute? Are the particular combinations  (e.g. Should English be included in the language charts? Are the world regions used for ethnicity or birth country meaningful for your community and populations?) Tweak settings to suit your data's story. You can use "Select Data" to turn series and categories on and off in your charts. </t>
  </si>
  <si>
    <t>Population age 15+ by work activity in 2015</t>
  </si>
  <si>
    <t>Isolate and extract the data of interest from their target group profile file in Beyond 20/20. Note that the data is spread across two tables, so you will need to repeat this process for both tables. Paste your main population data from TGP table 1 into "Main Pt 1" and TGP table 2 into "Main Pt 2". Repeat the process for your comparison data, pasting the data into "Compare Pt 1" and "Compare Pt 2" accordingly.</t>
  </si>
  <si>
    <t>This template was prepared by staff in the City of Toronto's Social Policy, Analysis and Research section
and is being made available for use by Community Data Program members under a</t>
  </si>
  <si>
    <r>
      <t xml:space="preserve">Paste the values from the TGP tables into this template, taking care to align the values. </t>
    </r>
    <r>
      <rPr>
        <sz val="12"/>
        <color rgb="FFFF0000"/>
        <rFont val="Arial"/>
        <family val="2"/>
      </rPr>
      <t>NOTE</t>
    </r>
    <r>
      <rPr>
        <sz val="12"/>
        <color theme="1"/>
        <rFont val="Arial"/>
        <family val="2"/>
      </rPr>
      <t xml:space="preserve"> that TGP files containing multiple Target Groups will have an extra row of data when extracted from the source .ivt file, so it may be useful to first paste the data into a blank Excel document to properly align the data before pasting into this template. Use "Paste Values" to retain the formatting to guide steps 4&amp;5.</t>
    </r>
  </si>
  <si>
    <t>Target group profile of population by employment status, Census, 2016</t>
  </si>
  <si>
    <t>Target group profile of the population by immigration and citizenship status, Census, 2016</t>
  </si>
  <si>
    <t>Target group profile of the low-income population (LIM-AT), Census, 2016</t>
  </si>
  <si>
    <r>
      <t xml:space="preserve">Individual Target Group Profiles: </t>
    </r>
    <r>
      <rPr>
        <b/>
        <sz val="14"/>
        <color theme="1"/>
        <rFont val="Arial"/>
        <family val="2"/>
      </rPr>
      <t>Data Investigation Template</t>
    </r>
  </si>
  <si>
    <t>Target group profile of the recent immigrant population, Census, 2016</t>
  </si>
  <si>
    <t>Immigration &amp; Citizenship</t>
  </si>
  <si>
    <t>Target group profile of the low-income population (LICO-AT), Census, 2016</t>
  </si>
  <si>
    <t>Target group profile of the low-income population (LICO-BT), Census, 2016</t>
  </si>
  <si>
    <t>Housing</t>
  </si>
  <si>
    <t>Target group profile of the population living in dwellings in need of major repair, Census, 2016</t>
  </si>
  <si>
    <t>Target group profile of the population by highest level of education, Census, 2016</t>
  </si>
  <si>
    <t>Target group profile of the low-income population (MBM), Census, 2016</t>
  </si>
  <si>
    <t>Target group profile of the population by school attendance, Census, 2016</t>
  </si>
  <si>
    <t>Target group profile of the immigrant population, Census, 2016</t>
  </si>
  <si>
    <t>TGPs can be used to compare Census data for a specific population to the population as a whole or between different places. For example,</t>
  </si>
  <si>
    <t>This Excel Workbook was developed to support quick data extraction, organization and visualization for Census 2016 Community Data</t>
  </si>
  <si>
    <t>●</t>
  </si>
  <si>
    <t>Chart labels</t>
  </si>
  <si>
    <t>LIM-AT: Male</t>
  </si>
  <si>
    <t>LIM-AT: Female</t>
  </si>
  <si>
    <t>Total pop'n: Male</t>
  </si>
  <si>
    <t>Total pop'n: Female</t>
  </si>
  <si>
    <t>Married</t>
  </si>
  <si>
    <t>Living common law</t>
  </si>
  <si>
    <t>Never married</t>
  </si>
  <si>
    <t>Separated</t>
  </si>
  <si>
    <t>Divorced</t>
  </si>
  <si>
    <t>Widowed</t>
  </si>
  <si>
    <t>Label value cutoff:</t>
  </si>
  <si>
    <t>English and non-official language</t>
  </si>
  <si>
    <t>French and non-official language</t>
  </si>
  <si>
    <t>English, French and non-official language</t>
  </si>
  <si>
    <t>Non-official language</t>
  </si>
  <si>
    <t>Non-immigrants</t>
  </si>
  <si>
    <t>Immigrants</t>
  </si>
  <si>
    <t>Before 1981</t>
  </si>
  <si>
    <t>1981 to 1990</t>
  </si>
  <si>
    <t>1991 to 2000</t>
  </si>
  <si>
    <t>2001 to 2010</t>
  </si>
  <si>
    <t>2001 to 2005</t>
  </si>
  <si>
    <t>2006 to 2010</t>
  </si>
  <si>
    <t>2011 to 2016</t>
  </si>
  <si>
    <t>Non-permanent residents</t>
  </si>
  <si>
    <t>Under 5 years</t>
  </si>
  <si>
    <t>5 to 14 years</t>
  </si>
  <si>
    <t>15 to 24 years</t>
  </si>
  <si>
    <t>25 to 44 years</t>
  </si>
  <si>
    <t>45 years and over</t>
  </si>
  <si>
    <t>Americas</t>
  </si>
  <si>
    <t>Europe</t>
  </si>
  <si>
    <t>Africa</t>
  </si>
  <si>
    <t>Asia</t>
  </si>
  <si>
    <t>Oceania and other places of birth</t>
  </si>
  <si>
    <t>Oceania and other</t>
  </si>
  <si>
    <t>Immigrants sponsored by family</t>
  </si>
  <si>
    <t>Refugees</t>
  </si>
  <si>
    <t>Other immigrants</t>
  </si>
  <si>
    <t>Worked at home</t>
  </si>
  <si>
    <t>Worked outside Canada</t>
  </si>
  <si>
    <t>No fixed workplace address</t>
  </si>
  <si>
    <t>Worked at usual place</t>
  </si>
  <si>
    <t>Target group profiles (TGPs) provide data about a specific group of persons (a "target group"). All variables in the target group profile relate to</t>
  </si>
  <si>
    <t xml:space="preserve">the persons in this group: their age, their gender, their family status (e.g. are they in a census family), the languages they speak, and so on.  </t>
  </si>
  <si>
    <t xml:space="preserve">what languages do recent immigrants speak? How does employment income differ for part-year or part-time employees? What ages are </t>
  </si>
  <si>
    <t>people who ride a bicycle to work as compared to those who take public transit?</t>
  </si>
  <si>
    <t>Because TGPs deal with the universe of indivdiual people, they do not contain any family- or household-specific variables. For example,</t>
  </si>
  <si>
    <t>the number of census families in private households does not relate to a person, but to a family, and so it is not included in TGPs.</t>
  </si>
  <si>
    <t>Program Target Group Profile tables (for individuals). The tables listed below all share the same organizational structure and so can be used</t>
  </si>
  <si>
    <t>Users of this template should have familiarity with extracting data from Beyond 20/20 .avi files.</t>
  </si>
  <si>
    <t>Users of this template should have familiarity with formatting charts in Microsoft Excel.</t>
  </si>
  <si>
    <t>with this data investigation template.</t>
  </si>
  <si>
    <t>data from TGP tables to data from non-TGP sources. For example, not all Census Profile data draws from the same population universe.</t>
  </si>
  <si>
    <t xml:space="preserve">TGP tables only represent data for the population that lives in private households. Users should exercise caution when seeking to compare </t>
  </si>
  <si>
    <t>More information on population universes here:</t>
  </si>
  <si>
    <t>https://www12.statcan.gc.ca/census-recensement/2016/ref/98-304/app-ann1-5-eng.cfm</t>
  </si>
  <si>
    <t>List current as of October 15th, 2018</t>
  </si>
  <si>
    <t>Version 1.0, date 2018-10-15. This template was developed in MS Excel 2013 and may perform differently in different editions of the software.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</si>
</sst>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
    <numFmt numFmtId="165" formatCode="&quot;$&quot;#,##0"/>
  </numFmts>
  <fonts count="29" x14ac:knownFonts="1">
    <font>
      <sz val="12"/>
      <color theme="1"/>
      <name val="Arial"/>
      <family val="2"/>
    </font>
    <font>
      <sz val="12"/>
      <color theme="1"/>
      <name val="Arial"/>
      <family val="2"/>
    </font>
    <font>
      <b/>
      <sz val="12"/>
      <color theme="1"/>
      <name val="Arial"/>
      <family val="2"/>
    </font>
    <font>
      <sz val="16"/>
      <color theme="1"/>
      <name val="Arial"/>
      <family val="2"/>
    </font>
    <font>
      <b/>
      <sz val="16"/>
      <color theme="1"/>
      <name val="Arial"/>
      <family val="2"/>
    </font>
    <font>
      <b/>
      <sz val="24"/>
      <color theme="1"/>
      <name val="Arial"/>
      <family val="2"/>
    </font>
    <font>
      <sz val="24"/>
      <color theme="1"/>
      <name val="Arial"/>
      <family val="2"/>
    </font>
    <font>
      <b/>
      <sz val="24"/>
      <color theme="0"/>
      <name val="Arial"/>
      <family val="2"/>
    </font>
    <font>
      <b/>
      <sz val="22"/>
      <color theme="0"/>
      <name val="Arial"/>
      <family val="2"/>
    </font>
    <font>
      <sz val="24"/>
      <name val="Arial"/>
      <family val="2"/>
    </font>
    <font>
      <sz val="16"/>
      <name val="Arial"/>
      <family val="2"/>
    </font>
    <font>
      <b/>
      <sz val="11"/>
      <color theme="1"/>
      <name val="Arial"/>
      <family val="2"/>
    </font>
    <font>
      <sz val="24"/>
      <color rgb="FFFF0000"/>
      <name val="Arial"/>
      <family val="2"/>
    </font>
    <font>
      <b/>
      <sz val="24"/>
      <name val="Arial"/>
      <family val="2"/>
    </font>
    <font>
      <b/>
      <sz val="20"/>
      <color theme="0"/>
      <name val="Arial"/>
      <family val="2"/>
    </font>
    <font>
      <b/>
      <sz val="18"/>
      <color theme="1"/>
      <name val="Arial"/>
      <family val="2"/>
    </font>
    <font>
      <b/>
      <sz val="18"/>
      <name val="Arial"/>
      <family val="2"/>
    </font>
    <font>
      <b/>
      <sz val="20"/>
      <color theme="1"/>
      <name val="Arial"/>
      <family val="2"/>
    </font>
    <font>
      <sz val="18"/>
      <color theme="1"/>
      <name val="Arial"/>
      <family val="2"/>
    </font>
    <font>
      <sz val="20"/>
      <color theme="1"/>
      <name val="Arial"/>
      <family val="2"/>
    </font>
    <font>
      <u/>
      <sz val="12"/>
      <color theme="10"/>
      <name val="Arial"/>
      <family val="2"/>
    </font>
    <font>
      <b/>
      <sz val="14"/>
      <color theme="1"/>
      <name val="Arial"/>
      <family val="2"/>
    </font>
    <font>
      <b/>
      <sz val="18"/>
      <color rgb="FFFF0000"/>
      <name val="Arial"/>
      <family val="2"/>
    </font>
    <font>
      <sz val="12"/>
      <color rgb="FFFF0000"/>
      <name val="Arial"/>
      <family val="2"/>
    </font>
    <font>
      <b/>
      <sz val="12"/>
      <color rgb="FFFF0000"/>
      <name val="Arial"/>
      <family val="2"/>
    </font>
    <font>
      <b/>
      <sz val="16"/>
      <color rgb="FFFF0000"/>
      <name val="Arial"/>
      <family val="2"/>
    </font>
    <font>
      <b/>
      <sz val="22"/>
      <color theme="1"/>
      <name val="Arial"/>
      <family val="2"/>
    </font>
    <font>
      <sz val="22"/>
      <color theme="1"/>
      <name val="Arial"/>
      <family val="2"/>
    </font>
    <font>
      <sz val="14"/>
      <color theme="1"/>
      <name val="Arial"/>
      <family val="2"/>
    </font>
  </fonts>
  <fills count="11">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theme="6"/>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92D050"/>
        <bgColor indexed="64"/>
      </patternFill>
    </fill>
    <fill>
      <patternFill patternType="solid">
        <fgColor theme="9" tint="0.79998168889431442"/>
        <bgColor indexed="64"/>
      </patternFill>
    </fill>
  </fills>
  <borders count="14">
    <border>
      <left/>
      <right/>
      <top/>
      <bottom/>
      <diagonal/>
    </border>
    <border>
      <left/>
      <right/>
      <top style="thin">
        <color theme="4"/>
      </top>
      <bottom style="thin">
        <color theme="4"/>
      </bottom>
      <diagonal/>
    </border>
    <border>
      <left/>
      <right/>
      <top style="medium">
        <color theme="4"/>
      </top>
      <bottom style="thin">
        <color theme="4"/>
      </bottom>
      <diagonal/>
    </border>
    <border>
      <left/>
      <right/>
      <top style="thin">
        <color theme="4"/>
      </top>
      <bottom/>
      <diagonal/>
    </border>
    <border>
      <left/>
      <right/>
      <top style="medium">
        <color theme="0"/>
      </top>
      <bottom style="medium">
        <color theme="4"/>
      </bottom>
      <diagonal/>
    </border>
    <border>
      <left/>
      <right/>
      <top/>
      <bottom style="thin">
        <color theme="4"/>
      </bottom>
      <diagonal/>
    </border>
    <border>
      <left/>
      <right/>
      <top/>
      <bottom style="medium">
        <color theme="0"/>
      </bottom>
      <diagonal/>
    </border>
    <border>
      <left style="medium">
        <color theme="0"/>
      </left>
      <right/>
      <top/>
      <bottom style="thin">
        <color theme="4"/>
      </bottom>
      <diagonal/>
    </border>
    <border>
      <left/>
      <right style="medium">
        <color theme="0"/>
      </right>
      <top/>
      <bottom style="thin">
        <color theme="4"/>
      </bottom>
      <diagonal/>
    </border>
    <border>
      <left style="medium">
        <color theme="0"/>
      </left>
      <right/>
      <top style="thin">
        <color theme="4"/>
      </top>
      <bottom/>
      <diagonal/>
    </border>
    <border>
      <left/>
      <right style="medium">
        <color theme="0"/>
      </right>
      <top style="thin">
        <color theme="4"/>
      </top>
      <bottom/>
      <diagonal/>
    </border>
    <border>
      <left style="medium">
        <color theme="0"/>
      </left>
      <right/>
      <top style="medium">
        <color theme="4"/>
      </top>
      <bottom style="thin">
        <color theme="4"/>
      </bottom>
      <diagonal/>
    </border>
    <border>
      <left/>
      <right/>
      <top style="thin">
        <color theme="4"/>
      </top>
      <bottom style="medium">
        <color theme="4"/>
      </bottom>
      <diagonal/>
    </border>
    <border>
      <left style="hair">
        <color theme="4"/>
      </left>
      <right/>
      <top style="thin">
        <color theme="4"/>
      </top>
      <bottom style="thin">
        <color theme="4"/>
      </bottom>
      <diagonal/>
    </border>
  </borders>
  <cellStyleXfs count="4">
    <xf numFmtId="0" fontId="0" fillId="0" borderId="0"/>
    <xf numFmtId="9" fontId="1" fillId="0" borderId="0" applyFont="0" applyFill="0" applyBorder="0" applyAlignment="0" applyProtection="0"/>
    <xf numFmtId="44" fontId="1" fillId="0" borderId="0" applyFont="0" applyFill="0" applyBorder="0" applyAlignment="0" applyProtection="0"/>
    <xf numFmtId="0" fontId="20" fillId="0" borderId="0" applyNumberFormat="0" applyFill="0" applyBorder="0" applyAlignment="0" applyProtection="0"/>
  </cellStyleXfs>
  <cellXfs count="160">
    <xf numFmtId="0" fontId="0" fillId="0" borderId="0" xfId="0"/>
    <xf numFmtId="0" fontId="0" fillId="0" borderId="0" xfId="0" applyAlignment="1">
      <alignment horizontal="center"/>
    </xf>
    <xf numFmtId="0" fontId="2" fillId="0" borderId="0" xfId="0" applyFont="1"/>
    <xf numFmtId="0" fontId="0" fillId="0" borderId="0" xfId="0" applyFont="1"/>
    <xf numFmtId="0" fontId="0" fillId="0" borderId="0" xfId="0" applyFont="1" applyAlignment="1">
      <alignment horizontal="center"/>
    </xf>
    <xf numFmtId="3" fontId="0" fillId="0" borderId="0" xfId="0" applyNumberFormat="1" applyFont="1"/>
    <xf numFmtId="3" fontId="0" fillId="0" borderId="0" xfId="0" applyNumberFormat="1"/>
    <xf numFmtId="0" fontId="0" fillId="0" borderId="0" xfId="0" applyFill="1"/>
    <xf numFmtId="9" fontId="0" fillId="0" borderId="0" xfId="0" applyNumberFormat="1"/>
    <xf numFmtId="0" fontId="0" fillId="2" borderId="0" xfId="0" applyFill="1"/>
    <xf numFmtId="0" fontId="6" fillId="0" borderId="1" xfId="0" applyFont="1" applyFill="1" applyBorder="1"/>
    <xf numFmtId="3" fontId="6" fillId="0" borderId="1" xfId="0" applyNumberFormat="1" applyFont="1" applyFill="1" applyBorder="1" applyAlignment="1">
      <alignment horizontal="right" indent="1"/>
    </xf>
    <xf numFmtId="0" fontId="6" fillId="0" borderId="3" xfId="0" applyFont="1" applyFill="1" applyBorder="1"/>
    <xf numFmtId="3" fontId="6" fillId="0" borderId="3" xfId="0" applyNumberFormat="1" applyFont="1" applyFill="1" applyBorder="1" applyAlignment="1">
      <alignment horizontal="right" indent="1"/>
    </xf>
    <xf numFmtId="3" fontId="5" fillId="5" borderId="2" xfId="0" applyNumberFormat="1" applyFont="1" applyFill="1" applyBorder="1" applyAlignment="1">
      <alignment horizontal="right" indent="1"/>
    </xf>
    <xf numFmtId="0" fontId="5" fillId="5" borderId="2" xfId="0" applyFont="1" applyFill="1" applyBorder="1"/>
    <xf numFmtId="0" fontId="9" fillId="4" borderId="4" xfId="0" applyFont="1" applyFill="1" applyBorder="1"/>
    <xf numFmtId="3" fontId="9" fillId="4" borderId="4" xfId="0" applyNumberFormat="1" applyFont="1" applyFill="1" applyBorder="1" applyAlignment="1">
      <alignment horizontal="right" indent="1"/>
    </xf>
    <xf numFmtId="0" fontId="5" fillId="5" borderId="1" xfId="0" applyFont="1" applyFill="1" applyBorder="1"/>
    <xf numFmtId="3" fontId="5" fillId="5" borderId="1" xfId="0" applyNumberFormat="1" applyFont="1" applyFill="1" applyBorder="1" applyAlignment="1">
      <alignment horizontal="right" indent="1"/>
    </xf>
    <xf numFmtId="0" fontId="12" fillId="0" borderId="0" xfId="0" applyFont="1"/>
    <xf numFmtId="0" fontId="3" fillId="0" borderId="0" xfId="0" applyFont="1" applyAlignment="1">
      <alignment horizontal="left"/>
    </xf>
    <xf numFmtId="3" fontId="10" fillId="4" borderId="4" xfId="0" applyNumberFormat="1" applyFont="1" applyFill="1" applyBorder="1" applyAlignment="1">
      <alignment horizontal="left" indent="1"/>
    </xf>
    <xf numFmtId="9" fontId="4" fillId="5" borderId="2" xfId="1" applyFont="1" applyFill="1" applyBorder="1" applyAlignment="1">
      <alignment horizontal="left"/>
    </xf>
    <xf numFmtId="9" fontId="3" fillId="0" borderId="1" xfId="1" applyFont="1" applyFill="1" applyBorder="1" applyAlignment="1">
      <alignment horizontal="left"/>
    </xf>
    <xf numFmtId="9" fontId="3" fillId="0" borderId="3" xfId="1" applyFont="1" applyFill="1" applyBorder="1" applyAlignment="1">
      <alignment horizontal="left"/>
    </xf>
    <xf numFmtId="9" fontId="11" fillId="5" borderId="1" xfId="1" applyFont="1" applyFill="1" applyBorder="1" applyAlignment="1">
      <alignment horizontal="left"/>
    </xf>
    <xf numFmtId="0" fontId="0" fillId="0" borderId="0" xfId="0" applyAlignment="1">
      <alignment horizontal="left"/>
    </xf>
    <xf numFmtId="0" fontId="9" fillId="4" borderId="4" xfId="0" applyFont="1" applyFill="1" applyBorder="1" applyAlignment="1">
      <alignment horizontal="left"/>
    </xf>
    <xf numFmtId="9" fontId="4" fillId="5" borderId="1" xfId="1" applyFont="1" applyFill="1" applyBorder="1" applyAlignment="1">
      <alignment horizontal="left"/>
    </xf>
    <xf numFmtId="0" fontId="6" fillId="0" borderId="0" xfId="0" applyFont="1" applyFill="1"/>
    <xf numFmtId="0" fontId="6" fillId="0" borderId="0" xfId="0" applyFont="1"/>
    <xf numFmtId="9" fontId="6" fillId="0" borderId="1" xfId="1" applyNumberFormat="1" applyFont="1" applyFill="1" applyBorder="1" applyAlignment="1">
      <alignment horizontal="right" indent="1"/>
    </xf>
    <xf numFmtId="9" fontId="3" fillId="0" borderId="1" xfId="1" applyNumberFormat="1" applyFont="1" applyFill="1" applyBorder="1" applyAlignment="1">
      <alignment horizontal="left"/>
    </xf>
    <xf numFmtId="3" fontId="5" fillId="5" borderId="1" xfId="0" applyNumberFormat="1" applyFont="1" applyFill="1" applyBorder="1"/>
    <xf numFmtId="3" fontId="6" fillId="0" borderId="1" xfId="0" applyNumberFormat="1" applyFont="1" applyFill="1" applyBorder="1"/>
    <xf numFmtId="0" fontId="5" fillId="5" borderId="3" xfId="0" applyFont="1" applyFill="1" applyBorder="1"/>
    <xf numFmtId="3" fontId="5" fillId="5" borderId="3" xfId="0" applyNumberFormat="1" applyFont="1" applyFill="1" applyBorder="1" applyAlignment="1">
      <alignment horizontal="right" indent="1"/>
    </xf>
    <xf numFmtId="3" fontId="5" fillId="5" borderId="3" xfId="0" applyNumberFormat="1" applyFont="1" applyFill="1" applyBorder="1"/>
    <xf numFmtId="9" fontId="4" fillId="5" borderId="3" xfId="1" applyFont="1" applyFill="1" applyBorder="1" applyAlignment="1">
      <alignment horizontal="left"/>
    </xf>
    <xf numFmtId="0" fontId="6" fillId="0" borderId="2" xfId="0" applyFont="1" applyFill="1" applyBorder="1"/>
    <xf numFmtId="9" fontId="6" fillId="0" borderId="2" xfId="1" applyNumberFormat="1" applyFont="1" applyFill="1" applyBorder="1" applyAlignment="1">
      <alignment horizontal="right" indent="1"/>
    </xf>
    <xf numFmtId="9" fontId="3" fillId="0" borderId="2" xfId="1" applyNumberFormat="1" applyFont="1" applyFill="1" applyBorder="1" applyAlignment="1">
      <alignment horizontal="left"/>
    </xf>
    <xf numFmtId="9" fontId="3" fillId="0" borderId="2" xfId="1" applyFont="1" applyFill="1" applyBorder="1" applyAlignment="1">
      <alignment horizontal="left"/>
    </xf>
    <xf numFmtId="9" fontId="6" fillId="0" borderId="1" xfId="1" applyFont="1" applyFill="1" applyBorder="1" applyAlignment="1"/>
    <xf numFmtId="0" fontId="6" fillId="6" borderId="1" xfId="0" applyFont="1" applyFill="1" applyBorder="1"/>
    <xf numFmtId="0" fontId="6" fillId="6" borderId="3" xfId="0" applyFont="1" applyFill="1" applyBorder="1"/>
    <xf numFmtId="9" fontId="6" fillId="6" borderId="1" xfId="1" applyFont="1" applyFill="1" applyBorder="1" applyAlignment="1"/>
    <xf numFmtId="9" fontId="6" fillId="0" borderId="3" xfId="1" applyFont="1" applyFill="1" applyBorder="1" applyAlignment="1"/>
    <xf numFmtId="9" fontId="3" fillId="6" borderId="1" xfId="1" applyFont="1" applyFill="1" applyBorder="1" applyAlignment="1"/>
    <xf numFmtId="9" fontId="13" fillId="5" borderId="2" xfId="0" applyNumberFormat="1" applyFont="1" applyFill="1" applyBorder="1"/>
    <xf numFmtId="0" fontId="13" fillId="5" borderId="2" xfId="0" applyFont="1" applyFill="1" applyBorder="1"/>
    <xf numFmtId="9" fontId="13" fillId="5" borderId="2" xfId="1" applyFont="1" applyFill="1" applyBorder="1" applyAlignment="1"/>
    <xf numFmtId="9" fontId="5" fillId="5" borderId="2" xfId="1" applyFont="1" applyFill="1" applyBorder="1" applyAlignment="1"/>
    <xf numFmtId="0" fontId="6" fillId="6" borderId="7" xfId="0" applyFont="1" applyFill="1" applyBorder="1"/>
    <xf numFmtId="0" fontId="6" fillId="6" borderId="5" xfId="0" applyFont="1" applyFill="1" applyBorder="1"/>
    <xf numFmtId="3" fontId="9" fillId="6" borderId="5" xfId="0" applyNumberFormat="1" applyFont="1" applyFill="1" applyBorder="1" applyAlignment="1">
      <alignment horizontal="right" indent="1"/>
    </xf>
    <xf numFmtId="0" fontId="6" fillId="6" borderId="9" xfId="0" applyFont="1" applyFill="1" applyBorder="1"/>
    <xf numFmtId="3" fontId="9" fillId="6" borderId="3" xfId="0" applyNumberFormat="1" applyFont="1" applyFill="1" applyBorder="1" applyAlignment="1">
      <alignment horizontal="right" indent="1"/>
    </xf>
    <xf numFmtId="9" fontId="3" fillId="6" borderId="5" xfId="1" applyFont="1" applyFill="1" applyBorder="1"/>
    <xf numFmtId="9" fontId="3" fillId="6" borderId="8" xfId="1" applyFont="1" applyFill="1" applyBorder="1" applyAlignment="1">
      <alignment horizontal="right"/>
    </xf>
    <xf numFmtId="9" fontId="3" fillId="6" borderId="3" xfId="1" applyFont="1" applyFill="1" applyBorder="1" applyAlignment="1">
      <alignment horizontal="right"/>
    </xf>
    <xf numFmtId="9" fontId="3" fillId="6" borderId="10" xfId="1" applyFont="1" applyFill="1" applyBorder="1" applyAlignment="1">
      <alignment horizontal="right"/>
    </xf>
    <xf numFmtId="0" fontId="13" fillId="5" borderId="11" xfId="0" applyFont="1" applyFill="1" applyBorder="1"/>
    <xf numFmtId="3" fontId="13" fillId="5" borderId="2" xfId="0" applyNumberFormat="1" applyFont="1" applyFill="1" applyBorder="1" applyAlignment="1">
      <alignment horizontal="right" indent="1"/>
    </xf>
    <xf numFmtId="0" fontId="5" fillId="5" borderId="11" xfId="0" applyFont="1" applyFill="1" applyBorder="1"/>
    <xf numFmtId="9" fontId="15" fillId="5" borderId="2" xfId="1" applyFont="1" applyFill="1" applyBorder="1"/>
    <xf numFmtId="9" fontId="16" fillId="5" borderId="2" xfId="1" applyFont="1" applyFill="1" applyBorder="1" applyAlignment="1">
      <alignment horizontal="right"/>
    </xf>
    <xf numFmtId="0" fontId="7" fillId="3" borderId="5" xfId="0" applyFont="1" applyFill="1" applyBorder="1" applyAlignment="1">
      <alignment horizontal="center"/>
    </xf>
    <xf numFmtId="0" fontId="0" fillId="7" borderId="0" xfId="0" applyFill="1"/>
    <xf numFmtId="0" fontId="5" fillId="7" borderId="0" xfId="0" applyFont="1" applyFill="1"/>
    <xf numFmtId="0" fontId="18" fillId="7" borderId="0" xfId="0" applyFont="1" applyFill="1"/>
    <xf numFmtId="0" fontId="19" fillId="7" borderId="0" xfId="0" applyFont="1" applyFill="1"/>
    <xf numFmtId="0" fontId="6" fillId="0" borderId="0" xfId="0" applyFont="1" applyFill="1" applyBorder="1"/>
    <xf numFmtId="3" fontId="6" fillId="0" borderId="0" xfId="0" applyNumberFormat="1" applyFont="1" applyFill="1" applyBorder="1" applyAlignment="1">
      <alignment horizontal="right" indent="1"/>
    </xf>
    <xf numFmtId="9" fontId="3" fillId="0" borderId="0" xfId="1" applyFont="1" applyFill="1" applyBorder="1" applyAlignment="1">
      <alignment horizontal="left"/>
    </xf>
    <xf numFmtId="0" fontId="6" fillId="0" borderId="12" xfId="0" applyFont="1" applyFill="1" applyBorder="1"/>
    <xf numFmtId="165" fontId="6" fillId="0" borderId="1" xfId="0" applyNumberFormat="1" applyFont="1" applyFill="1" applyBorder="1" applyAlignment="1">
      <alignment horizontal="right" indent="1"/>
    </xf>
    <xf numFmtId="165" fontId="3" fillId="0" borderId="1" xfId="1" applyNumberFormat="1" applyFont="1" applyFill="1" applyBorder="1" applyAlignment="1">
      <alignment horizontal="left"/>
    </xf>
    <xf numFmtId="165" fontId="6" fillId="0" borderId="3" xfId="0" applyNumberFormat="1" applyFont="1" applyFill="1" applyBorder="1" applyAlignment="1">
      <alignment horizontal="right" indent="1"/>
    </xf>
    <xf numFmtId="165" fontId="3" fillId="0" borderId="3" xfId="1" applyNumberFormat="1" applyFont="1" applyFill="1" applyBorder="1" applyAlignment="1">
      <alignment horizontal="left"/>
    </xf>
    <xf numFmtId="165" fontId="6" fillId="0" borderId="12" xfId="0" applyNumberFormat="1" applyFont="1" applyFill="1" applyBorder="1" applyAlignment="1">
      <alignment horizontal="right" indent="1"/>
    </xf>
    <xf numFmtId="2" fontId="3" fillId="0" borderId="12" xfId="1" applyNumberFormat="1" applyFont="1" applyFill="1" applyBorder="1" applyAlignment="1">
      <alignment horizontal="left"/>
    </xf>
    <xf numFmtId="0" fontId="5" fillId="8" borderId="0" xfId="0" applyFont="1" applyFill="1"/>
    <xf numFmtId="0" fontId="0" fillId="8" borderId="0" xfId="0" applyFill="1"/>
    <xf numFmtId="0" fontId="19" fillId="8" borderId="0" xfId="0" applyFont="1" applyFill="1"/>
    <xf numFmtId="0" fontId="18" fillId="8" borderId="0" xfId="0" applyFont="1" applyFill="1"/>
    <xf numFmtId="0" fontId="18" fillId="7" borderId="0" xfId="0" applyFont="1" applyFill="1" applyAlignment="1"/>
    <xf numFmtId="0" fontId="17" fillId="5" borderId="1" xfId="0" applyFont="1" applyFill="1" applyBorder="1"/>
    <xf numFmtId="3" fontId="5" fillId="5" borderId="13" xfId="0" applyNumberFormat="1" applyFont="1" applyFill="1" applyBorder="1" applyAlignment="1">
      <alignment horizontal="right" indent="1"/>
    </xf>
    <xf numFmtId="3" fontId="6" fillId="0" borderId="13" xfId="0" applyNumberFormat="1" applyFont="1" applyFill="1" applyBorder="1" applyAlignment="1">
      <alignment horizontal="right" indent="1"/>
    </xf>
    <xf numFmtId="164" fontId="3" fillId="0" borderId="1" xfId="1" applyNumberFormat="1" applyFont="1" applyFill="1" applyBorder="1" applyAlignment="1">
      <alignment horizontal="left"/>
    </xf>
    <xf numFmtId="0" fontId="0" fillId="0" borderId="0" xfId="0" applyAlignment="1">
      <alignment vertical="top"/>
    </xf>
    <xf numFmtId="0" fontId="0" fillId="0" borderId="0" xfId="0" applyAlignment="1">
      <alignment horizontal="left" vertical="top" wrapText="1"/>
    </xf>
    <xf numFmtId="0" fontId="21" fillId="0" borderId="0" xfId="0" applyFont="1"/>
    <xf numFmtId="0" fontId="15" fillId="0" borderId="0" xfId="0" applyFont="1" applyAlignment="1">
      <alignment horizontal="right" vertical="top" indent="1"/>
    </xf>
    <xf numFmtId="0" fontId="2" fillId="0" borderId="0" xfId="0" applyFont="1" applyAlignment="1">
      <alignment horizontal="right" vertical="top" indent="1"/>
    </xf>
    <xf numFmtId="0" fontId="0" fillId="0" borderId="0" xfId="0" applyFont="1" applyAlignment="1">
      <alignment horizontal="left" vertical="top" wrapText="1"/>
    </xf>
    <xf numFmtId="0" fontId="0" fillId="9" borderId="0" xfId="0" applyFill="1"/>
    <xf numFmtId="0" fontId="2" fillId="7" borderId="0" xfId="0" applyFont="1" applyFill="1"/>
    <xf numFmtId="0" fontId="0" fillId="7" borderId="0" xfId="0" applyFill="1" applyAlignment="1">
      <alignment horizontal="center"/>
    </xf>
    <xf numFmtId="164" fontId="0" fillId="7" borderId="0" xfId="1" applyNumberFormat="1" applyFont="1" applyFill="1"/>
    <xf numFmtId="0" fontId="2" fillId="8" borderId="0" xfId="0" applyFont="1" applyFill="1"/>
    <xf numFmtId="9" fontId="0" fillId="8" borderId="0" xfId="1" applyFont="1" applyFill="1"/>
    <xf numFmtId="9" fontId="0" fillId="8" borderId="0" xfId="1" applyFont="1" applyFill="1" applyAlignment="1">
      <alignment horizontal="center"/>
    </xf>
    <xf numFmtId="0" fontId="0" fillId="8" borderId="0" xfId="0" applyFill="1" applyAlignment="1">
      <alignment horizontal="center"/>
    </xf>
    <xf numFmtId="3" fontId="0" fillId="7" borderId="0" xfId="0" applyNumberFormat="1" applyFill="1"/>
    <xf numFmtId="0" fontId="2" fillId="0" borderId="0" xfId="0" applyFont="1" applyFill="1" applyAlignment="1">
      <alignment horizontal="center"/>
    </xf>
    <xf numFmtId="9" fontId="0" fillId="7" borderId="0" xfId="0" applyNumberFormat="1" applyFill="1"/>
    <xf numFmtId="9" fontId="0" fillId="7" borderId="0" xfId="1" applyFont="1" applyFill="1"/>
    <xf numFmtId="3" fontId="0" fillId="8" borderId="0" xfId="0" applyNumberFormat="1" applyFill="1"/>
    <xf numFmtId="9" fontId="0" fillId="8" borderId="0" xfId="0" applyNumberFormat="1" applyFill="1"/>
    <xf numFmtId="9" fontId="0" fillId="7" borderId="0" xfId="1" applyFont="1" applyFill="1" applyAlignment="1">
      <alignment horizontal="center"/>
    </xf>
    <xf numFmtId="165" fontId="0" fillId="7" borderId="0" xfId="0" applyNumberFormat="1" applyFill="1"/>
    <xf numFmtId="165" fontId="0" fillId="7" borderId="0" xfId="2" applyNumberFormat="1" applyFont="1" applyFill="1"/>
    <xf numFmtId="9" fontId="0" fillId="7" borderId="0" xfId="1" applyNumberFormat="1" applyFont="1" applyFill="1"/>
    <xf numFmtId="0" fontId="0" fillId="8" borderId="0" xfId="0" applyFill="1" applyAlignment="1">
      <alignment wrapText="1"/>
    </xf>
    <xf numFmtId="9" fontId="0" fillId="8" borderId="0" xfId="1" applyNumberFormat="1" applyFont="1" applyFill="1"/>
    <xf numFmtId="164" fontId="0" fillId="8" borderId="0" xfId="1" applyNumberFormat="1" applyFont="1" applyFill="1"/>
    <xf numFmtId="9" fontId="0" fillId="8" borderId="0" xfId="1" applyFont="1" applyFill="1" applyAlignment="1">
      <alignment horizontal="right"/>
    </xf>
    <xf numFmtId="3" fontId="2" fillId="8" borderId="0" xfId="0" applyNumberFormat="1" applyFont="1" applyFill="1"/>
    <xf numFmtId="3" fontId="0" fillId="8" borderId="0" xfId="1" applyNumberFormat="1" applyFont="1" applyFill="1"/>
    <xf numFmtId="0" fontId="20" fillId="0" borderId="0" xfId="3" applyAlignment="1">
      <alignment horizontal="left"/>
    </xf>
    <xf numFmtId="0" fontId="20" fillId="0" borderId="0" xfId="3"/>
    <xf numFmtId="9" fontId="2" fillId="8" borderId="0" xfId="1" applyFont="1" applyFill="1" applyAlignment="1">
      <alignment horizontal="center"/>
    </xf>
    <xf numFmtId="0" fontId="2" fillId="8" borderId="0" xfId="0" applyFont="1" applyFill="1" applyAlignment="1">
      <alignment horizontal="center"/>
    </xf>
    <xf numFmtId="3" fontId="2" fillId="7" borderId="0" xfId="0" applyNumberFormat="1" applyFont="1" applyFill="1"/>
    <xf numFmtId="9" fontId="2" fillId="7" borderId="0" xfId="1" applyFont="1" applyFill="1" applyAlignment="1">
      <alignment horizontal="center"/>
    </xf>
    <xf numFmtId="0" fontId="2" fillId="7" borderId="0" xfId="0" applyFont="1" applyFill="1" applyAlignment="1">
      <alignment horizontal="center"/>
    </xf>
    <xf numFmtId="0" fontId="0" fillId="0" borderId="0" xfId="0" applyAlignment="1">
      <alignment horizontal="right" vertical="center"/>
    </xf>
    <xf numFmtId="9" fontId="25" fillId="8" borderId="0" xfId="1" applyFont="1" applyFill="1" applyAlignment="1">
      <alignment horizontal="center" vertical="center"/>
    </xf>
    <xf numFmtId="9" fontId="0" fillId="0" borderId="0" xfId="1" applyFont="1"/>
    <xf numFmtId="0" fontId="24" fillId="8" borderId="0" xfId="0" applyFont="1" applyFill="1" applyAlignment="1">
      <alignment horizontal="right" vertical="center"/>
    </xf>
    <xf numFmtId="0" fontId="24" fillId="7" borderId="0" xfId="0" applyFont="1" applyFill="1" applyAlignment="1">
      <alignment horizontal="right" vertical="center"/>
    </xf>
    <xf numFmtId="9" fontId="25" fillId="7" borderId="0" xfId="1" applyFont="1" applyFill="1" applyAlignment="1">
      <alignment horizontal="center" vertical="center"/>
    </xf>
    <xf numFmtId="9" fontId="0" fillId="0" borderId="0" xfId="0" applyNumberFormat="1" applyFill="1"/>
    <xf numFmtId="9" fontId="0" fillId="0" borderId="0" xfId="1" applyFont="1" applyFill="1"/>
    <xf numFmtId="9" fontId="0" fillId="0" borderId="0" xfId="1" applyFont="1" applyFill="1" applyAlignment="1">
      <alignment horizontal="center"/>
    </xf>
    <xf numFmtId="9" fontId="0" fillId="0" borderId="0" xfId="1" applyNumberFormat="1" applyFont="1" applyFill="1"/>
    <xf numFmtId="0" fontId="26" fillId="0" borderId="0" xfId="0" applyFont="1"/>
    <xf numFmtId="0" fontId="27" fillId="0" borderId="0" xfId="0" applyFont="1"/>
    <xf numFmtId="0" fontId="28" fillId="0" borderId="0" xfId="0" applyFont="1" applyAlignment="1"/>
    <xf numFmtId="0" fontId="0" fillId="0" borderId="0" xfId="0" applyAlignment="1"/>
    <xf numFmtId="0" fontId="20" fillId="0" borderId="0" xfId="3" applyAlignment="1"/>
    <xf numFmtId="0" fontId="20" fillId="0" borderId="0" xfId="3" applyAlignment="1">
      <alignment horizontal="left" vertical="top" wrapText="1"/>
    </xf>
    <xf numFmtId="0" fontId="20" fillId="0" borderId="0" xfId="3" applyAlignment="1">
      <alignment horizontal="left" vertical="top"/>
    </xf>
    <xf numFmtId="0" fontId="0" fillId="0" borderId="0" xfId="0" applyAlignment="1">
      <alignment horizontal="left" vertical="top" wrapText="1"/>
    </xf>
    <xf numFmtId="0" fontId="0" fillId="0" borderId="0" xfId="0" applyFont="1" applyAlignment="1">
      <alignment horizontal="left" vertical="top" wrapText="1"/>
    </xf>
    <xf numFmtId="0" fontId="0" fillId="10" borderId="0" xfId="0" applyFill="1" applyAlignment="1">
      <alignment horizontal="center"/>
    </xf>
    <xf numFmtId="0" fontId="22" fillId="0" borderId="0" xfId="0" applyFont="1" applyFill="1" applyAlignment="1">
      <alignment horizontal="center"/>
    </xf>
    <xf numFmtId="0" fontId="7" fillId="3" borderId="0" xfId="0" applyFont="1" applyFill="1" applyBorder="1" applyAlignment="1">
      <alignment horizontal="center"/>
    </xf>
    <xf numFmtId="9" fontId="8" fillId="3" borderId="0" xfId="0" applyNumberFormat="1" applyFont="1" applyFill="1" applyBorder="1" applyAlignment="1">
      <alignment horizontal="center"/>
    </xf>
    <xf numFmtId="0" fontId="8" fillId="3" borderId="0" xfId="0" applyFont="1" applyFill="1" applyBorder="1" applyAlignment="1">
      <alignment horizontal="center"/>
    </xf>
    <xf numFmtId="0" fontId="7" fillId="3" borderId="5" xfId="0" applyFont="1" applyFill="1" applyBorder="1" applyAlignment="1">
      <alignment horizontal="center"/>
    </xf>
    <xf numFmtId="9" fontId="8" fillId="3" borderId="5" xfId="0" applyNumberFormat="1" applyFont="1" applyFill="1" applyBorder="1" applyAlignment="1">
      <alignment horizontal="center"/>
    </xf>
    <xf numFmtId="9" fontId="14" fillId="3" borderId="0" xfId="0" applyNumberFormat="1" applyFont="1" applyFill="1" applyBorder="1" applyAlignment="1">
      <alignment horizontal="center" wrapText="1"/>
    </xf>
    <xf numFmtId="0" fontId="14" fillId="3" borderId="0" xfId="0" applyFont="1" applyFill="1" applyBorder="1" applyAlignment="1">
      <alignment horizontal="center" wrapText="1"/>
    </xf>
    <xf numFmtId="0" fontId="7" fillId="3" borderId="6" xfId="0" applyFont="1" applyFill="1" applyBorder="1" applyAlignment="1">
      <alignment horizontal="center"/>
    </xf>
    <xf numFmtId="0" fontId="5" fillId="5" borderId="2" xfId="0" applyFont="1" applyFill="1" applyBorder="1" applyAlignment="1">
      <alignment horizontal="left" wrapText="1"/>
    </xf>
    <xf numFmtId="9" fontId="8" fillId="3" borderId="6" xfId="0" applyNumberFormat="1" applyFont="1" applyFill="1" applyBorder="1" applyAlignment="1">
      <alignment horizontal="center"/>
    </xf>
  </cellXfs>
  <cellStyles count="4">
    <cellStyle name="Currency" xfId="2" builtinId="4"/>
    <cellStyle name="Hyperlink" xfId="3" builtinId="8"/>
    <cellStyle name="Normal" xfId="0" builtinId="0"/>
    <cellStyle name="Percent" xfId="1"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'Compare Pt 1'!$B$2</c:f>
          <c:strCache>
            <c:ptCount val="1"/>
            <c:pt idx="0">
              <c:v>Total pop'n</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1"/>
          <c:order val="0"/>
          <c:tx>
            <c:strRef>
              <c:f>Data!$M$4</c:f>
              <c:strCache>
                <c:ptCount val="1"/>
                <c:pt idx="0">
                  <c:v>Male</c:v>
                </c:pt>
              </c:strCache>
            </c:strRef>
          </c:tx>
          <c:spPr>
            <a:solidFill>
              <a:schemeClr val="accent6"/>
            </a:solidFill>
            <a:ln>
              <a:solidFill>
                <a:schemeClr val="bg1"/>
              </a:solidFill>
            </a:ln>
            <a:effectLst/>
          </c:spPr>
          <c:invertIfNegative val="0"/>
          <c:cat>
            <c:strRef>
              <c:f>Data!$L$5:$L$25</c:f>
              <c:strCache>
                <c:ptCount val="21"/>
                <c:pt idx="0">
                  <c:v>0 to 4</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to 94</c:v>
                </c:pt>
                <c:pt idx="19">
                  <c:v>95 to 99</c:v>
                </c:pt>
                <c:pt idx="20">
                  <c:v>100 and over</c:v>
                </c:pt>
              </c:strCache>
            </c:strRef>
          </c:cat>
          <c:val>
            <c:numRef>
              <c:f>Data!$M$5:$M$25</c:f>
              <c:numCache>
                <c:formatCode>0.0%</c:formatCode>
                <c:ptCount val="21"/>
                <c:pt idx="0">
                  <c:v>-2.8069012638252424E-2</c:v>
                </c:pt>
                <c:pt idx="1">
                  <c:v>-2.9945387508700287E-2</c:v>
                </c:pt>
                <c:pt idx="2">
                  <c:v>-2.8495738472925108E-2</c:v>
                </c:pt>
                <c:pt idx="3">
                  <c:v>-3.0081922364336804E-2</c:v>
                </c:pt>
                <c:pt idx="4">
                  <c:v>-3.2901127725673183E-2</c:v>
                </c:pt>
                <c:pt idx="5">
                  <c:v>-3.2807831325913056E-2</c:v>
                </c:pt>
                <c:pt idx="6">
                  <c:v>-3.2919409757352462E-2</c:v>
                </c:pt>
                <c:pt idx="7">
                  <c:v>-3.2036358608145403E-2</c:v>
                </c:pt>
                <c:pt idx="8">
                  <c:v>-3.1662592627146817E-2</c:v>
                </c:pt>
                <c:pt idx="9">
                  <c:v>-3.3187981508450433E-2</c:v>
                </c:pt>
                <c:pt idx="10">
                  <c:v>-3.7695808176798275E-2</c:v>
                </c:pt>
                <c:pt idx="11">
                  <c:v>-3.6762844179196993E-2</c:v>
                </c:pt>
                <c:pt idx="12">
                  <c:v>-3.1892423882543458E-2</c:v>
                </c:pt>
                <c:pt idx="13">
                  <c:v>-2.7252125032265609E-2</c:v>
                </c:pt>
                <c:pt idx="14">
                  <c:v>-1.9201356700865192E-2</c:v>
                </c:pt>
                <c:pt idx="15">
                  <c:v>-1.3039151261032155E-2</c:v>
                </c:pt>
                <c:pt idx="16">
                  <c:v>-8.6192524593322727E-3</c:v>
                </c:pt>
                <c:pt idx="17">
                  <c:v>-4.3820288789356608E-3</c:v>
                </c:pt>
                <c:pt idx="18">
                  <c:v>-1.3219650049992651E-3</c:v>
                </c:pt>
                <c:pt idx="19">
                  <c:v>-2.0777674098989657E-4</c:v>
                </c:pt>
                <c:pt idx="20">
                  <c:v>-1.7991840700242441E-5</c:v>
                </c:pt>
              </c:numCache>
            </c:numRef>
          </c:val>
        </c:ser>
        <c:ser>
          <c:idx val="0"/>
          <c:order val="1"/>
          <c:tx>
            <c:strRef>
              <c:f>Data!$N$4</c:f>
              <c:strCache>
                <c:ptCount val="1"/>
                <c:pt idx="0">
                  <c:v>Female</c:v>
                </c:pt>
              </c:strCache>
            </c:strRef>
          </c:tx>
          <c:spPr>
            <a:solidFill>
              <a:schemeClr val="accent5"/>
            </a:solidFill>
            <a:ln>
              <a:solidFill>
                <a:schemeClr val="bg1"/>
              </a:solidFill>
            </a:ln>
            <a:effectLst/>
          </c:spPr>
          <c:invertIfNegative val="0"/>
          <c:cat>
            <c:strRef>
              <c:f>Data!$L$5:$L$25</c:f>
              <c:strCache>
                <c:ptCount val="21"/>
                <c:pt idx="0">
                  <c:v>0 to 4</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to 94</c:v>
                </c:pt>
                <c:pt idx="19">
                  <c:v>95 to 99</c:v>
                </c:pt>
                <c:pt idx="20">
                  <c:v>100 and over</c:v>
                </c:pt>
              </c:strCache>
            </c:strRef>
          </c:cat>
          <c:val>
            <c:numRef>
              <c:f>Data!$N$5:$N$25</c:f>
              <c:numCache>
                <c:formatCode>0.0%</c:formatCode>
                <c:ptCount val="21"/>
                <c:pt idx="0">
                  <c:v>2.6820611046438826E-2</c:v>
                </c:pt>
                <c:pt idx="1">
                  <c:v>2.8420143722886187E-2</c:v>
                </c:pt>
                <c:pt idx="2">
                  <c:v>2.7054650071031496E-2</c:v>
                </c:pt>
                <c:pt idx="3">
                  <c:v>2.8248060472317739E-2</c:v>
                </c:pt>
                <c:pt idx="4">
                  <c:v>3.1569876609344759E-2</c:v>
                </c:pt>
                <c:pt idx="5">
                  <c:v>3.2950460192109329E-2</c:v>
                </c:pt>
                <c:pt idx="6">
                  <c:v>3.4130521808359911E-2</c:v>
                </c:pt>
                <c:pt idx="7">
                  <c:v>3.38568717151288E-2</c:v>
                </c:pt>
                <c:pt idx="8">
                  <c:v>3.3255741102055376E-2</c:v>
                </c:pt>
                <c:pt idx="9">
                  <c:v>3.4697264790417542E-2</c:v>
                </c:pt>
                <c:pt idx="10">
                  <c:v>3.9281556781741417E-2</c:v>
                </c:pt>
                <c:pt idx="11">
                  <c:v>3.8475696432957979E-2</c:v>
                </c:pt>
                <c:pt idx="12">
                  <c:v>3.3758787164214578E-2</c:v>
                </c:pt>
                <c:pt idx="13">
                  <c:v>2.9144025120091909E-2</c:v>
                </c:pt>
                <c:pt idx="14">
                  <c:v>2.0956576837565456E-2</c:v>
                </c:pt>
                <c:pt idx="15">
                  <c:v>1.5067150918026417E-2</c:v>
                </c:pt>
                <c:pt idx="16">
                  <c:v>1.0582974814470025E-2</c:v>
                </c:pt>
                <c:pt idx="17">
                  <c:v>6.1913696332261707E-3</c:v>
                </c:pt>
                <c:pt idx="18">
                  <c:v>2.4547254916669485E-3</c:v>
                </c:pt>
                <c:pt idx="19">
                  <c:v>5.2074771188040413E-4</c:v>
                </c:pt>
                <c:pt idx="20">
                  <c:v>6.2971442450848546E-5</c:v>
                </c:pt>
              </c:numCache>
            </c:numRef>
          </c:val>
        </c:ser>
        <c:dLbls>
          <c:showLegendKey val="0"/>
          <c:showVal val="0"/>
          <c:showCatName val="0"/>
          <c:showSerName val="0"/>
          <c:showPercent val="0"/>
          <c:showBubbleSize val="0"/>
        </c:dLbls>
        <c:gapWidth val="0"/>
        <c:overlap val="100"/>
        <c:axId val="486599128"/>
        <c:axId val="486598344"/>
      </c:barChart>
      <c:catAx>
        <c:axId val="48659912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6598344"/>
        <c:crosses val="autoZero"/>
        <c:auto val="1"/>
        <c:lblAlgn val="ctr"/>
        <c:lblOffset val="100"/>
        <c:noMultiLvlLbl val="0"/>
      </c:catAx>
      <c:valAx>
        <c:axId val="486598344"/>
        <c:scaling>
          <c:orientation val="minMax"/>
        </c:scaling>
        <c:delete val="0"/>
        <c:axPos val="b"/>
        <c:majorGridlines>
          <c:spPr>
            <a:ln w="9525" cap="flat" cmpd="sng" algn="ctr">
              <a:solidFill>
                <a:schemeClr val="tx1">
                  <a:lumMod val="15000"/>
                  <a:lumOff val="85000"/>
                </a:schemeClr>
              </a:solidFill>
              <a:round/>
            </a:ln>
            <a:effectLst/>
          </c:spPr>
        </c:majorGridlines>
        <c:numFmt formatCode="0%;\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6599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Birth Country'!$P$1</c:f>
          <c:strCache>
            <c:ptCount val="1"/>
            <c:pt idx="0">
              <c:v>Total pop'n</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4981152316958826"/>
          <c:h val="0.8816974169741697"/>
        </c:manualLayout>
      </c:layout>
      <c:barChart>
        <c:barDir val="bar"/>
        <c:grouping val="clustered"/>
        <c:varyColors val="0"/>
        <c:ser>
          <c:idx val="0"/>
          <c:order val="0"/>
          <c:tx>
            <c:strRef>
              <c:f>'Top Birth Country'!$Q$2</c:f>
              <c:strCache>
                <c:ptCount val="1"/>
                <c:pt idx="0">
                  <c:v>Top selected countries of birth, all immigrants: Total pop'n</c:v>
                </c:pt>
              </c:strCache>
            </c:strRef>
          </c:tx>
          <c:spPr>
            <a:solidFill>
              <a:schemeClr val="accent3"/>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'Top Birth Country'!$P$3:$P$22</c15:sqref>
                  </c15:fullRef>
                </c:ext>
              </c:extLst>
              <c:f>'Top Birth Country'!$P$13:$P$22</c:f>
              <c:strCache>
                <c:ptCount val="10"/>
                <c:pt idx="0">
                  <c:v>Other places of birth in Americas</c:v>
                </c:pt>
                <c:pt idx="1">
                  <c:v>Italy</c:v>
                </c:pt>
                <c:pt idx="2">
                  <c:v>Other places of birth in Europe</c:v>
                </c:pt>
                <c:pt idx="3">
                  <c:v>United States</c:v>
                </c:pt>
                <c:pt idx="4">
                  <c:v>Other places of birth in Africa</c:v>
                </c:pt>
                <c:pt idx="5">
                  <c:v>Other places of birth in Asia</c:v>
                </c:pt>
                <c:pt idx="6">
                  <c:v>United Kingdom</c:v>
                </c:pt>
                <c:pt idx="7">
                  <c:v>Philippines</c:v>
                </c:pt>
                <c:pt idx="8">
                  <c:v>China</c:v>
                </c:pt>
                <c:pt idx="9">
                  <c:v>India</c:v>
                </c:pt>
              </c:strCache>
            </c:strRef>
          </c:cat>
          <c:val>
            <c:numRef>
              <c:extLst>
                <c:ext xmlns:c15="http://schemas.microsoft.com/office/drawing/2012/chart" uri="{02D57815-91ED-43cb-92C2-25804820EDAC}">
                  <c15:fullRef>
                    <c15:sqref>'Top Birth Country'!$Q$3:$Q$22</c15:sqref>
                  </c15:fullRef>
                </c:ext>
              </c:extLst>
              <c:f>'Top Birth Country'!$Q$13:$Q$22</c:f>
              <c:numCache>
                <c:formatCode>#,##0</c:formatCode>
                <c:ptCount val="10"/>
                <c:pt idx="0">
                  <c:v>232850</c:v>
                </c:pt>
                <c:pt idx="1">
                  <c:v>236640</c:v>
                </c:pt>
                <c:pt idx="2">
                  <c:v>247470</c:v>
                </c:pt>
                <c:pt idx="3">
                  <c:v>253715</c:v>
                </c:pt>
                <c:pt idx="4">
                  <c:v>264320</c:v>
                </c:pt>
                <c:pt idx="5">
                  <c:v>320965</c:v>
                </c:pt>
                <c:pt idx="6">
                  <c:v>499115</c:v>
                </c:pt>
                <c:pt idx="7">
                  <c:v>588305</c:v>
                </c:pt>
                <c:pt idx="8">
                  <c:v>649260</c:v>
                </c:pt>
                <c:pt idx="9">
                  <c:v>668565</c:v>
                </c:pt>
              </c:numCache>
            </c:numRef>
          </c:val>
        </c:ser>
        <c:dLbls>
          <c:showLegendKey val="0"/>
          <c:showVal val="0"/>
          <c:showCatName val="0"/>
          <c:showSerName val="0"/>
          <c:showPercent val="0"/>
          <c:showBubbleSize val="0"/>
        </c:dLbls>
        <c:gapWidth val="50"/>
        <c:axId val="488541504"/>
        <c:axId val="488540328"/>
      </c:barChart>
      <c:catAx>
        <c:axId val="488541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540328"/>
        <c:crosses val="autoZero"/>
        <c:auto val="1"/>
        <c:lblAlgn val="ctr"/>
        <c:lblOffset val="100"/>
        <c:noMultiLvlLbl val="0"/>
      </c:catAx>
      <c:valAx>
        <c:axId val="488540328"/>
        <c:scaling>
          <c:orientation val="minMax"/>
        </c:scaling>
        <c:delete val="1"/>
        <c:axPos val="b"/>
        <c:numFmt formatCode="#,##0" sourceLinked="1"/>
        <c:majorTickMark val="none"/>
        <c:minorTickMark val="none"/>
        <c:tickLblPos val="nextTo"/>
        <c:crossAx val="488541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Birth Country'!$L$1</c:f>
          <c:strCache>
            <c:ptCount val="1"/>
            <c:pt idx="0">
              <c:v>LIM-AT</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5813185598290083"/>
          <c:h val="0.8816974169741697"/>
        </c:manualLayout>
      </c:layout>
      <c:barChart>
        <c:barDir val="bar"/>
        <c:grouping val="clustered"/>
        <c:varyColors val="0"/>
        <c:ser>
          <c:idx val="0"/>
          <c:order val="0"/>
          <c:tx>
            <c:strRef>
              <c:f>'Top Birth Country'!$M$28</c:f>
              <c:strCache>
                <c:ptCount val="1"/>
                <c:pt idx="0">
                  <c:v>Top selected countries of birth, recent immigrants: LIM-AT</c:v>
                </c:pt>
              </c:strCache>
            </c:strRef>
          </c:tx>
          <c:spPr>
            <a:solidFill>
              <a:schemeClr val="accent1"/>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'Top Birth Country'!$L$29:$L$48</c15:sqref>
                  </c15:fullRef>
                </c:ext>
              </c:extLst>
              <c:f>'Top Birth Country'!$L$39:$L$48</c:f>
              <c:strCache>
                <c:ptCount val="10"/>
                <c:pt idx="0">
                  <c:v>Other places of birth in Europe</c:v>
                </c:pt>
                <c:pt idx="1">
                  <c:v>Iraq</c:v>
                </c:pt>
                <c:pt idx="2">
                  <c:v>Other places of birth in Asia</c:v>
                </c:pt>
                <c:pt idx="3">
                  <c:v>Other places of birth in Africa</c:v>
                </c:pt>
                <c:pt idx="4">
                  <c:v>Pakistan</c:v>
                </c:pt>
                <c:pt idx="5">
                  <c:v>Iran</c:v>
                </c:pt>
                <c:pt idx="6">
                  <c:v>Philippines</c:v>
                </c:pt>
                <c:pt idx="7">
                  <c:v>Syria</c:v>
                </c:pt>
                <c:pt idx="8">
                  <c:v>India</c:v>
                </c:pt>
                <c:pt idx="9">
                  <c:v>China</c:v>
                </c:pt>
              </c:strCache>
            </c:strRef>
          </c:cat>
          <c:val>
            <c:numRef>
              <c:extLst>
                <c:ext xmlns:c15="http://schemas.microsoft.com/office/drawing/2012/chart" uri="{02D57815-91ED-43cb-92C2-25804820EDAC}">
                  <c15:fullRef>
                    <c15:sqref>'Top Birth Country'!$M$29:$M$48</c15:sqref>
                  </c15:fullRef>
                </c:ext>
              </c:extLst>
              <c:f>'Top Birth Country'!$M$39:$M$48</c:f>
              <c:numCache>
                <c:formatCode>#,##0</c:formatCode>
                <c:ptCount val="10"/>
                <c:pt idx="0">
                  <c:v>10255</c:v>
                </c:pt>
                <c:pt idx="1">
                  <c:v>12505</c:v>
                </c:pt>
                <c:pt idx="2">
                  <c:v>12535</c:v>
                </c:pt>
                <c:pt idx="3">
                  <c:v>14945</c:v>
                </c:pt>
                <c:pt idx="4">
                  <c:v>18195</c:v>
                </c:pt>
                <c:pt idx="5">
                  <c:v>23595</c:v>
                </c:pt>
                <c:pt idx="6">
                  <c:v>24540</c:v>
                </c:pt>
                <c:pt idx="7">
                  <c:v>26095</c:v>
                </c:pt>
                <c:pt idx="8">
                  <c:v>31640</c:v>
                </c:pt>
                <c:pt idx="9">
                  <c:v>53375</c:v>
                </c:pt>
              </c:numCache>
            </c:numRef>
          </c:val>
        </c:ser>
        <c:dLbls>
          <c:showLegendKey val="0"/>
          <c:showVal val="0"/>
          <c:showCatName val="0"/>
          <c:showSerName val="0"/>
          <c:showPercent val="0"/>
          <c:showBubbleSize val="0"/>
        </c:dLbls>
        <c:gapWidth val="50"/>
        <c:axId val="488544640"/>
        <c:axId val="488542288"/>
      </c:barChart>
      <c:catAx>
        <c:axId val="48854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542288"/>
        <c:crosses val="autoZero"/>
        <c:auto val="1"/>
        <c:lblAlgn val="ctr"/>
        <c:lblOffset val="100"/>
        <c:noMultiLvlLbl val="0"/>
      </c:catAx>
      <c:valAx>
        <c:axId val="488542288"/>
        <c:scaling>
          <c:orientation val="minMax"/>
        </c:scaling>
        <c:delete val="1"/>
        <c:axPos val="b"/>
        <c:numFmt formatCode="#,##0" sourceLinked="1"/>
        <c:majorTickMark val="none"/>
        <c:minorTickMark val="none"/>
        <c:tickLblPos val="nextTo"/>
        <c:crossAx val="488544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Charts!$A$514</c:f>
          <c:strCache>
            <c:ptCount val="1"/>
            <c:pt idx="0">
              <c:v>Immigrants (by period of immigration) 
and non-permanent residents as % of total population</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2"/>
          <c:order val="2"/>
          <c:tx>
            <c:strRef>
              <c:f>Data!$I$1016</c:f>
              <c:strCache>
                <c:ptCount val="1"/>
                <c:pt idx="0">
                  <c:v>Before 1981</c:v>
                </c:pt>
              </c:strCache>
            </c:strRef>
          </c:tx>
          <c:spPr>
            <a:solidFill>
              <a:schemeClr val="accent6">
                <a:lumMod val="50000"/>
              </a:schemeClr>
            </a:solidFill>
            <a:ln>
              <a:noFill/>
            </a:ln>
            <a:effectLst/>
          </c:spPr>
          <c:invertIfNegative val="0"/>
          <c:dLbls>
            <c:dLbl>
              <c:idx val="0"/>
              <c:tx>
                <c:rich>
                  <a:bodyPr/>
                  <a:lstStyle/>
                  <a:p>
                    <a:fld id="{855AA1BF-A8AB-44B3-948C-0E2E371F870B}"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B041CD3D-31C7-43EB-B7D1-28D3321F986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9F865CF-D8BE-4EA7-B9B1-A8E838A42ED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20A5921D-179C-4314-B523-8345A8D98EE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282FFF6F-2933-47C1-8FC5-1F306F0A4E1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6AFE9A7B-860D-46DA-A397-17C13DF7E45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lumMod val="50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Data!$J$1013:$O$1013</c:f>
              <c:strCache>
                <c:ptCount val="6"/>
                <c:pt idx="0">
                  <c:v>LIM-AT</c:v>
                </c:pt>
                <c:pt idx="1">
                  <c:v>LIM-AT: Male</c:v>
                </c:pt>
                <c:pt idx="2">
                  <c:v>LIM-AT: Female</c:v>
                </c:pt>
                <c:pt idx="3">
                  <c:v>Total pop'n</c:v>
                </c:pt>
                <c:pt idx="4">
                  <c:v>Total pop'n: Male</c:v>
                </c:pt>
                <c:pt idx="5">
                  <c:v>Total pop'n: Female</c:v>
                </c:pt>
              </c:strCache>
            </c:strRef>
          </c:cat>
          <c:val>
            <c:numRef>
              <c:f>Data!$J$1016:$O$1016</c:f>
              <c:numCache>
                <c:formatCode>0%</c:formatCode>
                <c:ptCount val="6"/>
                <c:pt idx="0">
                  <c:v>4.4862704653861031E-2</c:v>
                </c:pt>
                <c:pt idx="1">
                  <c:v>4.0608288024691908E-2</c:v>
                </c:pt>
                <c:pt idx="2">
                  <c:v>4.8578083675130779E-2</c:v>
                </c:pt>
                <c:pt idx="3">
                  <c:v>5.6340723675361609E-2</c:v>
                </c:pt>
                <c:pt idx="4">
                  <c:v>5.466756778096088E-2</c:v>
                </c:pt>
                <c:pt idx="5">
                  <c:v>5.7964426306795588E-2</c:v>
                </c:pt>
              </c:numCache>
            </c:numRef>
          </c:val>
          <c:extLst>
            <c:ext xmlns:c15="http://schemas.microsoft.com/office/drawing/2012/chart" uri="{02D57815-91ED-43cb-92C2-25804820EDAC}">
              <c15:datalabelsRange>
                <c15:f>Data!$S$1016:$X$1016</c15:f>
                <c15:dlblRangeCache>
                  <c:ptCount val="6"/>
                  <c:pt idx="0">
                    <c:v>4%</c:v>
                  </c:pt>
                  <c:pt idx="1">
                    <c:v>4%</c:v>
                  </c:pt>
                  <c:pt idx="2">
                    <c:v>5%</c:v>
                  </c:pt>
                  <c:pt idx="3">
                    <c:v>6%</c:v>
                  </c:pt>
                  <c:pt idx="4">
                    <c:v>5%</c:v>
                  </c:pt>
                  <c:pt idx="5">
                    <c:v>6%</c:v>
                  </c:pt>
                </c15:dlblRangeCache>
              </c15:datalabelsRange>
            </c:ext>
          </c:extLst>
        </c:ser>
        <c:ser>
          <c:idx val="3"/>
          <c:order val="3"/>
          <c:tx>
            <c:strRef>
              <c:f>Data!$I$1017</c:f>
              <c:strCache>
                <c:ptCount val="1"/>
                <c:pt idx="0">
                  <c:v>1981 to 1990</c:v>
                </c:pt>
              </c:strCache>
            </c:strRef>
          </c:tx>
          <c:spPr>
            <a:solidFill>
              <a:schemeClr val="accent6"/>
            </a:solidFill>
            <a:ln>
              <a:noFill/>
            </a:ln>
            <a:effectLst/>
          </c:spPr>
          <c:invertIfNegative val="0"/>
          <c:dLbls>
            <c:dLbl>
              <c:idx val="0"/>
              <c:tx>
                <c:rich>
                  <a:bodyPr/>
                  <a:lstStyle/>
                  <a:p>
                    <a:fld id="{54E790D8-0375-437D-97B4-717A5C0A48DC}"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7E0A8B27-0D34-448B-95D9-AF924A5D3D8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3ACBF88C-CE25-4F44-AA40-9C1E11DCA49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65E147EB-EB69-49A3-87A6-FE52AF396BA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073204C-880D-4597-8508-10AF3B4453D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3BADD3E-3196-46D6-80A2-9CD4F333141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Data!$J$1013:$O$1013</c:f>
              <c:strCache>
                <c:ptCount val="6"/>
                <c:pt idx="0">
                  <c:v>LIM-AT</c:v>
                </c:pt>
                <c:pt idx="1">
                  <c:v>LIM-AT: Male</c:v>
                </c:pt>
                <c:pt idx="2">
                  <c:v>LIM-AT: Female</c:v>
                </c:pt>
                <c:pt idx="3">
                  <c:v>Total pop'n</c:v>
                </c:pt>
                <c:pt idx="4">
                  <c:v>Total pop'n: Male</c:v>
                </c:pt>
                <c:pt idx="5">
                  <c:v>Total pop'n: Female</c:v>
                </c:pt>
              </c:strCache>
            </c:strRef>
          </c:cat>
          <c:val>
            <c:numRef>
              <c:f>Data!$J$1017:$O$1017</c:f>
              <c:numCache>
                <c:formatCode>0%</c:formatCode>
                <c:ptCount val="6"/>
                <c:pt idx="0">
                  <c:v>2.7491298182286968E-2</c:v>
                </c:pt>
                <c:pt idx="1">
                  <c:v>2.7635669460265921E-2</c:v>
                </c:pt>
                <c:pt idx="2">
                  <c:v>2.7363271283950906E-2</c:v>
                </c:pt>
                <c:pt idx="3">
                  <c:v>2.6568580181145916E-2</c:v>
                </c:pt>
                <c:pt idx="4">
                  <c:v>2.5881208467331857E-2</c:v>
                </c:pt>
                <c:pt idx="5">
                  <c:v>2.7235921236173403E-2</c:v>
                </c:pt>
              </c:numCache>
            </c:numRef>
          </c:val>
          <c:extLst>
            <c:ext xmlns:c15="http://schemas.microsoft.com/office/drawing/2012/chart" uri="{02D57815-91ED-43cb-92C2-25804820EDAC}">
              <c15:datalabelsRange>
                <c15:f>Data!$S$1017:$X$1017</c15:f>
                <c15:dlblRangeCache>
                  <c:ptCount val="6"/>
                  <c:pt idx="0">
                    <c:v>3%</c:v>
                  </c:pt>
                  <c:pt idx="1">
                    <c:v>3%</c:v>
                  </c:pt>
                  <c:pt idx="2">
                    <c:v>3%</c:v>
                  </c:pt>
                  <c:pt idx="3">
                    <c:v>3%</c:v>
                  </c:pt>
                  <c:pt idx="4">
                    <c:v>3%</c:v>
                  </c:pt>
                  <c:pt idx="5">
                    <c:v>3%</c:v>
                  </c:pt>
                </c15:dlblRangeCache>
              </c15:datalabelsRange>
            </c:ext>
          </c:extLst>
        </c:ser>
        <c:ser>
          <c:idx val="4"/>
          <c:order val="4"/>
          <c:tx>
            <c:strRef>
              <c:f>Data!$I$1018</c:f>
              <c:strCache>
                <c:ptCount val="1"/>
                <c:pt idx="0">
                  <c:v>1991 to 2000</c:v>
                </c:pt>
              </c:strCache>
            </c:strRef>
          </c:tx>
          <c:spPr>
            <a:solidFill>
              <a:schemeClr val="accent5"/>
            </a:solidFill>
            <a:ln>
              <a:noFill/>
            </a:ln>
            <a:effectLst/>
          </c:spPr>
          <c:invertIfNegative val="0"/>
          <c:dLbls>
            <c:dLbl>
              <c:idx val="0"/>
              <c:tx>
                <c:rich>
                  <a:bodyPr/>
                  <a:lstStyle/>
                  <a:p>
                    <a:fld id="{D247B1AF-7930-4D16-92E1-AA50BD2AE820}"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8F0AE7B-787E-41BF-BCD2-18AD4DBD978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457BED7-AF21-414E-9253-B015AE4DED0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5C44C25-7F72-4725-BAF2-F884BF46A06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C68BF1C-DEFA-4B82-852B-5D6B523572F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978ED788-4029-4ABB-BB02-4C1AA59B5F1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Data!$J$1013:$O$1013</c:f>
              <c:strCache>
                <c:ptCount val="6"/>
                <c:pt idx="0">
                  <c:v>LIM-AT</c:v>
                </c:pt>
                <c:pt idx="1">
                  <c:v>LIM-AT: Male</c:v>
                </c:pt>
                <c:pt idx="2">
                  <c:v>LIM-AT: Female</c:v>
                </c:pt>
                <c:pt idx="3">
                  <c:v>Total pop'n</c:v>
                </c:pt>
                <c:pt idx="4">
                  <c:v>Total pop'n: Male</c:v>
                </c:pt>
                <c:pt idx="5">
                  <c:v>Total pop'n: Female</c:v>
                </c:pt>
              </c:strCache>
            </c:strRef>
          </c:cat>
          <c:val>
            <c:numRef>
              <c:f>Data!$J$1018:$O$1018</c:f>
              <c:numCache>
                <c:formatCode>0%</c:formatCode>
                <c:ptCount val="6"/>
                <c:pt idx="0">
                  <c:v>5.1623507591478247E-2</c:v>
                </c:pt>
                <c:pt idx="1">
                  <c:v>5.0057314130497806E-2</c:v>
                </c:pt>
                <c:pt idx="2">
                  <c:v>5.2993210792619511E-2</c:v>
                </c:pt>
                <c:pt idx="3">
                  <c:v>4.3141532089391012E-2</c:v>
                </c:pt>
                <c:pt idx="4">
                  <c:v>4.1051864352052075E-2</c:v>
                </c:pt>
                <c:pt idx="5">
                  <c:v>4.5169435774453877E-2</c:v>
                </c:pt>
              </c:numCache>
            </c:numRef>
          </c:val>
          <c:extLst>
            <c:ext xmlns:c15="http://schemas.microsoft.com/office/drawing/2012/chart" uri="{02D57815-91ED-43cb-92C2-25804820EDAC}">
              <c15:datalabelsRange>
                <c15:f>Data!$S$1018:$X$1018</c15:f>
                <c15:dlblRangeCache>
                  <c:ptCount val="6"/>
                  <c:pt idx="0">
                    <c:v>5%</c:v>
                  </c:pt>
                  <c:pt idx="1">
                    <c:v>5%</c:v>
                  </c:pt>
                  <c:pt idx="2">
                    <c:v>5%</c:v>
                  </c:pt>
                  <c:pt idx="3">
                    <c:v>4%</c:v>
                  </c:pt>
                  <c:pt idx="4">
                    <c:v>4%</c:v>
                  </c:pt>
                  <c:pt idx="5">
                    <c:v>5%</c:v>
                  </c:pt>
                </c15:dlblRangeCache>
              </c15:datalabelsRange>
            </c:ext>
          </c:extLst>
        </c:ser>
        <c:ser>
          <c:idx val="5"/>
          <c:order val="5"/>
          <c:tx>
            <c:strRef>
              <c:f>Data!$I$1019</c:f>
              <c:strCache>
                <c:ptCount val="1"/>
                <c:pt idx="0">
                  <c:v>2001 to 2010</c:v>
                </c:pt>
              </c:strCache>
            </c:strRef>
          </c:tx>
          <c:spPr>
            <a:solidFill>
              <a:schemeClr val="accent4">
                <a:lumMod val="75000"/>
              </a:schemeClr>
            </a:solidFill>
            <a:ln>
              <a:noFill/>
            </a:ln>
            <a:effectLst/>
          </c:spPr>
          <c:invertIfNegative val="0"/>
          <c:dLbls>
            <c:dLbl>
              <c:idx val="0"/>
              <c:tx>
                <c:rich>
                  <a:bodyPr/>
                  <a:lstStyle/>
                  <a:p>
                    <a:fld id="{9F58DCDB-DCA5-43FB-9299-9F9114EC38E0}"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E139E33-9A82-4E36-B753-4FD458AD499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52D954F-0248-4C11-85BA-2CE7FD06F88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354C9EA-16BB-4699-B899-AEF08A4EFAB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C42E0379-6FA6-43C1-B2E2-CCBF173EDF6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DCC4A941-DFAC-41B6-B0E7-17F4A33AD63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lumMod val="75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Data!$J$1013:$O$1013</c:f>
              <c:strCache>
                <c:ptCount val="6"/>
                <c:pt idx="0">
                  <c:v>LIM-AT</c:v>
                </c:pt>
                <c:pt idx="1">
                  <c:v>LIM-AT: Male</c:v>
                </c:pt>
                <c:pt idx="2">
                  <c:v>LIM-AT: Female</c:v>
                </c:pt>
                <c:pt idx="3">
                  <c:v>Total pop'n</c:v>
                </c:pt>
                <c:pt idx="4">
                  <c:v>Total pop'n: Male</c:v>
                </c:pt>
                <c:pt idx="5">
                  <c:v>Total pop'n: Female</c:v>
                </c:pt>
              </c:strCache>
            </c:strRef>
          </c:cat>
          <c:val>
            <c:numRef>
              <c:f>Data!$J$1019:$O$1019</c:f>
              <c:numCache>
                <c:formatCode>0%</c:formatCode>
                <c:ptCount val="6"/>
                <c:pt idx="0">
                  <c:v>7.7785101490017342E-2</c:v>
                </c:pt>
                <c:pt idx="1">
                  <c:v>7.5839752367274305E-2</c:v>
                </c:pt>
                <c:pt idx="2">
                  <c:v>7.9483973497551916E-2</c:v>
                </c:pt>
                <c:pt idx="3">
                  <c:v>5.7603925007106052E-2</c:v>
                </c:pt>
                <c:pt idx="4">
                  <c:v>5.5420296754927947E-2</c:v>
                </c:pt>
                <c:pt idx="5">
                  <c:v>5.9723012027628468E-2</c:v>
                </c:pt>
              </c:numCache>
            </c:numRef>
          </c:val>
          <c:extLst>
            <c:ext xmlns:c15="http://schemas.microsoft.com/office/drawing/2012/chart" uri="{02D57815-91ED-43cb-92C2-25804820EDAC}">
              <c15:datalabelsRange>
                <c15:f>Data!$S$1019:$X$1019</c15:f>
                <c15:dlblRangeCache>
                  <c:ptCount val="6"/>
                  <c:pt idx="0">
                    <c:v>8%</c:v>
                  </c:pt>
                  <c:pt idx="1">
                    <c:v>8%</c:v>
                  </c:pt>
                  <c:pt idx="2">
                    <c:v>8%</c:v>
                  </c:pt>
                  <c:pt idx="3">
                    <c:v>6%</c:v>
                  </c:pt>
                  <c:pt idx="4">
                    <c:v>6%</c:v>
                  </c:pt>
                  <c:pt idx="5">
                    <c:v>6%</c:v>
                  </c:pt>
                </c15:dlblRangeCache>
              </c15:datalabelsRange>
            </c:ext>
          </c:extLst>
        </c:ser>
        <c:ser>
          <c:idx val="8"/>
          <c:order val="8"/>
          <c:tx>
            <c:strRef>
              <c:f>Data!$I$1022</c:f>
              <c:strCache>
                <c:ptCount val="1"/>
                <c:pt idx="0">
                  <c:v>2011 to 2016</c:v>
                </c:pt>
              </c:strCache>
            </c:strRef>
          </c:tx>
          <c:spPr>
            <a:solidFill>
              <a:schemeClr val="accent4"/>
            </a:solidFill>
            <a:ln>
              <a:noFill/>
            </a:ln>
            <a:effectLst/>
          </c:spPr>
          <c:invertIfNegative val="0"/>
          <c:dLbls>
            <c:dLbl>
              <c:idx val="0"/>
              <c:tx>
                <c:rich>
                  <a:bodyPr/>
                  <a:lstStyle/>
                  <a:p>
                    <a:fld id="{CBB0A831-69CD-4A27-A913-641684255DE1}"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3A3CD167-A74C-4EEA-BB77-31FF601AEFE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3BE9E72D-E7FB-4CE0-9838-355FAA618BB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689BFAD-238C-4B6A-8902-3979E2DEDA8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5CD696DA-4354-4108-A63D-61E24F6D347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995CFB81-FB63-4403-A4E9-C3D91F7ABE4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Data!$J$1013:$O$1013</c:f>
              <c:strCache>
                <c:ptCount val="6"/>
                <c:pt idx="0">
                  <c:v>LIM-AT</c:v>
                </c:pt>
                <c:pt idx="1">
                  <c:v>LIM-AT: Male</c:v>
                </c:pt>
                <c:pt idx="2">
                  <c:v>LIM-AT: Female</c:v>
                </c:pt>
                <c:pt idx="3">
                  <c:v>Total pop'n</c:v>
                </c:pt>
                <c:pt idx="4">
                  <c:v>Total pop'n: Male</c:v>
                </c:pt>
                <c:pt idx="5">
                  <c:v>Total pop'n: Female</c:v>
                </c:pt>
              </c:strCache>
            </c:strRef>
          </c:cat>
          <c:val>
            <c:numRef>
              <c:f>Data!$J$1022:$O$1022</c:f>
              <c:numCache>
                <c:formatCode>0%</c:formatCode>
                <c:ptCount val="6"/>
                <c:pt idx="0">
                  <c:v>7.8893361667089448E-2</c:v>
                </c:pt>
                <c:pt idx="1">
                  <c:v>8.135930384517602E-2</c:v>
                </c:pt>
                <c:pt idx="2">
                  <c:v>7.6741803677779469E-2</c:v>
                </c:pt>
                <c:pt idx="3">
                  <c:v>3.5173468187015895E-2</c:v>
                </c:pt>
                <c:pt idx="4">
                  <c:v>3.4302934670784921E-2</c:v>
                </c:pt>
                <c:pt idx="5">
                  <c:v>3.6017985548776811E-2</c:v>
                </c:pt>
              </c:numCache>
            </c:numRef>
          </c:val>
          <c:extLst>
            <c:ext xmlns:c15="http://schemas.microsoft.com/office/drawing/2012/chart" uri="{02D57815-91ED-43cb-92C2-25804820EDAC}">
              <c15:datalabelsRange>
                <c15:f>Data!$S$1022:$X$1022</c15:f>
                <c15:dlblRangeCache>
                  <c:ptCount val="6"/>
                  <c:pt idx="0">
                    <c:v>8%</c:v>
                  </c:pt>
                  <c:pt idx="1">
                    <c:v>8%</c:v>
                  </c:pt>
                  <c:pt idx="2">
                    <c:v>8%</c:v>
                  </c:pt>
                  <c:pt idx="3">
                    <c:v>4%</c:v>
                  </c:pt>
                  <c:pt idx="4">
                    <c:v>3%</c:v>
                  </c:pt>
                  <c:pt idx="5">
                    <c:v>4%</c:v>
                  </c:pt>
                </c15:dlblRangeCache>
              </c15:datalabelsRange>
            </c:ext>
          </c:extLst>
        </c:ser>
        <c:ser>
          <c:idx val="9"/>
          <c:order val="9"/>
          <c:tx>
            <c:strRef>
              <c:f>Data!$I$1023</c:f>
              <c:strCache>
                <c:ptCount val="1"/>
                <c:pt idx="0">
                  <c:v>Non-permanent residents</c:v>
                </c:pt>
              </c:strCache>
            </c:strRef>
          </c:tx>
          <c:spPr>
            <a:solidFill>
              <a:schemeClr val="accent2"/>
            </a:solidFill>
            <a:ln>
              <a:noFill/>
            </a:ln>
            <a:effectLst/>
          </c:spPr>
          <c:invertIfNegative val="0"/>
          <c:dLbls>
            <c:dLbl>
              <c:idx val="0"/>
              <c:tx>
                <c:rich>
                  <a:bodyPr/>
                  <a:lstStyle/>
                  <a:p>
                    <a:fld id="{B7F0B53F-68BA-452F-8642-963F368BACE1}"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581D35B6-33EC-4901-B46E-573E9399F37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7AA90E7-0751-4538-8527-1A137A7D659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8D8F0C8-E05A-4B9F-BEBE-C7CD79E86BA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41C801A-67F2-406C-9456-8809B2B57F2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28C1768-DD40-41E9-A710-E7873F26D14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Data!$J$1013:$O$1013</c:f>
              <c:strCache>
                <c:ptCount val="6"/>
                <c:pt idx="0">
                  <c:v>LIM-AT</c:v>
                </c:pt>
                <c:pt idx="1">
                  <c:v>LIM-AT: Male</c:v>
                </c:pt>
                <c:pt idx="2">
                  <c:v>LIM-AT: Female</c:v>
                </c:pt>
                <c:pt idx="3">
                  <c:v>Total pop'n</c:v>
                </c:pt>
                <c:pt idx="4">
                  <c:v>Total pop'n: Male</c:v>
                </c:pt>
                <c:pt idx="5">
                  <c:v>Total pop'n: Female</c:v>
                </c:pt>
              </c:strCache>
            </c:strRef>
          </c:cat>
          <c:val>
            <c:numRef>
              <c:f>Data!$J$1023:$O$1023</c:f>
              <c:numCache>
                <c:formatCode>0%</c:formatCode>
                <c:ptCount val="6"/>
                <c:pt idx="0">
                  <c:v>4.4984342965978696E-2</c:v>
                </c:pt>
                <c:pt idx="1">
                  <c:v>5.0146519002867936E-2</c:v>
                </c:pt>
                <c:pt idx="2">
                  <c:v>4.0476218298530368E-2</c:v>
                </c:pt>
                <c:pt idx="3">
                  <c:v>1.4701800475419882E-2</c:v>
                </c:pt>
                <c:pt idx="4">
                  <c:v>1.536450937390626E-2</c:v>
                </c:pt>
                <c:pt idx="5">
                  <c:v>1.4058965084740044E-2</c:v>
                </c:pt>
              </c:numCache>
            </c:numRef>
          </c:val>
          <c:extLst>
            <c:ext xmlns:c15="http://schemas.microsoft.com/office/drawing/2012/chart" uri="{02D57815-91ED-43cb-92C2-25804820EDAC}">
              <c15:datalabelsRange>
                <c15:f>Data!$S$1023:$X$1023</c15:f>
                <c15:dlblRangeCache>
                  <c:ptCount val="6"/>
                  <c:pt idx="0">
                    <c:v>4%</c:v>
                  </c:pt>
                  <c:pt idx="1">
                    <c:v>5%</c:v>
                  </c:pt>
                  <c:pt idx="2">
                    <c:v>4%</c:v>
                  </c:pt>
                  <c:pt idx="3">
                    <c:v>1%</c:v>
                  </c:pt>
                  <c:pt idx="4">
                    <c:v>2%</c:v>
                  </c:pt>
                  <c:pt idx="5">
                    <c:v>1%</c:v>
                  </c:pt>
                </c15:dlblRangeCache>
              </c15:datalabelsRange>
            </c:ext>
          </c:extLst>
        </c:ser>
        <c:dLbls>
          <c:showLegendKey val="0"/>
          <c:showVal val="0"/>
          <c:showCatName val="0"/>
          <c:showSerName val="0"/>
          <c:showPercent val="0"/>
          <c:showBubbleSize val="0"/>
        </c:dLbls>
        <c:gapWidth val="50"/>
        <c:overlap val="100"/>
        <c:axId val="488545032"/>
        <c:axId val="488538368"/>
        <c:extLst>
          <c:ext xmlns:c15="http://schemas.microsoft.com/office/drawing/2012/chart" uri="{02D57815-91ED-43cb-92C2-25804820EDAC}">
            <c15:filteredBarSeries>
              <c15:ser>
                <c:idx val="0"/>
                <c:order val="0"/>
                <c:tx>
                  <c:strRef>
                    <c:extLst>
                      <c:ext uri="{02D57815-91ED-43cb-92C2-25804820EDAC}">
                        <c15:formulaRef>
                          <c15:sqref>Data!$I$1014</c15:sqref>
                        </c15:formulaRef>
                      </c:ext>
                    </c:extLst>
                    <c:strCache>
                      <c:ptCount val="1"/>
                      <c:pt idx="0">
                        <c:v>Non-immigrants</c:v>
                      </c:pt>
                    </c:strCache>
                  </c:strRef>
                </c:tx>
                <c:spPr>
                  <a:solidFill>
                    <a:schemeClr val="accent1"/>
                  </a:solidFill>
                  <a:ln>
                    <a:noFill/>
                  </a:ln>
                  <a:effectLst/>
                </c:spPr>
                <c:invertIfNegative val="0"/>
                <c:cat>
                  <c:strRef>
                    <c:extLst>
                      <c:ext uri="{02D57815-91ED-43cb-92C2-25804820EDAC}">
                        <c15:formulaRef>
                          <c15:sqref>Data!$J$1013:$O$1013</c15:sqref>
                        </c15:formulaRef>
                      </c:ext>
                    </c:extLst>
                    <c:strCache>
                      <c:ptCount val="6"/>
                      <c:pt idx="0">
                        <c:v>LIM-AT</c:v>
                      </c:pt>
                      <c:pt idx="1">
                        <c:v>LIM-AT: Male</c:v>
                      </c:pt>
                      <c:pt idx="2">
                        <c:v>LIM-AT: Female</c:v>
                      </c:pt>
                      <c:pt idx="3">
                        <c:v>Total pop'n</c:v>
                      </c:pt>
                      <c:pt idx="4">
                        <c:v>Total pop'n: Male</c:v>
                      </c:pt>
                      <c:pt idx="5">
                        <c:v>Total pop'n: Female</c:v>
                      </c:pt>
                    </c:strCache>
                  </c:strRef>
                </c:cat>
                <c:val>
                  <c:numRef>
                    <c:extLst>
                      <c:ext uri="{02D57815-91ED-43cb-92C2-25804820EDAC}">
                        <c15:formulaRef>
                          <c15:sqref>Data!$J$1014:$O$1014</c15:sqref>
                        </c15:formulaRef>
                      </c:ext>
                    </c:extLst>
                    <c:numCache>
                      <c:formatCode>0%</c:formatCode>
                      <c:ptCount val="6"/>
                      <c:pt idx="0">
                        <c:v>0.67435968344928821</c:v>
                      </c:pt>
                      <c:pt idx="1">
                        <c:v>0.67435315316922606</c:v>
                      </c:pt>
                      <c:pt idx="2">
                        <c:v>0.67436343877443705</c:v>
                      </c:pt>
                      <c:pt idx="3">
                        <c:v>0.76647011548004917</c:v>
                      </c:pt>
                      <c:pt idx="4">
                        <c:v>0.77331191321020198</c:v>
                      </c:pt>
                      <c:pt idx="5">
                        <c:v>0.75983053992384131</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Data!$I$1015</c15:sqref>
                        </c15:formulaRef>
                      </c:ext>
                    </c:extLst>
                    <c:strCache>
                      <c:ptCount val="1"/>
                      <c:pt idx="0">
                        <c:v>Immigrants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Data!$J$1013:$O$1013</c15:sqref>
                        </c15:formulaRef>
                      </c:ext>
                    </c:extLst>
                    <c:strCache>
                      <c:ptCount val="6"/>
                      <c:pt idx="0">
                        <c:v>LIM-AT</c:v>
                      </c:pt>
                      <c:pt idx="1">
                        <c:v>LIM-AT: Male</c:v>
                      </c:pt>
                      <c:pt idx="2">
                        <c:v>LIM-AT: Female</c:v>
                      </c:pt>
                      <c:pt idx="3">
                        <c:v>Total pop'n</c:v>
                      </c:pt>
                      <c:pt idx="4">
                        <c:v>Total pop'n: Male</c:v>
                      </c:pt>
                      <c:pt idx="5">
                        <c:v>Total pop'n: Female</c:v>
                      </c:pt>
                    </c:strCache>
                  </c:strRef>
                </c:cat>
                <c:val>
                  <c:numRef>
                    <c:extLst xmlns:c15="http://schemas.microsoft.com/office/drawing/2012/chart">
                      <c:ext xmlns:c15="http://schemas.microsoft.com/office/drawing/2012/chart" uri="{02D57815-91ED-43cb-92C2-25804820EDAC}">
                        <c15:formulaRef>
                          <c15:sqref>Data!$J$1015:$O$1015</c15:sqref>
                        </c15:formulaRef>
                      </c:ext>
                    </c:extLst>
                    <c:numCache>
                      <c:formatCode>0%</c:formatCode>
                      <c:ptCount val="6"/>
                      <c:pt idx="0">
                        <c:v>0.28065701322842634</c:v>
                      </c:pt>
                      <c:pt idx="1">
                        <c:v>0.27550032782790596</c:v>
                      </c:pt>
                      <c:pt idx="2">
                        <c:v>0.28516034292703257</c:v>
                      </c:pt>
                      <c:pt idx="3">
                        <c:v>0.21882793894904146</c:v>
                      </c:pt>
                      <c:pt idx="4">
                        <c:v>0.21132357741589175</c:v>
                      </c:pt>
                      <c:pt idx="5">
                        <c:v>0.22611049499141864</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Data!$I$1020</c15:sqref>
                        </c15:formulaRef>
                      </c:ext>
                    </c:extLst>
                    <c:strCache>
                      <c:ptCount val="1"/>
                      <c:pt idx="0">
                        <c:v>2001 to 2005</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Data!$J$1013:$O$1013</c15:sqref>
                        </c15:formulaRef>
                      </c:ext>
                    </c:extLst>
                    <c:strCache>
                      <c:ptCount val="6"/>
                      <c:pt idx="0">
                        <c:v>LIM-AT</c:v>
                      </c:pt>
                      <c:pt idx="1">
                        <c:v>LIM-AT: Male</c:v>
                      </c:pt>
                      <c:pt idx="2">
                        <c:v>LIM-AT: Female</c:v>
                      </c:pt>
                      <c:pt idx="3">
                        <c:v>Total pop'n</c:v>
                      </c:pt>
                      <c:pt idx="4">
                        <c:v>Total pop'n: Male</c:v>
                      </c:pt>
                      <c:pt idx="5">
                        <c:v>Total pop'n: Female</c:v>
                      </c:pt>
                    </c:strCache>
                  </c:strRef>
                </c:cat>
                <c:val>
                  <c:numRef>
                    <c:extLst xmlns:c15="http://schemas.microsoft.com/office/drawing/2012/chart">
                      <c:ext xmlns:c15="http://schemas.microsoft.com/office/drawing/2012/chart" uri="{02D57815-91ED-43cb-92C2-25804820EDAC}">
                        <c15:formulaRef>
                          <c15:sqref>Data!$J$1020:$O$1020</c15:sqref>
                        </c15:formulaRef>
                      </c:ext>
                    </c:extLst>
                    <c:numCache>
                      <c:formatCode>0%</c:formatCode>
                      <c:ptCount val="6"/>
                      <c:pt idx="0">
                        <c:v>3.3228052081990457E-2</c:v>
                      </c:pt>
                      <c:pt idx="1">
                        <c:v>3.2218569778281289E-2</c:v>
                      </c:pt>
                      <c:pt idx="2">
                        <c:v>3.4107684697212259E-2</c:v>
                      </c:pt>
                      <c:pt idx="3">
                        <c:v>2.6957000806585828E-2</c:v>
                      </c:pt>
                      <c:pt idx="4">
                        <c:v>2.5919213178737632E-2</c:v>
                      </c:pt>
                      <c:pt idx="5">
                        <c:v>2.7964400575578731E-2</c:v>
                      </c:pt>
                    </c:numCache>
                  </c:numRef>
                </c:val>
              </c15:ser>
            </c15:filteredBarSeries>
            <c15:filteredBarSeries>
              <c15:ser>
                <c:idx val="7"/>
                <c:order val="7"/>
                <c:tx>
                  <c:strRef>
                    <c:extLst xmlns:c15="http://schemas.microsoft.com/office/drawing/2012/chart">
                      <c:ext xmlns:c15="http://schemas.microsoft.com/office/drawing/2012/chart" uri="{02D57815-91ED-43cb-92C2-25804820EDAC}">
                        <c15:formulaRef>
                          <c15:sqref>Data!$I$1021</c15:sqref>
                        </c15:formulaRef>
                      </c:ext>
                    </c:extLst>
                    <c:strCache>
                      <c:ptCount val="1"/>
                      <c:pt idx="0">
                        <c:v>2006 to 2010</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Data!$J$1013:$O$1013</c15:sqref>
                        </c15:formulaRef>
                      </c:ext>
                    </c:extLst>
                    <c:strCache>
                      <c:ptCount val="6"/>
                      <c:pt idx="0">
                        <c:v>LIM-AT</c:v>
                      </c:pt>
                      <c:pt idx="1">
                        <c:v>LIM-AT: Male</c:v>
                      </c:pt>
                      <c:pt idx="2">
                        <c:v>LIM-AT: Female</c:v>
                      </c:pt>
                      <c:pt idx="3">
                        <c:v>Total pop'n</c:v>
                      </c:pt>
                      <c:pt idx="4">
                        <c:v>Total pop'n: Male</c:v>
                      </c:pt>
                      <c:pt idx="5">
                        <c:v>Total pop'n: Female</c:v>
                      </c:pt>
                    </c:strCache>
                  </c:strRef>
                </c:cat>
                <c:val>
                  <c:numRef>
                    <c:extLst xmlns:c15="http://schemas.microsoft.com/office/drawing/2012/chart">
                      <c:ext xmlns:c15="http://schemas.microsoft.com/office/drawing/2012/chart" uri="{02D57815-91ED-43cb-92C2-25804820EDAC}">
                        <c15:formulaRef>
                          <c15:sqref>Data!$J$1021:$O$1021</c15:sqref>
                        </c15:formulaRef>
                      </c:ext>
                    </c:extLst>
                    <c:numCache>
                      <c:formatCode>0%</c:formatCode>
                      <c:ptCount val="6"/>
                      <c:pt idx="0">
                        <c:v>4.4558089051720193E-2</c:v>
                      </c:pt>
                      <c:pt idx="1">
                        <c:v>4.3621182588993009E-2</c:v>
                      </c:pt>
                      <c:pt idx="2">
                        <c:v>4.5376288800339656E-2</c:v>
                      </c:pt>
                      <c:pt idx="3">
                        <c:v>3.0646924200520224E-2</c:v>
                      </c:pt>
                      <c:pt idx="4">
                        <c:v>2.9501083576190315E-2</c:v>
                      </c:pt>
                      <c:pt idx="5">
                        <c:v>3.1758897354459234E-2</c:v>
                      </c:pt>
                    </c:numCache>
                  </c:numRef>
                </c:val>
              </c15:ser>
            </c15:filteredBarSeries>
          </c:ext>
        </c:extLst>
      </c:barChart>
      <c:catAx>
        <c:axId val="4885450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538368"/>
        <c:crosses val="autoZero"/>
        <c:auto val="1"/>
        <c:lblAlgn val="ctr"/>
        <c:lblOffset val="100"/>
        <c:noMultiLvlLbl val="0"/>
      </c:catAx>
      <c:valAx>
        <c:axId val="488538368"/>
        <c:scaling>
          <c:orientation val="minMax"/>
          <c:max val="1"/>
        </c:scaling>
        <c:delete val="1"/>
        <c:axPos val="t"/>
        <c:numFmt formatCode="0%" sourceLinked="1"/>
        <c:majorTickMark val="out"/>
        <c:minorTickMark val="none"/>
        <c:tickLblPos val="nextTo"/>
        <c:crossAx val="488545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Charts!$A$543</c:f>
          <c:strCache>
            <c:ptCount val="1"/>
            <c:pt idx="0">
              <c:v>Immigrants (by age at immigration) as % of immigrant population</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Data!$I$1026</c:f>
              <c:strCache>
                <c:ptCount val="1"/>
                <c:pt idx="0">
                  <c:v>Under 5 years</c:v>
                </c:pt>
              </c:strCache>
            </c:strRef>
          </c:tx>
          <c:spPr>
            <a:solidFill>
              <a:schemeClr val="accent1"/>
            </a:solidFill>
            <a:ln>
              <a:noFill/>
            </a:ln>
            <a:effectLst/>
          </c:spPr>
          <c:invertIfNegative val="0"/>
          <c:dLbls>
            <c:dLbl>
              <c:idx val="0"/>
              <c:tx>
                <c:rich>
                  <a:bodyPr/>
                  <a:lstStyle/>
                  <a:p>
                    <a:fld id="{380A78F1-BFE3-4483-B3C2-A8FD78D96EB1}"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88AC6AAD-1EB5-4371-B88D-C48038932D8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B779B60-8B77-414B-8F0C-6E61D06896C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838D71CD-3FA3-4F0E-BDC0-0E76ECA52D0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ECDA5BE3-442F-4955-868E-34270FAB447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90373035-DB59-4632-91B9-B787710287B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Data!$J$1025:$O$1025</c:f>
              <c:strCache>
                <c:ptCount val="6"/>
                <c:pt idx="0">
                  <c:v>LIM-AT</c:v>
                </c:pt>
                <c:pt idx="1">
                  <c:v>LIM-AT: Male</c:v>
                </c:pt>
                <c:pt idx="2">
                  <c:v>LIM-AT: Female</c:v>
                </c:pt>
                <c:pt idx="3">
                  <c:v>Total pop'n</c:v>
                </c:pt>
                <c:pt idx="4">
                  <c:v>Total pop'n: Male</c:v>
                </c:pt>
                <c:pt idx="5">
                  <c:v>Total pop'n: Female</c:v>
                </c:pt>
              </c:strCache>
            </c:strRef>
          </c:cat>
          <c:val>
            <c:numRef>
              <c:f>Data!$J$1026:$O$1026</c:f>
              <c:numCache>
                <c:formatCode>0%</c:formatCode>
                <c:ptCount val="6"/>
                <c:pt idx="0">
                  <c:v>9.601671402058877E-2</c:v>
                </c:pt>
                <c:pt idx="1">
                  <c:v>0.10457040167079508</c:v>
                </c:pt>
                <c:pt idx="2">
                  <c:v>8.8800557308527636E-2</c:v>
                </c:pt>
                <c:pt idx="3">
                  <c:v>9.6984340531282798E-2</c:v>
                </c:pt>
                <c:pt idx="4">
                  <c:v>0.10153799397182203</c:v>
                </c:pt>
                <c:pt idx="5">
                  <c:v>9.2854026919891516E-2</c:v>
                </c:pt>
              </c:numCache>
            </c:numRef>
          </c:val>
          <c:extLst>
            <c:ext xmlns:c15="http://schemas.microsoft.com/office/drawing/2012/chart" uri="{02D57815-91ED-43cb-92C2-25804820EDAC}">
              <c15:datalabelsRange>
                <c15:f>Data!$S$1026:$X$1026</c15:f>
                <c15:dlblRangeCache>
                  <c:ptCount val="6"/>
                  <c:pt idx="0">
                    <c:v>10%</c:v>
                  </c:pt>
                  <c:pt idx="1">
                    <c:v>10%</c:v>
                  </c:pt>
                  <c:pt idx="2">
                    <c:v>9%</c:v>
                  </c:pt>
                  <c:pt idx="3">
                    <c:v>10%</c:v>
                  </c:pt>
                  <c:pt idx="4">
                    <c:v>10%</c:v>
                  </c:pt>
                  <c:pt idx="5">
                    <c:v>9%</c:v>
                  </c:pt>
                </c15:dlblRangeCache>
              </c15:datalabelsRange>
            </c:ext>
          </c:extLst>
        </c:ser>
        <c:ser>
          <c:idx val="1"/>
          <c:order val="1"/>
          <c:tx>
            <c:strRef>
              <c:f>Data!$I$1027</c:f>
              <c:strCache>
                <c:ptCount val="1"/>
                <c:pt idx="0">
                  <c:v>5 to 14 years</c:v>
                </c:pt>
              </c:strCache>
            </c:strRef>
          </c:tx>
          <c:spPr>
            <a:solidFill>
              <a:schemeClr val="accent2"/>
            </a:solidFill>
            <a:ln>
              <a:noFill/>
            </a:ln>
            <a:effectLst/>
          </c:spPr>
          <c:invertIfNegative val="0"/>
          <c:dLbls>
            <c:dLbl>
              <c:idx val="0"/>
              <c:tx>
                <c:rich>
                  <a:bodyPr/>
                  <a:lstStyle/>
                  <a:p>
                    <a:fld id="{8A336E16-EE0B-4741-B867-E1D9E3B9EDA6}"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7368EE94-962D-4735-BC99-35FAC533CD7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EB0F3C0-B3F1-4A79-B7A6-C1043A7747B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8DEB5C0-E76E-48A1-B285-551BE276138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9DBD3C9D-9B0A-4984-A730-24300F4F468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89A9C9A3-4183-4ADF-9DF1-A36A6DFD18D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Data!$J$1025:$O$1025</c:f>
              <c:strCache>
                <c:ptCount val="6"/>
                <c:pt idx="0">
                  <c:v>LIM-AT</c:v>
                </c:pt>
                <c:pt idx="1">
                  <c:v>LIM-AT: Male</c:v>
                </c:pt>
                <c:pt idx="2">
                  <c:v>LIM-AT: Female</c:v>
                </c:pt>
                <c:pt idx="3">
                  <c:v>Total pop'n</c:v>
                </c:pt>
                <c:pt idx="4">
                  <c:v>Total pop'n: Male</c:v>
                </c:pt>
                <c:pt idx="5">
                  <c:v>Total pop'n: Female</c:v>
                </c:pt>
              </c:strCache>
            </c:strRef>
          </c:cat>
          <c:val>
            <c:numRef>
              <c:f>Data!$J$1027:$O$1027</c:f>
              <c:numCache>
                <c:formatCode>0%</c:formatCode>
                <c:ptCount val="6"/>
                <c:pt idx="0">
                  <c:v>0.16717354502450427</c:v>
                </c:pt>
                <c:pt idx="1">
                  <c:v>0.18511502906082536</c:v>
                </c:pt>
                <c:pt idx="2">
                  <c:v>0.15203731781611551</c:v>
                </c:pt>
                <c:pt idx="3">
                  <c:v>0.17396153328457639</c:v>
                </c:pt>
                <c:pt idx="4">
                  <c:v>0.18566063198280214</c:v>
                </c:pt>
                <c:pt idx="5">
                  <c:v>0.16335025573264716</c:v>
                </c:pt>
              </c:numCache>
            </c:numRef>
          </c:val>
          <c:extLst>
            <c:ext xmlns:c15="http://schemas.microsoft.com/office/drawing/2012/chart" uri="{02D57815-91ED-43cb-92C2-25804820EDAC}">
              <c15:datalabelsRange>
                <c15:f>Data!$S$1027:$X$1027</c15:f>
                <c15:dlblRangeCache>
                  <c:ptCount val="6"/>
                  <c:pt idx="0">
                    <c:v>17%</c:v>
                  </c:pt>
                  <c:pt idx="1">
                    <c:v>19%</c:v>
                  </c:pt>
                  <c:pt idx="2">
                    <c:v>15%</c:v>
                  </c:pt>
                  <c:pt idx="3">
                    <c:v>17%</c:v>
                  </c:pt>
                  <c:pt idx="4">
                    <c:v>19%</c:v>
                  </c:pt>
                  <c:pt idx="5">
                    <c:v>16%</c:v>
                  </c:pt>
                </c15:dlblRangeCache>
              </c15:datalabelsRange>
            </c:ext>
          </c:extLst>
        </c:ser>
        <c:ser>
          <c:idx val="2"/>
          <c:order val="2"/>
          <c:tx>
            <c:strRef>
              <c:f>Data!$I$1028</c:f>
              <c:strCache>
                <c:ptCount val="1"/>
                <c:pt idx="0">
                  <c:v>15 to 24 years</c:v>
                </c:pt>
              </c:strCache>
            </c:strRef>
          </c:tx>
          <c:spPr>
            <a:solidFill>
              <a:schemeClr val="accent3"/>
            </a:solidFill>
            <a:ln>
              <a:noFill/>
            </a:ln>
            <a:effectLst/>
          </c:spPr>
          <c:invertIfNegative val="0"/>
          <c:dLbls>
            <c:dLbl>
              <c:idx val="0"/>
              <c:tx>
                <c:rich>
                  <a:bodyPr/>
                  <a:lstStyle/>
                  <a:p>
                    <a:fld id="{BEEA46A2-0159-4F3B-B509-897F43EAD792}"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A34D861F-1A36-444C-A036-ED905E2E02C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60ED31F-E1E1-45E2-B032-FF4CB38B83C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E35D6F6-BDA1-4B99-88DE-5E96DEF50ED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B6CB838-1923-46C5-9F20-DB9A1A6FA77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390BF21C-4300-4909-B922-8EA4CC24F7D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Data!$J$1025:$O$1025</c:f>
              <c:strCache>
                <c:ptCount val="6"/>
                <c:pt idx="0">
                  <c:v>LIM-AT</c:v>
                </c:pt>
                <c:pt idx="1">
                  <c:v>LIM-AT: Male</c:v>
                </c:pt>
                <c:pt idx="2">
                  <c:v>LIM-AT: Female</c:v>
                </c:pt>
                <c:pt idx="3">
                  <c:v>Total pop'n</c:v>
                </c:pt>
                <c:pt idx="4">
                  <c:v>Total pop'n: Male</c:v>
                </c:pt>
                <c:pt idx="5">
                  <c:v>Total pop'n: Female</c:v>
                </c:pt>
              </c:strCache>
            </c:strRef>
          </c:cat>
          <c:val>
            <c:numRef>
              <c:f>Data!$J$1028:$O$1028</c:f>
              <c:numCache>
                <c:formatCode>0%</c:formatCode>
                <c:ptCount val="6"/>
                <c:pt idx="0">
                  <c:v>0.18740299237274638</c:v>
                </c:pt>
                <c:pt idx="1">
                  <c:v>0.17798338918840156</c:v>
                </c:pt>
                <c:pt idx="2">
                  <c:v>0.1953653239355817</c:v>
                </c:pt>
                <c:pt idx="3">
                  <c:v>0.21276640889135842</c:v>
                </c:pt>
                <c:pt idx="4">
                  <c:v>0.20198857378662705</c:v>
                </c:pt>
                <c:pt idx="5">
                  <c:v>0.22254240609965037</c:v>
                </c:pt>
              </c:numCache>
            </c:numRef>
          </c:val>
          <c:extLst>
            <c:ext xmlns:c15="http://schemas.microsoft.com/office/drawing/2012/chart" uri="{02D57815-91ED-43cb-92C2-25804820EDAC}">
              <c15:datalabelsRange>
                <c15:f>Data!$S$1028:$X$1028</c15:f>
                <c15:dlblRangeCache>
                  <c:ptCount val="6"/>
                  <c:pt idx="0">
                    <c:v>19%</c:v>
                  </c:pt>
                  <c:pt idx="1">
                    <c:v>18%</c:v>
                  </c:pt>
                  <c:pt idx="2">
                    <c:v>20%</c:v>
                  </c:pt>
                  <c:pt idx="3">
                    <c:v>21%</c:v>
                  </c:pt>
                  <c:pt idx="4">
                    <c:v>20%</c:v>
                  </c:pt>
                  <c:pt idx="5">
                    <c:v>22%</c:v>
                  </c:pt>
                </c15:dlblRangeCache>
              </c15:datalabelsRange>
            </c:ext>
          </c:extLst>
        </c:ser>
        <c:ser>
          <c:idx val="3"/>
          <c:order val="3"/>
          <c:tx>
            <c:strRef>
              <c:f>Data!$I$1029</c:f>
              <c:strCache>
                <c:ptCount val="1"/>
                <c:pt idx="0">
                  <c:v>25 to 44 years</c:v>
                </c:pt>
              </c:strCache>
            </c:strRef>
          </c:tx>
          <c:spPr>
            <a:solidFill>
              <a:schemeClr val="accent4"/>
            </a:solidFill>
            <a:ln>
              <a:noFill/>
            </a:ln>
            <a:effectLst/>
          </c:spPr>
          <c:invertIfNegative val="0"/>
          <c:dLbls>
            <c:dLbl>
              <c:idx val="0"/>
              <c:tx>
                <c:rich>
                  <a:bodyPr/>
                  <a:lstStyle/>
                  <a:p>
                    <a:fld id="{577A9211-667F-4B9C-9510-623CAE7FA528}"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086AF01-D377-44CB-A9BD-286A7F6A167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44DBBD3-6A75-4C6A-9678-47CA4967D31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57F5948-7AAA-4AA5-85A5-50CA50E402D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F274CCE-759A-4B26-9433-EA998DCBC01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F3D43729-C59F-407F-B381-9EF8F0CF313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Data!$J$1025:$O$1025</c:f>
              <c:strCache>
                <c:ptCount val="6"/>
                <c:pt idx="0">
                  <c:v>LIM-AT</c:v>
                </c:pt>
                <c:pt idx="1">
                  <c:v>LIM-AT: Male</c:v>
                </c:pt>
                <c:pt idx="2">
                  <c:v>LIM-AT: Female</c:v>
                </c:pt>
                <c:pt idx="3">
                  <c:v>Total pop'n</c:v>
                </c:pt>
                <c:pt idx="4">
                  <c:v>Total pop'n: Male</c:v>
                </c:pt>
                <c:pt idx="5">
                  <c:v>Total pop'n: Female</c:v>
                </c:pt>
              </c:strCache>
            </c:strRef>
          </c:cat>
          <c:val>
            <c:numRef>
              <c:f>Data!$J$1029:$O$1029</c:f>
              <c:numCache>
                <c:formatCode>0%</c:formatCode>
                <c:ptCount val="6"/>
                <c:pt idx="0">
                  <c:v>0.41583534911632763</c:v>
                </c:pt>
                <c:pt idx="1">
                  <c:v>0.3999870481001182</c:v>
                </c:pt>
                <c:pt idx="2">
                  <c:v>0.42921635318061985</c:v>
                </c:pt>
                <c:pt idx="3">
                  <c:v>0.42421465612756198</c:v>
                </c:pt>
                <c:pt idx="4">
                  <c:v>0.42213138751258195</c:v>
                </c:pt>
                <c:pt idx="5">
                  <c:v>0.4261043288045368</c:v>
                </c:pt>
              </c:numCache>
            </c:numRef>
          </c:val>
          <c:extLst>
            <c:ext xmlns:c15="http://schemas.microsoft.com/office/drawing/2012/chart" uri="{02D57815-91ED-43cb-92C2-25804820EDAC}">
              <c15:datalabelsRange>
                <c15:f>Data!$S$1029:$X$1029</c15:f>
                <c15:dlblRangeCache>
                  <c:ptCount val="6"/>
                  <c:pt idx="0">
                    <c:v>42%</c:v>
                  </c:pt>
                  <c:pt idx="1">
                    <c:v>40%</c:v>
                  </c:pt>
                  <c:pt idx="2">
                    <c:v>43%</c:v>
                  </c:pt>
                  <c:pt idx="3">
                    <c:v>42%</c:v>
                  </c:pt>
                  <c:pt idx="4">
                    <c:v>42%</c:v>
                  </c:pt>
                  <c:pt idx="5">
                    <c:v>43%</c:v>
                  </c:pt>
                </c15:dlblRangeCache>
              </c15:datalabelsRange>
            </c:ext>
          </c:extLst>
        </c:ser>
        <c:ser>
          <c:idx val="4"/>
          <c:order val="4"/>
          <c:tx>
            <c:strRef>
              <c:f>Data!$I$1030</c:f>
              <c:strCache>
                <c:ptCount val="1"/>
                <c:pt idx="0">
                  <c:v>45 years and over</c:v>
                </c:pt>
              </c:strCache>
            </c:strRef>
          </c:tx>
          <c:spPr>
            <a:solidFill>
              <a:schemeClr val="accent5"/>
            </a:solidFill>
            <a:ln>
              <a:noFill/>
            </a:ln>
            <a:effectLst/>
          </c:spPr>
          <c:invertIfNegative val="0"/>
          <c:dLbls>
            <c:dLbl>
              <c:idx val="0"/>
              <c:tx>
                <c:rich>
                  <a:bodyPr/>
                  <a:lstStyle/>
                  <a:p>
                    <a:fld id="{7633F8F8-9BF8-4357-9D51-43E013B4F01C}"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6FCA37D-4D6A-4299-8EDE-A4BF435CD8C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6D482BF-F2F0-4E36-B0F3-A522260C470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030611E8-C603-4EB9-8BA2-03BD8998F8E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CC36794-9CD0-4641-8199-3547A122886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D92208F7-4C26-4508-9AE2-15CED6D4EAF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Data!$J$1025:$O$1025</c:f>
              <c:strCache>
                <c:ptCount val="6"/>
                <c:pt idx="0">
                  <c:v>LIM-AT</c:v>
                </c:pt>
                <c:pt idx="1">
                  <c:v>LIM-AT: Male</c:v>
                </c:pt>
                <c:pt idx="2">
                  <c:v>LIM-AT: Female</c:v>
                </c:pt>
                <c:pt idx="3">
                  <c:v>Total pop'n</c:v>
                </c:pt>
                <c:pt idx="4">
                  <c:v>Total pop'n: Male</c:v>
                </c:pt>
                <c:pt idx="5">
                  <c:v>Total pop'n: Female</c:v>
                </c:pt>
              </c:strCache>
            </c:strRef>
          </c:cat>
          <c:val>
            <c:numRef>
              <c:f>Data!$J$1030:$O$1030</c:f>
              <c:numCache>
                <c:formatCode>0%</c:formatCode>
                <c:ptCount val="6"/>
                <c:pt idx="0">
                  <c:v>0.13357139946583294</c:v>
                </c:pt>
                <c:pt idx="1">
                  <c:v>0.13235222691728593</c:v>
                </c:pt>
                <c:pt idx="2">
                  <c:v>0.13459410728189158</c:v>
                </c:pt>
                <c:pt idx="3">
                  <c:v>9.2072398106037748E-2</c:v>
                </c:pt>
                <c:pt idx="4">
                  <c:v>8.8680018625452744E-2</c:v>
                </c:pt>
                <c:pt idx="5">
                  <c:v>9.5148982443274133E-2</c:v>
                </c:pt>
              </c:numCache>
            </c:numRef>
          </c:val>
          <c:extLst>
            <c:ext xmlns:c15="http://schemas.microsoft.com/office/drawing/2012/chart" uri="{02D57815-91ED-43cb-92C2-25804820EDAC}">
              <c15:datalabelsRange>
                <c15:f>Data!$S$1030:$X$1030</c15:f>
                <c15:dlblRangeCache>
                  <c:ptCount val="6"/>
                  <c:pt idx="0">
                    <c:v>13%</c:v>
                  </c:pt>
                  <c:pt idx="1">
                    <c:v>13%</c:v>
                  </c:pt>
                  <c:pt idx="2">
                    <c:v>13%</c:v>
                  </c:pt>
                  <c:pt idx="3">
                    <c:v>9%</c:v>
                  </c:pt>
                  <c:pt idx="4">
                    <c:v>9%</c:v>
                  </c:pt>
                  <c:pt idx="5">
                    <c:v>10%</c:v>
                  </c:pt>
                </c15:dlblRangeCache>
              </c15:datalabelsRange>
            </c:ext>
          </c:extLst>
        </c:ser>
        <c:dLbls>
          <c:showLegendKey val="0"/>
          <c:showVal val="0"/>
          <c:showCatName val="0"/>
          <c:showSerName val="0"/>
          <c:showPercent val="0"/>
          <c:showBubbleSize val="0"/>
        </c:dLbls>
        <c:gapWidth val="50"/>
        <c:overlap val="100"/>
        <c:axId val="486597560"/>
        <c:axId val="486597952"/>
        <c:extLst/>
      </c:barChart>
      <c:catAx>
        <c:axId val="4865975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6597952"/>
        <c:crosses val="autoZero"/>
        <c:auto val="1"/>
        <c:lblAlgn val="ctr"/>
        <c:lblOffset val="100"/>
        <c:noMultiLvlLbl val="0"/>
      </c:catAx>
      <c:valAx>
        <c:axId val="486597952"/>
        <c:scaling>
          <c:orientation val="minMax"/>
          <c:max val="1"/>
        </c:scaling>
        <c:delete val="1"/>
        <c:axPos val="t"/>
        <c:numFmt formatCode="0%" sourceLinked="1"/>
        <c:majorTickMark val="out"/>
        <c:minorTickMark val="none"/>
        <c:tickLblPos val="nextTo"/>
        <c:crossAx val="486597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Charts!$A$743</c:f>
          <c:strCache>
            <c:ptCount val="1"/>
            <c:pt idx="0">
              <c:v>Admission category &amp; applicant type (as % of immigrants post-1980)</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Data!$I$1169</c:f>
              <c:strCache>
                <c:ptCount val="1"/>
                <c:pt idx="0">
                  <c:v>Economic (Principal)</c:v>
                </c:pt>
              </c:strCache>
            </c:strRef>
          </c:tx>
          <c:spPr>
            <a:solidFill>
              <a:schemeClr val="accent1"/>
            </a:solidFill>
            <a:ln>
              <a:noFill/>
            </a:ln>
            <a:effectLst/>
          </c:spPr>
          <c:invertIfNegative val="0"/>
          <c:dLbls>
            <c:dLbl>
              <c:idx val="0"/>
              <c:tx>
                <c:rich>
                  <a:bodyPr/>
                  <a:lstStyle/>
                  <a:p>
                    <a:fld id="{E2973789-0432-486D-964F-DEA124E6B6B9}"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F03807F-A889-4245-92D1-BFE66FD06D5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43F00AD3-675D-4382-BDAA-6895F7112C5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C5AA7AA7-D37C-4E89-8DDB-79D1D621835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F50E4F33-39F9-4FC2-9354-58DBFF44C66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9DBC7EA7-D0D1-4374-95E5-CEC3B48755B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Data!$J$1168:$O$1168</c:f>
              <c:strCache>
                <c:ptCount val="6"/>
                <c:pt idx="0">
                  <c:v>LIM-AT</c:v>
                </c:pt>
                <c:pt idx="1">
                  <c:v>LIM-AT: Male</c:v>
                </c:pt>
                <c:pt idx="2">
                  <c:v>LIM-AT: Female</c:v>
                </c:pt>
                <c:pt idx="3">
                  <c:v>Total pop'n</c:v>
                </c:pt>
                <c:pt idx="4">
                  <c:v>Total pop'n: Male</c:v>
                </c:pt>
                <c:pt idx="5">
                  <c:v>Total pop'n: Female</c:v>
                </c:pt>
              </c:strCache>
            </c:strRef>
          </c:cat>
          <c:val>
            <c:numRef>
              <c:f>Data!$J$1169:$O$1169</c:f>
              <c:numCache>
                <c:formatCode>0%</c:formatCode>
                <c:ptCount val="6"/>
                <c:pt idx="0">
                  <c:v>0.18048442725752509</c:v>
                </c:pt>
                <c:pt idx="1">
                  <c:v>0.24481911442020968</c:v>
                </c:pt>
                <c:pt idx="2">
                  <c:v>0.12470932596146028</c:v>
                </c:pt>
                <c:pt idx="3">
                  <c:v>0.2140319902658141</c:v>
                </c:pt>
                <c:pt idx="4">
                  <c:v>0.27878451244311742</c:v>
                </c:pt>
                <c:pt idx="5">
                  <c:v>0.15543338855341207</c:v>
                </c:pt>
              </c:numCache>
            </c:numRef>
          </c:val>
          <c:extLst>
            <c:ext xmlns:c15="http://schemas.microsoft.com/office/drawing/2012/chart" uri="{02D57815-91ED-43cb-92C2-25804820EDAC}">
              <c15:datalabelsRange>
                <c15:f>Data!$S$1169:$X$1169</c15:f>
                <c15:dlblRangeCache>
                  <c:ptCount val="6"/>
                  <c:pt idx="0">
                    <c:v>18%</c:v>
                  </c:pt>
                  <c:pt idx="1">
                    <c:v>24%</c:v>
                  </c:pt>
                  <c:pt idx="2">
                    <c:v>12%</c:v>
                  </c:pt>
                  <c:pt idx="3">
                    <c:v>21%</c:v>
                  </c:pt>
                  <c:pt idx="4">
                    <c:v>28%</c:v>
                  </c:pt>
                  <c:pt idx="5">
                    <c:v>16%</c:v>
                  </c:pt>
                </c15:dlblRangeCache>
              </c15:datalabelsRange>
            </c:ext>
          </c:extLst>
        </c:ser>
        <c:ser>
          <c:idx val="1"/>
          <c:order val="1"/>
          <c:tx>
            <c:strRef>
              <c:f>Data!$I$1170</c:f>
              <c:strCache>
                <c:ptCount val="1"/>
                <c:pt idx="0">
                  <c:v>Economic (Secondary)</c:v>
                </c:pt>
              </c:strCache>
            </c:strRef>
          </c:tx>
          <c:spPr>
            <a:solidFill>
              <a:schemeClr val="accent2"/>
            </a:solidFill>
            <a:ln>
              <a:noFill/>
            </a:ln>
            <a:effectLst/>
          </c:spPr>
          <c:invertIfNegative val="0"/>
          <c:dLbls>
            <c:dLbl>
              <c:idx val="0"/>
              <c:tx>
                <c:rich>
                  <a:bodyPr/>
                  <a:lstStyle/>
                  <a:p>
                    <a:fld id="{D5627D53-FEE5-418F-9E0A-082904ABEC2E}"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ECF81EC-3795-4E77-B3E4-04D7BB74130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7548770E-63C2-4AA9-B08A-4661B88D73B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F643421-7E06-4657-9C98-636B2A7A86B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EC7514C-A263-479C-A7C0-0E6673A7A69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9660E809-456A-4D61-988E-0CCF34871E8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Data!$J$1168:$O$1168</c:f>
              <c:strCache>
                <c:ptCount val="6"/>
                <c:pt idx="0">
                  <c:v>LIM-AT</c:v>
                </c:pt>
                <c:pt idx="1">
                  <c:v>LIM-AT: Male</c:v>
                </c:pt>
                <c:pt idx="2">
                  <c:v>LIM-AT: Female</c:v>
                </c:pt>
                <c:pt idx="3">
                  <c:v>Total pop'n</c:v>
                </c:pt>
                <c:pt idx="4">
                  <c:v>Total pop'n: Male</c:v>
                </c:pt>
                <c:pt idx="5">
                  <c:v>Total pop'n: Female</c:v>
                </c:pt>
              </c:strCache>
            </c:strRef>
          </c:cat>
          <c:val>
            <c:numRef>
              <c:f>Data!$J$1170:$O$1170</c:f>
              <c:numCache>
                <c:formatCode>0%</c:formatCode>
                <c:ptCount val="6"/>
                <c:pt idx="0">
                  <c:v>0.30767053372352288</c:v>
                </c:pt>
                <c:pt idx="1">
                  <c:v>0.27590442789895164</c:v>
                </c:pt>
                <c:pt idx="2">
                  <c:v>0.33522237580291081</c:v>
                </c:pt>
                <c:pt idx="3">
                  <c:v>0.31092150410003488</c:v>
                </c:pt>
                <c:pt idx="4">
                  <c:v>0.27343118548235301</c:v>
                </c:pt>
                <c:pt idx="5">
                  <c:v>0.34485050499652647</c:v>
                </c:pt>
              </c:numCache>
            </c:numRef>
          </c:val>
          <c:extLst>
            <c:ext xmlns:c15="http://schemas.microsoft.com/office/drawing/2012/chart" uri="{02D57815-91ED-43cb-92C2-25804820EDAC}">
              <c15:datalabelsRange>
                <c15:f>Data!$S$1170:$X$1170</c15:f>
                <c15:dlblRangeCache>
                  <c:ptCount val="6"/>
                  <c:pt idx="0">
                    <c:v>31%</c:v>
                  </c:pt>
                  <c:pt idx="1">
                    <c:v>28%</c:v>
                  </c:pt>
                  <c:pt idx="2">
                    <c:v>34%</c:v>
                  </c:pt>
                  <c:pt idx="3">
                    <c:v>31%</c:v>
                  </c:pt>
                  <c:pt idx="4">
                    <c:v>27%</c:v>
                  </c:pt>
                  <c:pt idx="5">
                    <c:v>34%</c:v>
                  </c:pt>
                </c15:dlblRangeCache>
              </c15:datalabelsRange>
            </c:ext>
          </c:extLst>
        </c:ser>
        <c:ser>
          <c:idx val="2"/>
          <c:order val="2"/>
          <c:tx>
            <c:strRef>
              <c:f>Data!$I$1171</c:f>
              <c:strCache>
                <c:ptCount val="1"/>
                <c:pt idx="0">
                  <c:v>Immigrants sponsored by family</c:v>
                </c:pt>
              </c:strCache>
            </c:strRef>
          </c:tx>
          <c:spPr>
            <a:solidFill>
              <a:schemeClr val="accent4"/>
            </a:solidFill>
            <a:ln>
              <a:noFill/>
            </a:ln>
            <a:effectLst/>
          </c:spPr>
          <c:invertIfNegative val="0"/>
          <c:dLbls>
            <c:dLbl>
              <c:idx val="0"/>
              <c:tx>
                <c:rich>
                  <a:bodyPr/>
                  <a:lstStyle/>
                  <a:p>
                    <a:fld id="{D615FA92-DF42-42A9-BBFF-D69C9459527F}"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6EB07EDC-ABE7-4FF6-BC61-A3C6E3EC178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D6828CE0-200A-4181-98A7-92D5C4C561B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B78CC25B-4FFE-4435-AFF3-E79BF756C05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1AF891B-CFF9-49E0-9D0A-B205A58E096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7E87D151-AE0E-4430-BBCA-1335E97EB81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Data!$J$1168:$O$1168</c:f>
              <c:strCache>
                <c:ptCount val="6"/>
                <c:pt idx="0">
                  <c:v>LIM-AT</c:v>
                </c:pt>
                <c:pt idx="1">
                  <c:v>LIM-AT: Male</c:v>
                </c:pt>
                <c:pt idx="2">
                  <c:v>LIM-AT: Female</c:v>
                </c:pt>
                <c:pt idx="3">
                  <c:v>Total pop'n</c:v>
                </c:pt>
                <c:pt idx="4">
                  <c:v>Total pop'n: Male</c:v>
                </c:pt>
                <c:pt idx="5">
                  <c:v>Total pop'n: Female</c:v>
                </c:pt>
              </c:strCache>
            </c:strRef>
          </c:cat>
          <c:val>
            <c:numRef>
              <c:f>Data!$J$1171:$O$1171</c:f>
              <c:numCache>
                <c:formatCode>0%</c:formatCode>
                <c:ptCount val="6"/>
                <c:pt idx="0">
                  <c:v>0.27945147017837235</c:v>
                </c:pt>
                <c:pt idx="1">
                  <c:v>0.22748072991879373</c:v>
                </c:pt>
                <c:pt idx="2">
                  <c:v>0.32450605740304089</c:v>
                </c:pt>
                <c:pt idx="3">
                  <c:v>0.31251873813251607</c:v>
                </c:pt>
                <c:pt idx="4">
                  <c:v>0.26871265496229974</c:v>
                </c:pt>
                <c:pt idx="5">
                  <c:v>0.35216326885053173</c:v>
                </c:pt>
              </c:numCache>
            </c:numRef>
          </c:val>
          <c:extLst>
            <c:ext xmlns:c15="http://schemas.microsoft.com/office/drawing/2012/chart" uri="{02D57815-91ED-43cb-92C2-25804820EDAC}">
              <c15:datalabelsRange>
                <c15:f>Data!$S$1171:$X$1171</c15:f>
                <c15:dlblRangeCache>
                  <c:ptCount val="6"/>
                  <c:pt idx="0">
                    <c:v>28%</c:v>
                  </c:pt>
                  <c:pt idx="1">
                    <c:v>23%</c:v>
                  </c:pt>
                  <c:pt idx="2">
                    <c:v>32%</c:v>
                  </c:pt>
                  <c:pt idx="3">
                    <c:v>31%</c:v>
                  </c:pt>
                  <c:pt idx="4">
                    <c:v>27%</c:v>
                  </c:pt>
                  <c:pt idx="5">
                    <c:v>35%</c:v>
                  </c:pt>
                </c15:dlblRangeCache>
              </c15:datalabelsRange>
            </c:ext>
          </c:extLst>
        </c:ser>
        <c:ser>
          <c:idx val="3"/>
          <c:order val="3"/>
          <c:tx>
            <c:strRef>
              <c:f>Data!$I$1172</c:f>
              <c:strCache>
                <c:ptCount val="1"/>
                <c:pt idx="0">
                  <c:v>Refugees</c:v>
                </c:pt>
              </c:strCache>
            </c:strRef>
          </c:tx>
          <c:spPr>
            <a:solidFill>
              <a:schemeClr val="accent5"/>
            </a:solidFill>
            <a:ln>
              <a:noFill/>
            </a:ln>
            <a:effectLst/>
          </c:spPr>
          <c:invertIfNegative val="0"/>
          <c:dLbls>
            <c:dLbl>
              <c:idx val="0"/>
              <c:tx>
                <c:rich>
                  <a:bodyPr/>
                  <a:lstStyle/>
                  <a:p>
                    <a:fld id="{440CF031-ACFD-476D-89AC-C6F294D6761F}"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FCB0E6D5-BA75-4C8F-8043-69398B47DC3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DEAA33E-9904-4DE1-AA19-F33157ADA56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07CDCE5-A2D8-4049-A2F4-06BEFD0DB7D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EC47134-230F-4F38-A056-1AD5AD44646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C483F3CE-5060-497E-8824-06EBA72922F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Data!$J$1168:$O$1168</c:f>
              <c:strCache>
                <c:ptCount val="6"/>
                <c:pt idx="0">
                  <c:v>LIM-AT</c:v>
                </c:pt>
                <c:pt idx="1">
                  <c:v>LIM-AT: Male</c:v>
                </c:pt>
                <c:pt idx="2">
                  <c:v>LIM-AT: Female</c:v>
                </c:pt>
                <c:pt idx="3">
                  <c:v>Total pop'n</c:v>
                </c:pt>
                <c:pt idx="4">
                  <c:v>Total pop'n: Male</c:v>
                </c:pt>
                <c:pt idx="5">
                  <c:v>Total pop'n: Female</c:v>
                </c:pt>
              </c:strCache>
            </c:strRef>
          </c:cat>
          <c:val>
            <c:numRef>
              <c:f>Data!$J$1172:$O$1172</c:f>
              <c:numCache>
                <c:formatCode>0%</c:formatCode>
                <c:ptCount val="6"/>
                <c:pt idx="0">
                  <c:v>0.21606309225195094</c:v>
                </c:pt>
                <c:pt idx="1">
                  <c:v>0.23611710207985598</c:v>
                </c:pt>
                <c:pt idx="2">
                  <c:v>0.19868281974144239</c:v>
                </c:pt>
                <c:pt idx="3">
                  <c:v>0.15058007121805314</c:v>
                </c:pt>
                <c:pt idx="4">
                  <c:v>0.16743678793000999</c:v>
                </c:pt>
                <c:pt idx="5">
                  <c:v>0.13532537540747075</c:v>
                </c:pt>
              </c:numCache>
            </c:numRef>
          </c:val>
          <c:extLst>
            <c:ext xmlns:c15="http://schemas.microsoft.com/office/drawing/2012/chart" uri="{02D57815-91ED-43cb-92C2-25804820EDAC}">
              <c15:datalabelsRange>
                <c15:f>Data!$S$1172:$X$1172</c15:f>
                <c15:dlblRangeCache>
                  <c:ptCount val="6"/>
                  <c:pt idx="0">
                    <c:v>22%</c:v>
                  </c:pt>
                  <c:pt idx="1">
                    <c:v>24%</c:v>
                  </c:pt>
                  <c:pt idx="2">
                    <c:v>20%</c:v>
                  </c:pt>
                  <c:pt idx="3">
                    <c:v>15%</c:v>
                  </c:pt>
                  <c:pt idx="4">
                    <c:v>17%</c:v>
                  </c:pt>
                  <c:pt idx="5">
                    <c:v>14%</c:v>
                  </c:pt>
                </c15:dlblRangeCache>
              </c15:datalabelsRange>
            </c:ext>
          </c:extLst>
        </c:ser>
        <c:ser>
          <c:idx val="4"/>
          <c:order val="4"/>
          <c:tx>
            <c:strRef>
              <c:f>Data!$I$1173</c:f>
              <c:strCache>
                <c:ptCount val="1"/>
                <c:pt idx="0">
                  <c:v>Other immigrants</c:v>
                </c:pt>
              </c:strCache>
            </c:strRef>
          </c:tx>
          <c:spPr>
            <a:solidFill>
              <a:schemeClr val="accent6"/>
            </a:solidFill>
            <a:ln>
              <a:noFill/>
            </a:ln>
            <a:effectLst/>
          </c:spPr>
          <c:invertIfNegative val="0"/>
          <c:dLbls>
            <c:dLbl>
              <c:idx val="0"/>
              <c:tx>
                <c:rich>
                  <a:bodyPr/>
                  <a:lstStyle/>
                  <a:p>
                    <a:fld id="{0D167C6E-B6CF-4F96-A968-82773916871C}"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6F5BD3EC-9B5F-4881-8D42-B3CB2D3FB96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2714F4BD-F6D7-403B-BF6E-BE4D7E7F29A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B9B6F0EF-7CC5-4E08-93EC-54D5B380945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F087BDA-DFBE-42DC-A4D2-33E376DCA4A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619B95DB-E913-4228-BFE9-1609C8BD37B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Data!$J$1168:$O$1168</c:f>
              <c:strCache>
                <c:ptCount val="6"/>
                <c:pt idx="0">
                  <c:v>LIM-AT</c:v>
                </c:pt>
                <c:pt idx="1">
                  <c:v>LIM-AT: Male</c:v>
                </c:pt>
                <c:pt idx="2">
                  <c:v>LIM-AT: Female</c:v>
                </c:pt>
                <c:pt idx="3">
                  <c:v>Total pop'n</c:v>
                </c:pt>
                <c:pt idx="4">
                  <c:v>Total pop'n: Male</c:v>
                </c:pt>
                <c:pt idx="5">
                  <c:v>Total pop'n: Female</c:v>
                </c:pt>
              </c:strCache>
            </c:strRef>
          </c:cat>
          <c:val>
            <c:numRef>
              <c:f>Data!$J$1173:$O$1173</c:f>
              <c:numCache>
                <c:formatCode>0%</c:formatCode>
                <c:ptCount val="6"/>
                <c:pt idx="0">
                  <c:v>1.6326121794871796E-2</c:v>
                </c:pt>
                <c:pt idx="1">
                  <c:v>1.5688002850659216E-2</c:v>
                </c:pt>
                <c:pt idx="2">
                  <c:v>1.6887551833482398E-2</c:v>
                </c:pt>
                <c:pt idx="3">
                  <c:v>1.1947696283581801E-2</c:v>
                </c:pt>
                <c:pt idx="4">
                  <c:v>1.1636704520710233E-2</c:v>
                </c:pt>
                <c:pt idx="5">
                  <c:v>1.223080211617592E-2</c:v>
                </c:pt>
              </c:numCache>
            </c:numRef>
          </c:val>
          <c:extLst>
            <c:ext xmlns:c15="http://schemas.microsoft.com/office/drawing/2012/chart" uri="{02D57815-91ED-43cb-92C2-25804820EDAC}">
              <c15:datalabelsRange>
                <c15:f>Data!$S$1173:$X$1173</c15:f>
                <c15:dlblRangeCache>
                  <c:ptCount val="6"/>
                  <c:pt idx="0">
                    <c:v>2%</c:v>
                  </c:pt>
                  <c:pt idx="1">
                    <c:v>2%</c:v>
                  </c:pt>
                  <c:pt idx="2">
                    <c:v>2%</c:v>
                  </c:pt>
                  <c:pt idx="3">
                    <c:v>1%</c:v>
                  </c:pt>
                  <c:pt idx="4">
                    <c:v>1%</c:v>
                  </c:pt>
                  <c:pt idx="5">
                    <c:v>1%</c:v>
                  </c:pt>
                </c15:dlblRangeCache>
              </c15:datalabelsRange>
            </c:ext>
          </c:extLst>
        </c:ser>
        <c:dLbls>
          <c:showLegendKey val="0"/>
          <c:showVal val="0"/>
          <c:showCatName val="0"/>
          <c:showSerName val="0"/>
          <c:showPercent val="0"/>
          <c:showBubbleSize val="0"/>
        </c:dLbls>
        <c:gapWidth val="50"/>
        <c:overlap val="100"/>
        <c:axId val="489762544"/>
        <c:axId val="489765288"/>
        <c:extLst/>
      </c:barChart>
      <c:catAx>
        <c:axId val="4897625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9765288"/>
        <c:crosses val="autoZero"/>
        <c:auto val="1"/>
        <c:lblAlgn val="ctr"/>
        <c:lblOffset val="100"/>
        <c:noMultiLvlLbl val="0"/>
      </c:catAx>
      <c:valAx>
        <c:axId val="489765288"/>
        <c:scaling>
          <c:orientation val="minMax"/>
          <c:max val="1"/>
        </c:scaling>
        <c:delete val="1"/>
        <c:axPos val="t"/>
        <c:numFmt formatCode="0%" sourceLinked="1"/>
        <c:majorTickMark val="out"/>
        <c:minorTickMark val="none"/>
        <c:tickLblPos val="nextTo"/>
        <c:crossAx val="489762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Charts!$A$572</c:f>
          <c:strCache>
            <c:ptCount val="1"/>
            <c:pt idx="0">
              <c:v>Population by region of birth (non-immigrants and immigrants)</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Data!$I$1033</c:f>
              <c:strCache>
                <c:ptCount val="1"/>
                <c:pt idx="0">
                  <c:v>Canada</c:v>
                </c:pt>
              </c:strCache>
            </c:strRef>
          </c:tx>
          <c:spPr>
            <a:solidFill>
              <a:schemeClr val="accent1"/>
            </a:solidFill>
            <a:ln>
              <a:noFill/>
            </a:ln>
            <a:effectLst/>
          </c:spPr>
          <c:invertIfNegative val="0"/>
          <c:dLbls>
            <c:dLbl>
              <c:idx val="0"/>
              <c:tx>
                <c:rich>
                  <a:bodyPr/>
                  <a:lstStyle/>
                  <a:p>
                    <a:fld id="{8D040BA6-90CF-4480-9F39-43F0FC0B9932}"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F80C134-466D-4178-99B0-70DA5B0DB50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23A13BE3-A3D1-4F4E-B396-9A8FF29971D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5A70BEEC-0920-44ED-B1FA-75AFEB5F911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CB4721C4-A65C-4B50-9A46-2BA06771763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6501A3C9-E862-4386-B663-5321D0B5D57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Data!$J$1032:$O$1032</c:f>
              <c:strCache>
                <c:ptCount val="6"/>
                <c:pt idx="0">
                  <c:v>LIM-AT</c:v>
                </c:pt>
                <c:pt idx="1">
                  <c:v>LIM-AT: Male</c:v>
                </c:pt>
                <c:pt idx="2">
                  <c:v>LIM-AT: Female</c:v>
                </c:pt>
                <c:pt idx="3">
                  <c:v>Total pop'n</c:v>
                </c:pt>
                <c:pt idx="4">
                  <c:v>Total pop'n: Male</c:v>
                </c:pt>
                <c:pt idx="5">
                  <c:v>Total pop'n: Female</c:v>
                </c:pt>
              </c:strCache>
            </c:strRef>
          </c:cat>
          <c:val>
            <c:numRef>
              <c:f>Data!$J$1033:$O$1033</c:f>
              <c:numCache>
                <c:formatCode>0%</c:formatCode>
                <c:ptCount val="6"/>
                <c:pt idx="0">
                  <c:v>0.70612421742240083</c:v>
                </c:pt>
                <c:pt idx="1">
                  <c:v>0.70995492111194591</c:v>
                </c:pt>
                <c:pt idx="2">
                  <c:v>0.70281055210390542</c:v>
                </c:pt>
                <c:pt idx="3">
                  <c:v>0.77790674523700687</c:v>
                </c:pt>
                <c:pt idx="4">
                  <c:v>0.78537887428624087</c:v>
                </c:pt>
                <c:pt idx="5">
                  <c:v>0.77066529641820569</c:v>
                </c:pt>
              </c:numCache>
            </c:numRef>
          </c:val>
          <c:extLst>
            <c:ext xmlns:c15="http://schemas.microsoft.com/office/drawing/2012/chart" uri="{02D57815-91ED-43cb-92C2-25804820EDAC}">
              <c15:datalabelsRange>
                <c15:f>Data!$S$1033:$X$1033</c15:f>
                <c15:dlblRangeCache>
                  <c:ptCount val="6"/>
                  <c:pt idx="0">
                    <c:v>71%</c:v>
                  </c:pt>
                  <c:pt idx="1">
                    <c:v>71%</c:v>
                  </c:pt>
                  <c:pt idx="2">
                    <c:v>70%</c:v>
                  </c:pt>
                  <c:pt idx="3">
                    <c:v>78%</c:v>
                  </c:pt>
                  <c:pt idx="4">
                    <c:v>79%</c:v>
                  </c:pt>
                  <c:pt idx="5">
                    <c:v>77%</c:v>
                  </c:pt>
                </c15:dlblRangeCache>
              </c15:datalabelsRange>
            </c:ext>
          </c:extLst>
        </c:ser>
        <c:ser>
          <c:idx val="1"/>
          <c:order val="1"/>
          <c:tx>
            <c:strRef>
              <c:f>Data!$I$1034</c:f>
              <c:strCache>
                <c:ptCount val="1"/>
                <c:pt idx="0">
                  <c:v>Americas</c:v>
                </c:pt>
              </c:strCache>
            </c:strRef>
          </c:tx>
          <c:spPr>
            <a:solidFill>
              <a:schemeClr val="accent4"/>
            </a:solidFill>
            <a:ln>
              <a:noFill/>
            </a:ln>
            <a:effectLst/>
          </c:spPr>
          <c:invertIfNegative val="0"/>
          <c:dLbls>
            <c:dLbl>
              <c:idx val="0"/>
              <c:tx>
                <c:rich>
                  <a:bodyPr/>
                  <a:lstStyle/>
                  <a:p>
                    <a:fld id="{874DCD68-EA28-4B06-A03F-A623D04FAD74}"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1AC0906-1771-4BE6-9E3B-FA8DC19A165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B5A0EC8-47B1-4478-B320-36FA80F9FE5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6E70B52-6EE3-4FF9-A834-D559873288C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B74C3F26-6766-4315-8D26-1424B8E60CB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4CE123B-2F07-4594-968A-069DF63F1AB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Data!$J$1032:$O$1032</c:f>
              <c:strCache>
                <c:ptCount val="6"/>
                <c:pt idx="0">
                  <c:v>LIM-AT</c:v>
                </c:pt>
                <c:pt idx="1">
                  <c:v>LIM-AT: Male</c:v>
                </c:pt>
                <c:pt idx="2">
                  <c:v>LIM-AT: Female</c:v>
                </c:pt>
                <c:pt idx="3">
                  <c:v>Total pop'n</c:v>
                </c:pt>
                <c:pt idx="4">
                  <c:v>Total pop'n: Male</c:v>
                </c:pt>
                <c:pt idx="5">
                  <c:v>Total pop'n: Female</c:v>
                </c:pt>
              </c:strCache>
            </c:strRef>
          </c:cat>
          <c:val>
            <c:numRef>
              <c:f>Data!$J$1034:$O$1034</c:f>
              <c:numCache>
                <c:formatCode>0%</c:formatCode>
                <c:ptCount val="6"/>
                <c:pt idx="0">
                  <c:v>4.0279817417610948E-2</c:v>
                </c:pt>
                <c:pt idx="1">
                  <c:v>3.6276765589782121E-2</c:v>
                </c:pt>
                <c:pt idx="2">
                  <c:v>4.3740447634260847E-2</c:v>
                </c:pt>
                <c:pt idx="3">
                  <c:v>3.3243906950223598E-2</c:v>
                </c:pt>
                <c:pt idx="4">
                  <c:v>3.055804562552885E-2</c:v>
                </c:pt>
                <c:pt idx="5">
                  <c:v>3.5846940849749299E-2</c:v>
                </c:pt>
              </c:numCache>
            </c:numRef>
          </c:val>
          <c:extLst>
            <c:ext xmlns:c15="http://schemas.microsoft.com/office/drawing/2012/chart" uri="{02D57815-91ED-43cb-92C2-25804820EDAC}">
              <c15:datalabelsRange>
                <c15:f>Data!$S$1034:$X$1034</c15:f>
                <c15:dlblRangeCache>
                  <c:ptCount val="6"/>
                  <c:pt idx="0">
                    <c:v>4%</c:v>
                  </c:pt>
                  <c:pt idx="1">
                    <c:v>4%</c:v>
                  </c:pt>
                  <c:pt idx="2">
                    <c:v>4%</c:v>
                  </c:pt>
                  <c:pt idx="3">
                    <c:v>3%</c:v>
                  </c:pt>
                  <c:pt idx="4">
                    <c:v>3%</c:v>
                  </c:pt>
                  <c:pt idx="5">
                    <c:v>4%</c:v>
                  </c:pt>
                </c15:dlblRangeCache>
              </c15:datalabelsRange>
            </c:ext>
          </c:extLst>
        </c:ser>
        <c:ser>
          <c:idx val="2"/>
          <c:order val="2"/>
          <c:tx>
            <c:strRef>
              <c:f>Data!$I$1035</c:f>
              <c:strCache>
                <c:ptCount val="1"/>
                <c:pt idx="0">
                  <c:v>Europe</c:v>
                </c:pt>
              </c:strCache>
            </c:strRef>
          </c:tx>
          <c:spPr>
            <a:solidFill>
              <a:schemeClr val="accent4">
                <a:lumMod val="75000"/>
              </a:schemeClr>
            </a:solidFill>
            <a:ln>
              <a:noFill/>
            </a:ln>
            <a:effectLst/>
          </c:spPr>
          <c:invertIfNegative val="0"/>
          <c:dLbls>
            <c:dLbl>
              <c:idx val="0"/>
              <c:tx>
                <c:rich>
                  <a:bodyPr/>
                  <a:lstStyle/>
                  <a:p>
                    <a:fld id="{362018D2-B43D-4E2F-8D6F-E27AD1DA3D2F}"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C8637CED-0B63-4465-83D7-96C20CEE0AE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682D39CA-FF30-41A5-A98E-C49D9455B71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66AB34B-AF2D-4A9F-953A-15E26176B21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4F93813-F126-44A9-B6AA-D768959A759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7902CD92-C694-4D84-A286-E26492A6126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lumMod val="75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Data!$J$1032:$O$1032</c:f>
              <c:strCache>
                <c:ptCount val="6"/>
                <c:pt idx="0">
                  <c:v>LIM-AT</c:v>
                </c:pt>
                <c:pt idx="1">
                  <c:v>LIM-AT: Male</c:v>
                </c:pt>
                <c:pt idx="2">
                  <c:v>LIM-AT: Female</c:v>
                </c:pt>
                <c:pt idx="3">
                  <c:v>Total pop'n</c:v>
                </c:pt>
                <c:pt idx="4">
                  <c:v>Total pop'n: Male</c:v>
                </c:pt>
                <c:pt idx="5">
                  <c:v>Total pop'n: Female</c:v>
                </c:pt>
              </c:strCache>
            </c:strRef>
          </c:cat>
          <c:val>
            <c:numRef>
              <c:f>Data!$J$1035:$O$1035</c:f>
              <c:numCache>
                <c:formatCode>0%</c:formatCode>
                <c:ptCount val="6"/>
                <c:pt idx="0">
                  <c:v>5.4362131898684843E-2</c:v>
                </c:pt>
                <c:pt idx="1">
                  <c:v>5.0547051089406464E-2</c:v>
                </c:pt>
                <c:pt idx="2">
                  <c:v>5.7660261549609383E-2</c:v>
                </c:pt>
                <c:pt idx="3">
                  <c:v>6.1508053381336324E-2</c:v>
                </c:pt>
                <c:pt idx="4">
                  <c:v>6.0747767015622213E-2</c:v>
                </c:pt>
                <c:pt idx="5">
                  <c:v>6.2244908907378611E-2</c:v>
                </c:pt>
              </c:numCache>
            </c:numRef>
          </c:val>
          <c:extLst>
            <c:ext xmlns:c15="http://schemas.microsoft.com/office/drawing/2012/chart" uri="{02D57815-91ED-43cb-92C2-25804820EDAC}">
              <c15:datalabelsRange>
                <c15:f>Data!$S$1035:$X$1035</c15:f>
                <c15:dlblRangeCache>
                  <c:ptCount val="6"/>
                  <c:pt idx="0">
                    <c:v>5%</c:v>
                  </c:pt>
                  <c:pt idx="1">
                    <c:v>5%</c:v>
                  </c:pt>
                  <c:pt idx="2">
                    <c:v>6%</c:v>
                  </c:pt>
                  <c:pt idx="3">
                    <c:v>6%</c:v>
                  </c:pt>
                  <c:pt idx="4">
                    <c:v>6%</c:v>
                  </c:pt>
                  <c:pt idx="5">
                    <c:v>6%</c:v>
                  </c:pt>
                </c15:dlblRangeCache>
              </c15:datalabelsRange>
            </c:ext>
          </c:extLst>
        </c:ser>
        <c:ser>
          <c:idx val="3"/>
          <c:order val="3"/>
          <c:tx>
            <c:strRef>
              <c:f>Data!$I$1036</c:f>
              <c:strCache>
                <c:ptCount val="1"/>
                <c:pt idx="0">
                  <c:v>Africa</c:v>
                </c:pt>
              </c:strCache>
            </c:strRef>
          </c:tx>
          <c:spPr>
            <a:solidFill>
              <a:schemeClr val="accent5"/>
            </a:solidFill>
            <a:ln>
              <a:noFill/>
            </a:ln>
            <a:effectLst/>
          </c:spPr>
          <c:invertIfNegative val="0"/>
          <c:dLbls>
            <c:dLbl>
              <c:idx val="0"/>
              <c:tx>
                <c:rich>
                  <a:bodyPr/>
                  <a:lstStyle/>
                  <a:p>
                    <a:fld id="{9A4200EB-651D-4ABC-8B6B-0471A51CF0D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CB3D8268-1485-4DBA-B291-302ED186CF8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709E430-D63F-456C-8EC3-3F2BE3B5B23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FD7730B-B2AE-486F-B584-990B1038095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CE11181F-75D8-472B-A7BA-632587A4DBE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F915ED12-C218-48D5-8542-7D17E54E6C0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Data!$J$1032:$O$1032</c:f>
              <c:strCache>
                <c:ptCount val="6"/>
                <c:pt idx="0">
                  <c:v>LIM-AT</c:v>
                </c:pt>
                <c:pt idx="1">
                  <c:v>LIM-AT: Male</c:v>
                </c:pt>
                <c:pt idx="2">
                  <c:v>LIM-AT: Female</c:v>
                </c:pt>
                <c:pt idx="3">
                  <c:v>Total pop'n</c:v>
                </c:pt>
                <c:pt idx="4">
                  <c:v>Total pop'n: Male</c:v>
                </c:pt>
                <c:pt idx="5">
                  <c:v>Total pop'n: Female</c:v>
                </c:pt>
              </c:strCache>
            </c:strRef>
          </c:cat>
          <c:val>
            <c:numRef>
              <c:f>Data!$J$1036:$O$1036</c:f>
              <c:numCache>
                <c:formatCode>0%</c:formatCode>
                <c:ptCount val="6"/>
                <c:pt idx="0">
                  <c:v>3.3522788507281194E-2</c:v>
                </c:pt>
                <c:pt idx="1">
                  <c:v>3.4558132982719758E-2</c:v>
                </c:pt>
                <c:pt idx="2">
                  <c:v>3.2627735300266504E-2</c:v>
                </c:pt>
                <c:pt idx="3">
                  <c:v>1.8775269899014652E-2</c:v>
                </c:pt>
                <c:pt idx="4">
                  <c:v>1.929947183920358E-2</c:v>
                </c:pt>
                <c:pt idx="5">
                  <c:v>1.8267240786852806E-2</c:v>
                </c:pt>
              </c:numCache>
            </c:numRef>
          </c:val>
          <c:extLst>
            <c:ext xmlns:c15="http://schemas.microsoft.com/office/drawing/2012/chart" uri="{02D57815-91ED-43cb-92C2-25804820EDAC}">
              <c15:datalabelsRange>
                <c15:f>Data!$S$1036:$X$1036</c15:f>
                <c15:dlblRangeCache>
                  <c:ptCount val="6"/>
                  <c:pt idx="0">
                    <c:v>3%</c:v>
                  </c:pt>
                  <c:pt idx="1">
                    <c:v>3%</c:v>
                  </c:pt>
                  <c:pt idx="2">
                    <c:v>3%</c:v>
                  </c:pt>
                  <c:pt idx="3">
                    <c:v>2%</c:v>
                  </c:pt>
                  <c:pt idx="4">
                    <c:v>2%</c:v>
                  </c:pt>
                  <c:pt idx="5">
                    <c:v>2%</c:v>
                  </c:pt>
                </c15:dlblRangeCache>
              </c15:datalabelsRange>
            </c:ext>
          </c:extLst>
        </c:ser>
        <c:ser>
          <c:idx val="4"/>
          <c:order val="4"/>
          <c:tx>
            <c:strRef>
              <c:f>Data!$I$1037</c:f>
              <c:strCache>
                <c:ptCount val="1"/>
                <c:pt idx="0">
                  <c:v>Asia</c:v>
                </c:pt>
              </c:strCache>
            </c:strRef>
          </c:tx>
          <c:spPr>
            <a:solidFill>
              <a:schemeClr val="accent6"/>
            </a:solidFill>
            <a:ln>
              <a:noFill/>
            </a:ln>
            <a:effectLst/>
          </c:spPr>
          <c:invertIfNegative val="0"/>
          <c:dLbls>
            <c:dLbl>
              <c:idx val="0"/>
              <c:tx>
                <c:rich>
                  <a:bodyPr/>
                  <a:lstStyle/>
                  <a:p>
                    <a:fld id="{02EB79DE-2B1A-4AAD-B7BF-5D5258D98DCB}"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5E4191AA-F45B-47E9-ACB9-754C6FD4FFC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354E369-249E-402B-9D1D-1A168791D31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8C87B78-0397-4E35-B7CE-5CD28B84957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8ED14AAE-2787-4CDD-A8AA-9711493705F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46C515F-F6CB-48AA-A020-CD39978369B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Data!$J$1032:$O$1032</c:f>
              <c:strCache>
                <c:ptCount val="6"/>
                <c:pt idx="0">
                  <c:v>LIM-AT</c:v>
                </c:pt>
                <c:pt idx="1">
                  <c:v>LIM-AT: Male</c:v>
                </c:pt>
                <c:pt idx="2">
                  <c:v>LIM-AT: Female</c:v>
                </c:pt>
                <c:pt idx="3">
                  <c:v>Total pop'n</c:v>
                </c:pt>
                <c:pt idx="4">
                  <c:v>Total pop'n: Male</c:v>
                </c:pt>
                <c:pt idx="5">
                  <c:v>Total pop'n: Female</c:v>
                </c:pt>
              </c:strCache>
            </c:strRef>
          </c:cat>
          <c:val>
            <c:numRef>
              <c:f>Data!$J$1037:$O$1037</c:f>
              <c:numCache>
                <c:formatCode>0%</c:formatCode>
                <c:ptCount val="6"/>
                <c:pt idx="0">
                  <c:v>0.16449179674700276</c:v>
                </c:pt>
                <c:pt idx="1">
                  <c:v>0.16744928625093913</c:v>
                </c:pt>
                <c:pt idx="2">
                  <c:v>0.16193302332756215</c:v>
                </c:pt>
                <c:pt idx="3">
                  <c:v>0.10688637145455659</c:v>
                </c:pt>
                <c:pt idx="4">
                  <c:v>0.10232801262894341</c:v>
                </c:pt>
                <c:pt idx="5">
                  <c:v>0.11130446280915046</c:v>
                </c:pt>
              </c:numCache>
            </c:numRef>
          </c:val>
          <c:extLst>
            <c:ext xmlns:c15="http://schemas.microsoft.com/office/drawing/2012/chart" uri="{02D57815-91ED-43cb-92C2-25804820EDAC}">
              <c15:datalabelsRange>
                <c15:f>Data!$S$1037:$X$1037</c15:f>
                <c15:dlblRangeCache>
                  <c:ptCount val="6"/>
                  <c:pt idx="0">
                    <c:v>16%</c:v>
                  </c:pt>
                  <c:pt idx="1">
                    <c:v>17%</c:v>
                  </c:pt>
                  <c:pt idx="2">
                    <c:v>16%</c:v>
                  </c:pt>
                  <c:pt idx="3">
                    <c:v>11%</c:v>
                  </c:pt>
                  <c:pt idx="4">
                    <c:v>10%</c:v>
                  </c:pt>
                  <c:pt idx="5">
                    <c:v>11%</c:v>
                  </c:pt>
                </c15:dlblRangeCache>
              </c15:datalabelsRange>
            </c:ext>
          </c:extLst>
        </c:ser>
        <c:ser>
          <c:idx val="5"/>
          <c:order val="5"/>
          <c:tx>
            <c:strRef>
              <c:f>Data!$I$1038</c:f>
              <c:strCache>
                <c:ptCount val="1"/>
                <c:pt idx="0">
                  <c:v>Oceania and other places of birth</c:v>
                </c:pt>
              </c:strCache>
            </c:strRef>
          </c:tx>
          <c:spPr>
            <a:solidFill>
              <a:schemeClr val="accent6">
                <a:lumMod val="50000"/>
              </a:schemeClr>
            </a:solidFill>
            <a:ln>
              <a:noFill/>
            </a:ln>
            <a:effectLst/>
          </c:spPr>
          <c:invertIfNegative val="0"/>
          <c:dLbls>
            <c:dLbl>
              <c:idx val="0"/>
              <c:tx>
                <c:rich>
                  <a:bodyPr/>
                  <a:lstStyle/>
                  <a:p>
                    <a:fld id="{E45B5F19-E152-4DD4-A241-5D8577360557}"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2AA2435-F88B-4FAC-B5D4-81DC6006C0B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40469CBD-2116-4822-860F-890821F898E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68E24F25-ACEB-4D17-8EA5-CFD64469224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F5E9E6DC-DEE2-42E4-A381-1D54CD84D6A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3AE0E3BE-6508-4ABC-A411-DEF9EC1F450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lumMod val="75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Data!$J$1032:$O$1032</c:f>
              <c:strCache>
                <c:ptCount val="6"/>
                <c:pt idx="0">
                  <c:v>LIM-AT</c:v>
                </c:pt>
                <c:pt idx="1">
                  <c:v>LIM-AT: Male</c:v>
                </c:pt>
                <c:pt idx="2">
                  <c:v>LIM-AT: Female</c:v>
                </c:pt>
                <c:pt idx="3">
                  <c:v>Total pop'n</c:v>
                </c:pt>
                <c:pt idx="4">
                  <c:v>Total pop'n: Male</c:v>
                </c:pt>
                <c:pt idx="5">
                  <c:v>Total pop'n: Female</c:v>
                </c:pt>
              </c:strCache>
            </c:strRef>
          </c:cat>
          <c:val>
            <c:numRef>
              <c:f>Data!$J$1038:$O$1038</c:f>
              <c:numCache>
                <c:formatCode>0%</c:formatCode>
                <c:ptCount val="6"/>
                <c:pt idx="0">
                  <c:v>1.2214252356033482E-3</c:v>
                </c:pt>
                <c:pt idx="1">
                  <c:v>1.2138429752066116E-3</c:v>
                </c:pt>
                <c:pt idx="2">
                  <c:v>1.2279800843957222E-3</c:v>
                </c:pt>
                <c:pt idx="3">
                  <c:v>1.6796530778619191E-3</c:v>
                </c:pt>
                <c:pt idx="4">
                  <c:v>1.6878286044610617E-3</c:v>
                </c:pt>
                <c:pt idx="5">
                  <c:v>1.6717301870974907E-3</c:v>
                </c:pt>
              </c:numCache>
            </c:numRef>
          </c:val>
          <c:extLst>
            <c:ext xmlns:c15="http://schemas.microsoft.com/office/drawing/2012/chart" uri="{02D57815-91ED-43cb-92C2-25804820EDAC}">
              <c15:datalabelsRange>
                <c15:f>Data!$S$1038:$X$1038</c15:f>
                <c15:dlblRangeCache>
                  <c:ptCount val="6"/>
                  <c:pt idx="0">
                    <c:v>0%</c:v>
                  </c:pt>
                  <c:pt idx="1">
                    <c:v>0%</c:v>
                  </c:pt>
                  <c:pt idx="2">
                    <c:v>0%</c:v>
                  </c:pt>
                  <c:pt idx="3">
                    <c:v>0%</c:v>
                  </c:pt>
                  <c:pt idx="4">
                    <c:v>0%</c:v>
                  </c:pt>
                  <c:pt idx="5">
                    <c:v>0%</c:v>
                  </c:pt>
                </c15:dlblRangeCache>
              </c15:datalabelsRange>
            </c:ext>
          </c:extLst>
        </c:ser>
        <c:dLbls>
          <c:showLegendKey val="0"/>
          <c:showVal val="0"/>
          <c:showCatName val="0"/>
          <c:showSerName val="0"/>
          <c:showPercent val="0"/>
          <c:showBubbleSize val="0"/>
        </c:dLbls>
        <c:gapWidth val="50"/>
        <c:overlap val="100"/>
        <c:axId val="489761760"/>
        <c:axId val="489762152"/>
        <c:extLst/>
      </c:barChart>
      <c:catAx>
        <c:axId val="4897617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9762152"/>
        <c:crosses val="autoZero"/>
        <c:auto val="1"/>
        <c:lblAlgn val="ctr"/>
        <c:lblOffset val="100"/>
        <c:noMultiLvlLbl val="0"/>
      </c:catAx>
      <c:valAx>
        <c:axId val="489762152"/>
        <c:scaling>
          <c:orientation val="minMax"/>
          <c:max val="1"/>
        </c:scaling>
        <c:delete val="1"/>
        <c:axPos val="t"/>
        <c:numFmt formatCode="0%" sourceLinked="1"/>
        <c:majorTickMark val="out"/>
        <c:minorTickMark val="none"/>
        <c:tickLblPos val="nextTo"/>
        <c:crossAx val="489761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Charts!$A$713</c:f>
          <c:strCache>
            <c:ptCount val="1"/>
            <c:pt idx="0">
              <c:v>Generation status</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5520611093203993"/>
          <c:y val="0.15152280701754386"/>
          <c:w val="0.70190245225194803"/>
          <c:h val="0.74665008979140768"/>
        </c:manualLayout>
      </c:layout>
      <c:barChart>
        <c:barDir val="bar"/>
        <c:grouping val="clustered"/>
        <c:varyColors val="0"/>
        <c:ser>
          <c:idx val="0"/>
          <c:order val="0"/>
          <c:tx>
            <c:strRef>
              <c:f>Data!$J$1162</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Data!$I$1163:$I$1165</c:f>
              <c:strCache>
                <c:ptCount val="3"/>
                <c:pt idx="0">
                  <c:v>First generation
(Born outside Canada)</c:v>
                </c:pt>
                <c:pt idx="1">
                  <c:v>Second generation
(Born in Canada, at
least one parent born
outside Canada)</c:v>
                </c:pt>
                <c:pt idx="2">
                  <c:v>Third generation or more
(Born in Canada to
Canadian-born parents)</c:v>
                </c:pt>
              </c:strCache>
            </c:strRef>
          </c:cat>
          <c:val>
            <c:numRef>
              <c:f>Data!$J$1163:$J$1165</c:f>
              <c:numCache>
                <c:formatCode>0%</c:formatCode>
                <c:ptCount val="3"/>
                <c:pt idx="0">
                  <c:v>0.33192114918174759</c:v>
                </c:pt>
                <c:pt idx="1">
                  <c:v>0.16364736496833762</c:v>
                </c:pt>
                <c:pt idx="2">
                  <c:v>0.50443148584991482</c:v>
                </c:pt>
              </c:numCache>
            </c:numRef>
          </c:val>
        </c:ser>
        <c:ser>
          <c:idx val="3"/>
          <c:order val="3"/>
          <c:tx>
            <c:strRef>
              <c:f>Data!$M$1162</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Data!$I$1163:$I$1165</c:f>
              <c:strCache>
                <c:ptCount val="3"/>
                <c:pt idx="0">
                  <c:v>First generation
(Born outside Canada)</c:v>
                </c:pt>
                <c:pt idx="1">
                  <c:v>Second generation
(Born in Canada, at
least one parent born
outside Canada)</c:v>
                </c:pt>
                <c:pt idx="2">
                  <c:v>Third generation or more
(Born in Canada to
Canadian-born parents)</c:v>
                </c:pt>
              </c:strCache>
            </c:strRef>
          </c:cat>
          <c:val>
            <c:numRef>
              <c:f>Data!$M$1163:$M$1165</c:f>
              <c:numCache>
                <c:formatCode>0%</c:formatCode>
                <c:ptCount val="3"/>
                <c:pt idx="0">
                  <c:v>0.23852407126916331</c:v>
                </c:pt>
                <c:pt idx="1">
                  <c:v>0.17703753605804284</c:v>
                </c:pt>
                <c:pt idx="2">
                  <c:v>0.58443839267279385</c:v>
                </c:pt>
              </c:numCache>
            </c:numRef>
          </c:val>
        </c:ser>
        <c:dLbls>
          <c:showLegendKey val="0"/>
          <c:showVal val="0"/>
          <c:showCatName val="0"/>
          <c:showSerName val="0"/>
          <c:showPercent val="0"/>
          <c:showBubbleSize val="0"/>
        </c:dLbls>
        <c:gapWidth val="50"/>
        <c:axId val="489764112"/>
        <c:axId val="489762936"/>
        <c:extLst>
          <c:ext xmlns:c15="http://schemas.microsoft.com/office/drawing/2012/chart" uri="{02D57815-91ED-43cb-92C2-25804820EDAC}">
            <c15:filteredBarSeries>
              <c15:ser>
                <c:idx val="1"/>
                <c:order val="1"/>
                <c:tx>
                  <c:strRef>
                    <c:extLst>
                      <c:ext uri="{02D57815-91ED-43cb-92C2-25804820EDAC}">
                        <c15:formulaRef>
                          <c15:sqref>Data!$K$1162</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Data!$I$1163:$I$1165</c15:sqref>
                        </c15:formulaRef>
                      </c:ext>
                    </c:extLst>
                    <c:strCache>
                      <c:ptCount val="3"/>
                      <c:pt idx="0">
                        <c:v>First generation
(Born outside Canada)</c:v>
                      </c:pt>
                      <c:pt idx="1">
                        <c:v>Second generation
(Born in Canada, at
least one parent born
outside Canada)</c:v>
                      </c:pt>
                      <c:pt idx="2">
                        <c:v>Third generation or more
(Born in Canada to
Canadian-born parents)</c:v>
                      </c:pt>
                    </c:strCache>
                  </c:strRef>
                </c:cat>
                <c:val>
                  <c:numRef>
                    <c:extLst>
                      <c:ext uri="{02D57815-91ED-43cb-92C2-25804820EDAC}">
                        <c15:formulaRef>
                          <c15:sqref>Data!$K$1163:$K$1165</c15:sqref>
                        </c15:formulaRef>
                      </c:ext>
                    </c:extLst>
                    <c:numCache>
                      <c:formatCode>0%</c:formatCode>
                      <c:ptCount val="3"/>
                      <c:pt idx="0">
                        <c:v>0.33248886054156279</c:v>
                      </c:pt>
                      <c:pt idx="1">
                        <c:v>0.16980147455654027</c:v>
                      </c:pt>
                      <c:pt idx="2">
                        <c:v>0.49770743478008767</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Data!$L$1162</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Data!$I$1163:$I$1165</c15:sqref>
                        </c15:formulaRef>
                      </c:ext>
                    </c:extLst>
                    <c:strCache>
                      <c:ptCount val="3"/>
                      <c:pt idx="0">
                        <c:v>First generation
(Born outside Canada)</c:v>
                      </c:pt>
                      <c:pt idx="1">
                        <c:v>Second generation
(Born in Canada, at
least one parent born
outside Canada)</c:v>
                      </c:pt>
                      <c:pt idx="2">
                        <c:v>Third generation or more
(Born in Canada to
Canadian-born parents)</c:v>
                      </c:pt>
                    </c:strCache>
                  </c:strRef>
                </c:cat>
                <c:val>
                  <c:numRef>
                    <c:extLst xmlns:c15="http://schemas.microsoft.com/office/drawing/2012/chart">
                      <c:ext xmlns:c15="http://schemas.microsoft.com/office/drawing/2012/chart" uri="{02D57815-91ED-43cb-92C2-25804820EDAC}">
                        <c15:formulaRef>
                          <c15:sqref>Data!$L$1163:$L$1165</c15:sqref>
                        </c15:formulaRef>
                      </c:ext>
                    </c:extLst>
                    <c:numCache>
                      <c:formatCode>0%</c:formatCode>
                      <c:ptCount val="3"/>
                      <c:pt idx="0">
                        <c:v>0.33142666838052282</c:v>
                      </c:pt>
                      <c:pt idx="1">
                        <c:v>0.15827071915740601</c:v>
                      </c:pt>
                      <c:pt idx="2">
                        <c:v>0.5103026124620712</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Data!$N$1162</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Data!$I$1163:$I$1165</c15:sqref>
                        </c15:formulaRef>
                      </c:ext>
                    </c:extLst>
                    <c:strCache>
                      <c:ptCount val="3"/>
                      <c:pt idx="0">
                        <c:v>First generation
(Born outside Canada)</c:v>
                      </c:pt>
                      <c:pt idx="1">
                        <c:v>Second generation
(Born in Canada, at
least one parent born
outside Canada)</c:v>
                      </c:pt>
                      <c:pt idx="2">
                        <c:v>Third generation or more
(Born in Canada to
Canadian-born parents)</c:v>
                      </c:pt>
                    </c:strCache>
                  </c:strRef>
                </c:cat>
                <c:val>
                  <c:numRef>
                    <c:extLst xmlns:c15="http://schemas.microsoft.com/office/drawing/2012/chart">
                      <c:ext xmlns:c15="http://schemas.microsoft.com/office/drawing/2012/chart" uri="{02D57815-91ED-43cb-92C2-25804820EDAC}">
                        <c15:formulaRef>
                          <c15:sqref>Data!$N$1163:$N$1165</c15:sqref>
                        </c15:formulaRef>
                      </c:ext>
                    </c:extLst>
                    <c:numCache>
                      <c:formatCode>0%</c:formatCode>
                      <c:ptCount val="3"/>
                      <c:pt idx="0">
                        <c:v>0.23192006872665952</c:v>
                      </c:pt>
                      <c:pt idx="1">
                        <c:v>0.17989338647315101</c:v>
                      </c:pt>
                      <c:pt idx="2">
                        <c:v>0.58818683941035543</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Data!$O$1162</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Data!$I$1163:$I$1165</c15:sqref>
                        </c15:formulaRef>
                      </c:ext>
                    </c:extLst>
                    <c:strCache>
                      <c:ptCount val="3"/>
                      <c:pt idx="0">
                        <c:v>First generation
(Born outside Canada)</c:v>
                      </c:pt>
                      <c:pt idx="1">
                        <c:v>Second generation
(Born in Canada, at
least one parent born
outside Canada)</c:v>
                      </c:pt>
                      <c:pt idx="2">
                        <c:v>Third generation or more
(Born in Canada to
Canadian-born parents)</c:v>
                      </c:pt>
                    </c:strCache>
                  </c:strRef>
                </c:cat>
                <c:val>
                  <c:numRef>
                    <c:extLst xmlns:c15="http://schemas.microsoft.com/office/drawing/2012/chart">
                      <c:ext xmlns:c15="http://schemas.microsoft.com/office/drawing/2012/chart" uri="{02D57815-91ED-43cb-92C2-25804820EDAC}">
                        <c15:formulaRef>
                          <c15:sqref>Data!$O$1163:$O$1165</c15:sqref>
                        </c15:formulaRef>
                      </c:ext>
                    </c:extLst>
                    <c:numCache>
                      <c:formatCode>0%</c:formatCode>
                      <c:ptCount val="3"/>
                      <c:pt idx="0">
                        <c:v>0.2449331660232433</c:v>
                      </c:pt>
                      <c:pt idx="1">
                        <c:v>0.17426609566237442</c:v>
                      </c:pt>
                      <c:pt idx="2">
                        <c:v>0.58080102421679181</c:v>
                      </c:pt>
                    </c:numCache>
                  </c:numRef>
                </c:val>
              </c15:ser>
            </c15:filteredBarSeries>
          </c:ext>
        </c:extLst>
      </c:barChart>
      <c:catAx>
        <c:axId val="4897641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9762936"/>
        <c:crosses val="autoZero"/>
        <c:auto val="1"/>
        <c:lblAlgn val="ctr"/>
        <c:lblOffset val="100"/>
        <c:noMultiLvlLbl val="0"/>
      </c:catAx>
      <c:valAx>
        <c:axId val="489762936"/>
        <c:scaling>
          <c:orientation val="minMax"/>
        </c:scaling>
        <c:delete val="1"/>
        <c:axPos val="t"/>
        <c:numFmt formatCode="0%" sourceLinked="1"/>
        <c:majorTickMark val="out"/>
        <c:minorTickMark val="none"/>
        <c:tickLblPos val="nextTo"/>
        <c:crossAx val="489764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Ethnicity'!$F$1</c:f>
          <c:strCache>
            <c:ptCount val="1"/>
            <c:pt idx="0">
              <c:v>Total pop'n</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5813185598290083"/>
          <c:h val="0.8816974169741697"/>
        </c:manualLayout>
      </c:layout>
      <c:barChart>
        <c:barDir val="bar"/>
        <c:grouping val="clustered"/>
        <c:varyColors val="0"/>
        <c:ser>
          <c:idx val="0"/>
          <c:order val="0"/>
          <c:spPr>
            <a:solidFill>
              <a:schemeClr val="accent3"/>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 Ethnicity'!$N$13:$N$22</c:f>
              <c:strCache>
                <c:ptCount val="10"/>
                <c:pt idx="0">
                  <c:v>East Indian</c:v>
                </c:pt>
                <c:pt idx="1">
                  <c:v>First Nations (North American Indian)</c:v>
                </c:pt>
                <c:pt idx="2">
                  <c:v>Italian</c:v>
                </c:pt>
                <c:pt idx="3">
                  <c:v>Chinese</c:v>
                </c:pt>
                <c:pt idx="4">
                  <c:v>German</c:v>
                </c:pt>
                <c:pt idx="5">
                  <c:v>Irish</c:v>
                </c:pt>
                <c:pt idx="6">
                  <c:v>French</c:v>
                </c:pt>
                <c:pt idx="7">
                  <c:v>Scottish</c:v>
                </c:pt>
                <c:pt idx="8">
                  <c:v>English</c:v>
                </c:pt>
                <c:pt idx="9">
                  <c:v>Canadian</c:v>
                </c:pt>
              </c:strCache>
            </c:strRef>
          </c:cat>
          <c:val>
            <c:numRef>
              <c:f>'Top Ethnicity'!$O$13:$O$22</c:f>
              <c:numCache>
                <c:formatCode>#,##0</c:formatCode>
                <c:ptCount val="10"/>
                <c:pt idx="0">
                  <c:v>1374710</c:v>
                </c:pt>
                <c:pt idx="1">
                  <c:v>1525570</c:v>
                </c:pt>
                <c:pt idx="2">
                  <c:v>1587965</c:v>
                </c:pt>
                <c:pt idx="3">
                  <c:v>1769195</c:v>
                </c:pt>
                <c:pt idx="4">
                  <c:v>3322405</c:v>
                </c:pt>
                <c:pt idx="5">
                  <c:v>4627000</c:v>
                </c:pt>
                <c:pt idx="6">
                  <c:v>4670595</c:v>
                </c:pt>
                <c:pt idx="7">
                  <c:v>4799010</c:v>
                </c:pt>
                <c:pt idx="8">
                  <c:v>6320080</c:v>
                </c:pt>
                <c:pt idx="9">
                  <c:v>11135970</c:v>
                </c:pt>
              </c:numCache>
            </c:numRef>
          </c:val>
        </c:ser>
        <c:dLbls>
          <c:showLegendKey val="0"/>
          <c:showVal val="0"/>
          <c:showCatName val="0"/>
          <c:showSerName val="0"/>
          <c:showPercent val="0"/>
          <c:showBubbleSize val="0"/>
        </c:dLbls>
        <c:gapWidth val="50"/>
        <c:axId val="489880880"/>
        <c:axId val="489877352"/>
      </c:barChart>
      <c:catAx>
        <c:axId val="489880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9877352"/>
        <c:crosses val="autoZero"/>
        <c:auto val="1"/>
        <c:lblAlgn val="ctr"/>
        <c:lblOffset val="100"/>
        <c:noMultiLvlLbl val="0"/>
      </c:catAx>
      <c:valAx>
        <c:axId val="489877352"/>
        <c:scaling>
          <c:orientation val="minMax"/>
        </c:scaling>
        <c:delete val="1"/>
        <c:axPos val="b"/>
        <c:numFmt formatCode="#,##0" sourceLinked="1"/>
        <c:majorTickMark val="none"/>
        <c:minorTickMark val="none"/>
        <c:tickLblPos val="nextTo"/>
        <c:crossAx val="489880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Ethnicity'!$B$1</c:f>
          <c:strCache>
            <c:ptCount val="1"/>
            <c:pt idx="0">
              <c:v>LIM-AT</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2871322677785504"/>
          <c:h val="0.8816974169741697"/>
        </c:manualLayout>
      </c:layout>
      <c:barChart>
        <c:barDir val="bar"/>
        <c:grouping val="clustered"/>
        <c:varyColors val="0"/>
        <c:ser>
          <c:idx val="0"/>
          <c:order val="0"/>
          <c:tx>
            <c:strRef>
              <c:f>Data!$B$1</c:f>
              <c:strCache>
                <c:ptCount val="1"/>
                <c:pt idx="0">
                  <c:v>LIM-AT</c:v>
                </c:pt>
              </c:strCache>
            </c:strRef>
          </c:tx>
          <c:spPr>
            <a:solidFill>
              <a:schemeClr val="accent1"/>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 Ethnicity'!$J$13:$J$22</c:f>
              <c:strCache>
                <c:ptCount val="10"/>
                <c:pt idx="0">
                  <c:v>Italian</c:v>
                </c:pt>
                <c:pt idx="1">
                  <c:v>East Indian</c:v>
                </c:pt>
                <c:pt idx="2">
                  <c:v>First Nations (North American Indian)</c:v>
                </c:pt>
                <c:pt idx="3">
                  <c:v>German</c:v>
                </c:pt>
                <c:pt idx="4">
                  <c:v>Chinese</c:v>
                </c:pt>
                <c:pt idx="5">
                  <c:v>Scottish</c:v>
                </c:pt>
                <c:pt idx="6">
                  <c:v>Irish</c:v>
                </c:pt>
                <c:pt idx="7">
                  <c:v>French</c:v>
                </c:pt>
                <c:pt idx="8">
                  <c:v>English</c:v>
                </c:pt>
                <c:pt idx="9">
                  <c:v>Canadian</c:v>
                </c:pt>
              </c:strCache>
            </c:strRef>
          </c:cat>
          <c:val>
            <c:numRef>
              <c:f>'Top Ethnicity'!$K$13:$K$22</c:f>
              <c:numCache>
                <c:formatCode>#,##0</c:formatCode>
                <c:ptCount val="10"/>
                <c:pt idx="0">
                  <c:v>152050</c:v>
                </c:pt>
                <c:pt idx="1">
                  <c:v>182070</c:v>
                </c:pt>
                <c:pt idx="2">
                  <c:v>271175</c:v>
                </c:pt>
                <c:pt idx="3">
                  <c:v>359100</c:v>
                </c:pt>
                <c:pt idx="4">
                  <c:v>386730</c:v>
                </c:pt>
                <c:pt idx="5">
                  <c:v>502980</c:v>
                </c:pt>
                <c:pt idx="6">
                  <c:v>511690</c:v>
                </c:pt>
                <c:pt idx="7">
                  <c:v>559935</c:v>
                </c:pt>
                <c:pt idx="8">
                  <c:v>661780</c:v>
                </c:pt>
                <c:pt idx="9">
                  <c:v>1405525</c:v>
                </c:pt>
              </c:numCache>
            </c:numRef>
          </c:val>
        </c:ser>
        <c:dLbls>
          <c:showLegendKey val="0"/>
          <c:showVal val="0"/>
          <c:showCatName val="0"/>
          <c:showSerName val="0"/>
          <c:showPercent val="0"/>
          <c:showBubbleSize val="0"/>
        </c:dLbls>
        <c:gapWidth val="50"/>
        <c:axId val="489873824"/>
        <c:axId val="489876568"/>
      </c:barChart>
      <c:catAx>
        <c:axId val="489873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9876568"/>
        <c:crosses val="autoZero"/>
        <c:auto val="1"/>
        <c:lblAlgn val="ctr"/>
        <c:lblOffset val="100"/>
        <c:noMultiLvlLbl val="0"/>
      </c:catAx>
      <c:valAx>
        <c:axId val="489876568"/>
        <c:scaling>
          <c:orientation val="minMax"/>
        </c:scaling>
        <c:delete val="1"/>
        <c:axPos val="b"/>
        <c:numFmt formatCode="#,##0" sourceLinked="1"/>
        <c:majorTickMark val="none"/>
        <c:minorTickMark val="none"/>
        <c:tickLblPos val="nextTo"/>
        <c:crossAx val="489873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Ethnicity'!$B$1</c:f>
          <c:strCache>
            <c:ptCount val="1"/>
            <c:pt idx="0">
              <c:v>LIM-AT</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4361921859315884"/>
          <c:y val="9.1242312423124236E-2"/>
          <c:w val="0.4453605899158366"/>
          <c:h val="0.8816974169741697"/>
        </c:manualLayout>
      </c:layout>
      <c:barChart>
        <c:barDir val="bar"/>
        <c:grouping val="clustered"/>
        <c:varyColors val="0"/>
        <c:ser>
          <c:idx val="0"/>
          <c:order val="0"/>
          <c:tx>
            <c:strRef>
              <c:f>Data!$J$1212</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Data!$I$1213:$I$1226</c15:sqref>
                  </c15:fullRef>
                </c:ext>
              </c:extLst>
              <c:f>Data!$I$1214:$I$1226</c:f>
              <c:strCache>
                <c:ptCount val="13"/>
                <c:pt idx="0">
                  <c:v>South Asian</c:v>
                </c:pt>
                <c:pt idx="1">
                  <c:v>Chinese</c:v>
                </c:pt>
                <c:pt idx="2">
                  <c:v>Black</c:v>
                </c:pt>
                <c:pt idx="3">
                  <c:v>Filipino</c:v>
                </c:pt>
                <c:pt idx="4">
                  <c:v>Latin American</c:v>
                </c:pt>
                <c:pt idx="5">
                  <c:v>Arab</c:v>
                </c:pt>
                <c:pt idx="6">
                  <c:v>Southeast Asian</c:v>
                </c:pt>
                <c:pt idx="7">
                  <c:v>West Asian</c:v>
                </c:pt>
                <c:pt idx="8">
                  <c:v>Korean</c:v>
                </c:pt>
                <c:pt idx="9">
                  <c:v>Japanese</c:v>
                </c:pt>
                <c:pt idx="10">
                  <c:v>Visible minority, n.i.e.</c:v>
                </c:pt>
                <c:pt idx="11">
                  <c:v>Multiple visible minorities</c:v>
                </c:pt>
                <c:pt idx="12">
                  <c:v>Not a visible minority</c:v>
                </c:pt>
              </c:strCache>
            </c:strRef>
          </c:cat>
          <c:val>
            <c:numRef>
              <c:extLst>
                <c:ext xmlns:c15="http://schemas.microsoft.com/office/drawing/2012/chart" uri="{02D57815-91ED-43cb-92C2-25804820EDAC}">
                  <c15:fullRef>
                    <c15:sqref>Data!$J$1213:$J$1226</c15:sqref>
                  </c15:fullRef>
                </c:ext>
              </c:extLst>
              <c:f>Data!$J$1214:$J$1226</c:f>
              <c:numCache>
                <c:formatCode>0%</c:formatCode>
                <c:ptCount val="13"/>
                <c:pt idx="0">
                  <c:v>6.5963381631764059E-2</c:v>
                </c:pt>
                <c:pt idx="1">
                  <c:v>7.6700832859428594E-2</c:v>
                </c:pt>
                <c:pt idx="2">
                  <c:v>5.9428174581309057E-2</c:v>
                </c:pt>
                <c:pt idx="3">
                  <c:v>1.1962152771640986E-2</c:v>
                </c:pt>
                <c:pt idx="4">
                  <c:v>1.84141882401621E-2</c:v>
                </c:pt>
                <c:pt idx="5">
                  <c:v>3.9376545821823601E-2</c:v>
                </c:pt>
                <c:pt idx="6">
                  <c:v>1.1415299620425694E-2</c:v>
                </c:pt>
                <c:pt idx="7">
                  <c:v>1.9001587537570162E-2</c:v>
                </c:pt>
                <c:pt idx="8">
                  <c:v>1.2767877471625494E-2</c:v>
                </c:pt>
                <c:pt idx="9">
                  <c:v>2.4774734968555944E-3</c:v>
                </c:pt>
                <c:pt idx="10">
                  <c:v>5.0745061427411482E-3</c:v>
                </c:pt>
                <c:pt idx="11">
                  <c:v>8.0759606057802177E-3</c:v>
                </c:pt>
                <c:pt idx="12">
                  <c:v>0.66934305886364742</c:v>
                </c:pt>
              </c:numCache>
            </c:numRef>
          </c:val>
        </c:ser>
        <c:dLbls>
          <c:showLegendKey val="0"/>
          <c:showVal val="0"/>
          <c:showCatName val="0"/>
          <c:showSerName val="0"/>
          <c:showPercent val="0"/>
          <c:showBubbleSize val="0"/>
        </c:dLbls>
        <c:gapWidth val="50"/>
        <c:axId val="489874216"/>
        <c:axId val="489879704"/>
        <c:extLst>
          <c:ext xmlns:c15="http://schemas.microsoft.com/office/drawing/2012/chart" uri="{02D57815-91ED-43cb-92C2-25804820EDAC}">
            <c15:filteredBarSeries>
              <c15:ser>
                <c:idx val="1"/>
                <c:order val="1"/>
                <c:tx>
                  <c:strRef>
                    <c:extLst>
                      <c:ext uri="{02D57815-91ED-43cb-92C2-25804820EDAC}">
                        <c15:formulaRef>
                          <c15:sqref>Data!$K$1212</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ullRef>
                          <c15:sqref>Data!$I$1213:$I$1226</c15:sqref>
                        </c15:fullRef>
                        <c15:formulaRef>
                          <c15:sqref>Data!$I$1214:$I$1226</c15:sqref>
                        </c15:formulaRef>
                      </c:ext>
                    </c:extLst>
                    <c:strCache>
                      <c:ptCount val="13"/>
                      <c:pt idx="0">
                        <c:v>South Asian</c:v>
                      </c:pt>
                      <c:pt idx="1">
                        <c:v>Chinese</c:v>
                      </c:pt>
                      <c:pt idx="2">
                        <c:v>Black</c:v>
                      </c:pt>
                      <c:pt idx="3">
                        <c:v>Filipino</c:v>
                      </c:pt>
                      <c:pt idx="4">
                        <c:v>Latin American</c:v>
                      </c:pt>
                      <c:pt idx="5">
                        <c:v>Arab</c:v>
                      </c:pt>
                      <c:pt idx="6">
                        <c:v>Southeast Asian</c:v>
                      </c:pt>
                      <c:pt idx="7">
                        <c:v>West Asian</c:v>
                      </c:pt>
                      <c:pt idx="8">
                        <c:v>Korean</c:v>
                      </c:pt>
                      <c:pt idx="9">
                        <c:v>Japanese</c:v>
                      </c:pt>
                      <c:pt idx="10">
                        <c:v>Visible minority, n.i.e.</c:v>
                      </c:pt>
                      <c:pt idx="11">
                        <c:v>Multiple visible minorities</c:v>
                      </c:pt>
                      <c:pt idx="12">
                        <c:v>Not a visible minority</c:v>
                      </c:pt>
                    </c:strCache>
                  </c:strRef>
                </c:cat>
                <c:val>
                  <c:numRef>
                    <c:extLst>
                      <c:ext uri="{02D57815-91ED-43cb-92C2-25804820EDAC}">
                        <c15:fullRef>
                          <c15:sqref>Data!$K$1213:$K$1226</c15:sqref>
                        </c15:fullRef>
                        <c15:formulaRef>
                          <c15:sqref>Data!$K$1214:$K$1226</c15:sqref>
                        </c15:formulaRef>
                      </c:ext>
                    </c:extLst>
                    <c:numCache>
                      <c:formatCode>0%</c:formatCode>
                      <c:ptCount val="13"/>
                      <c:pt idx="0">
                        <c:v>7.2090917605919638E-2</c:v>
                      </c:pt>
                      <c:pt idx="1">
                        <c:v>7.7171135087398479E-2</c:v>
                      </c:pt>
                      <c:pt idx="2">
                        <c:v>5.8799391622770439E-2</c:v>
                      </c:pt>
                      <c:pt idx="3">
                        <c:v>1.0680053344513678E-2</c:v>
                      </c:pt>
                      <c:pt idx="4">
                        <c:v>1.7999313122482749E-2</c:v>
                      </c:pt>
                      <c:pt idx="5">
                        <c:v>4.3812973064588791E-2</c:v>
                      </c:pt>
                      <c:pt idx="6">
                        <c:v>1.1540880362885421E-2</c:v>
                      </c:pt>
                      <c:pt idx="7">
                        <c:v>2.0363242240291166E-2</c:v>
                      </c:pt>
                      <c:pt idx="8">
                        <c:v>1.2716154556361868E-2</c:v>
                      </c:pt>
                      <c:pt idx="9">
                        <c:v>2.1788290076403972E-3</c:v>
                      </c:pt>
                      <c:pt idx="10">
                        <c:v>4.9307993202588728E-3</c:v>
                      </c:pt>
                      <c:pt idx="11">
                        <c:v>8.2336097197628928E-3</c:v>
                      </c:pt>
                      <c:pt idx="12">
                        <c:v>0.65948270094512562</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Data!$L$1212</c15:sqref>
                        </c15:formulaRef>
                      </c:ext>
                    </c:extLst>
                    <c:strCache>
                      <c:ptCount val="1"/>
                      <c:pt idx="0">
                        <c:v>LIM-AT: Female</c:v>
                      </c:pt>
                    </c:strCache>
                  </c:strRef>
                </c:tx>
                <c:spPr>
                  <a:solidFill>
                    <a:schemeClr val="accent3"/>
                  </a:solidFill>
                  <a:ln>
                    <a:noFill/>
                  </a:ln>
                  <a:effectLst/>
                </c:spPr>
                <c:invertIfNegative val="0"/>
                <c:cat>
                  <c:strRef>
                    <c:extLst>
                      <c:ext xmlns:c15="http://schemas.microsoft.com/office/drawing/2012/chart" uri="{02D57815-91ED-43cb-92C2-25804820EDAC}">
                        <c15:fullRef>
                          <c15:sqref>Data!$I$1213:$I$1226</c15:sqref>
                        </c15:fullRef>
                        <c15:formulaRef>
                          <c15:sqref>Data!$I$1214:$I$1226</c15:sqref>
                        </c15:formulaRef>
                      </c:ext>
                    </c:extLst>
                    <c:strCache>
                      <c:ptCount val="13"/>
                      <c:pt idx="0">
                        <c:v>South Asian</c:v>
                      </c:pt>
                      <c:pt idx="1">
                        <c:v>Chinese</c:v>
                      </c:pt>
                      <c:pt idx="2">
                        <c:v>Black</c:v>
                      </c:pt>
                      <c:pt idx="3">
                        <c:v>Filipino</c:v>
                      </c:pt>
                      <c:pt idx="4">
                        <c:v>Latin American</c:v>
                      </c:pt>
                      <c:pt idx="5">
                        <c:v>Arab</c:v>
                      </c:pt>
                      <c:pt idx="6">
                        <c:v>Southeast Asian</c:v>
                      </c:pt>
                      <c:pt idx="7">
                        <c:v>West Asian</c:v>
                      </c:pt>
                      <c:pt idx="8">
                        <c:v>Korean</c:v>
                      </c:pt>
                      <c:pt idx="9">
                        <c:v>Japanese</c:v>
                      </c:pt>
                      <c:pt idx="10">
                        <c:v>Visible minority, n.i.e.</c:v>
                      </c:pt>
                      <c:pt idx="11">
                        <c:v>Multiple visible minorities</c:v>
                      </c:pt>
                      <c:pt idx="12">
                        <c:v>Not a visible minority</c:v>
                      </c:pt>
                    </c:strCache>
                  </c:strRef>
                </c:cat>
                <c:val>
                  <c:numRef>
                    <c:extLst>
                      <c:ext xmlns:c15="http://schemas.microsoft.com/office/drawing/2012/chart" uri="{02D57815-91ED-43cb-92C2-25804820EDAC}">
                        <c15:fullRef>
                          <c15:sqref>Data!$L$1213:$L$1226</c15:sqref>
                        </c15:fullRef>
                        <c15:formulaRef>
                          <c15:sqref>Data!$L$1214:$L$1226</c15:sqref>
                        </c15:formulaRef>
                      </c:ext>
                    </c:extLst>
                    <c:numCache>
                      <c:formatCode>0%</c:formatCode>
                      <c:ptCount val="13"/>
                      <c:pt idx="0">
                        <c:v>6.0614145962400258E-2</c:v>
                      </c:pt>
                      <c:pt idx="1">
                        <c:v>7.6288169890215612E-2</c:v>
                      </c:pt>
                      <c:pt idx="2">
                        <c:v>5.9975343794368023E-2</c:v>
                      </c:pt>
                      <c:pt idx="3">
                        <c:v>1.3079863903977128E-2</c:v>
                      </c:pt>
                      <c:pt idx="4">
                        <c:v>1.8774551523874257E-2</c:v>
                      </c:pt>
                      <c:pt idx="5">
                        <c:v>3.5502209515425709E-2</c:v>
                      </c:pt>
                      <c:pt idx="6">
                        <c:v>1.1305629833619301E-2</c:v>
                      </c:pt>
                      <c:pt idx="7">
                        <c:v>1.7814400704240438E-2</c:v>
                      </c:pt>
                      <c:pt idx="8">
                        <c:v>1.2813047144768542E-2</c:v>
                      </c:pt>
                      <c:pt idx="9">
                        <c:v>2.7402275927480373E-3</c:v>
                      </c:pt>
                      <c:pt idx="10">
                        <c:v>5.2000054531892393E-3</c:v>
                      </c:pt>
                      <c:pt idx="11">
                        <c:v>7.9382854783518128E-3</c:v>
                      </c:pt>
                      <c:pt idx="12">
                        <c:v>0.67795411920282167</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Data!$M$1212</c15:sqref>
                        </c15:formulaRef>
                      </c:ext>
                    </c:extLst>
                    <c:strCache>
                      <c:ptCount val="1"/>
                      <c:pt idx="0">
                        <c:v>Total pop'n</c:v>
                      </c:pt>
                    </c:strCache>
                  </c:strRef>
                </c:tx>
                <c:spPr>
                  <a:solidFill>
                    <a:schemeClr val="accent4"/>
                  </a:solidFill>
                  <a:ln>
                    <a:noFill/>
                  </a:ln>
                  <a:effectLst/>
                </c:spPr>
                <c:invertIfNegative val="0"/>
                <c:cat>
                  <c:strRef>
                    <c:extLst>
                      <c:ext xmlns:c15="http://schemas.microsoft.com/office/drawing/2012/chart" uri="{02D57815-91ED-43cb-92C2-25804820EDAC}">
                        <c15:fullRef>
                          <c15:sqref>Data!$I$1213:$I$1226</c15:sqref>
                        </c15:fullRef>
                        <c15:formulaRef>
                          <c15:sqref>Data!$I$1214:$I$1226</c15:sqref>
                        </c15:formulaRef>
                      </c:ext>
                    </c:extLst>
                    <c:strCache>
                      <c:ptCount val="13"/>
                      <c:pt idx="0">
                        <c:v>South Asian</c:v>
                      </c:pt>
                      <c:pt idx="1">
                        <c:v>Chinese</c:v>
                      </c:pt>
                      <c:pt idx="2">
                        <c:v>Black</c:v>
                      </c:pt>
                      <c:pt idx="3">
                        <c:v>Filipino</c:v>
                      </c:pt>
                      <c:pt idx="4">
                        <c:v>Latin American</c:v>
                      </c:pt>
                      <c:pt idx="5">
                        <c:v>Arab</c:v>
                      </c:pt>
                      <c:pt idx="6">
                        <c:v>Southeast Asian</c:v>
                      </c:pt>
                      <c:pt idx="7">
                        <c:v>West Asian</c:v>
                      </c:pt>
                      <c:pt idx="8">
                        <c:v>Korean</c:v>
                      </c:pt>
                      <c:pt idx="9">
                        <c:v>Japanese</c:v>
                      </c:pt>
                      <c:pt idx="10">
                        <c:v>Visible minority, n.i.e.</c:v>
                      </c:pt>
                      <c:pt idx="11">
                        <c:v>Multiple visible minorities</c:v>
                      </c:pt>
                      <c:pt idx="12">
                        <c:v>Not a visible minority</c:v>
                      </c:pt>
                    </c:strCache>
                  </c:strRef>
                </c:cat>
                <c:val>
                  <c:numRef>
                    <c:extLst>
                      <c:ext xmlns:c15="http://schemas.microsoft.com/office/drawing/2012/chart" uri="{02D57815-91ED-43cb-92C2-25804820EDAC}">
                        <c15:fullRef>
                          <c15:sqref>Data!$M$1213:$M$1226</c15:sqref>
                        </c15:fullRef>
                        <c15:formulaRef>
                          <c15:sqref>Data!$M$1214:$M$1226</c15:sqref>
                        </c15:formulaRef>
                      </c:ext>
                    </c:extLst>
                    <c:numCache>
                      <c:formatCode>0%</c:formatCode>
                      <c:ptCount val="13"/>
                      <c:pt idx="0">
                        <c:v>5.5851171493727592E-2</c:v>
                      </c:pt>
                      <c:pt idx="1">
                        <c:v>4.5765003635367493E-2</c:v>
                      </c:pt>
                      <c:pt idx="2">
                        <c:v>3.4780549601400923E-2</c:v>
                      </c:pt>
                      <c:pt idx="3">
                        <c:v>2.2638668847548605E-2</c:v>
                      </c:pt>
                      <c:pt idx="4">
                        <c:v>1.2980967969735403E-2</c:v>
                      </c:pt>
                      <c:pt idx="5">
                        <c:v>1.5183807691598957E-2</c:v>
                      </c:pt>
                      <c:pt idx="6">
                        <c:v>9.090667704776529E-3</c:v>
                      </c:pt>
                      <c:pt idx="7">
                        <c:v>7.6698926714154486E-3</c:v>
                      </c:pt>
                      <c:pt idx="8">
                        <c:v>5.4761939653915339E-3</c:v>
                      </c:pt>
                      <c:pt idx="9">
                        <c:v>2.6964545772040767E-3</c:v>
                      </c:pt>
                      <c:pt idx="10">
                        <c:v>3.8331326420887484E-3</c:v>
                      </c:pt>
                      <c:pt idx="11">
                        <c:v>6.7433128753529633E-3</c:v>
                      </c:pt>
                      <c:pt idx="12">
                        <c:v>0.77729046651537081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Data!$N$1212</c15:sqref>
                        </c15:formulaRef>
                      </c:ext>
                    </c:extLst>
                    <c:strCache>
                      <c:ptCount val="1"/>
                      <c:pt idx="0">
                        <c:v>Total pop'n: Male</c:v>
                      </c:pt>
                    </c:strCache>
                  </c:strRef>
                </c:tx>
                <c:spPr>
                  <a:solidFill>
                    <a:schemeClr val="accent5"/>
                  </a:solidFill>
                  <a:ln>
                    <a:noFill/>
                  </a:ln>
                  <a:effectLst/>
                </c:spPr>
                <c:invertIfNegative val="0"/>
                <c:cat>
                  <c:strRef>
                    <c:extLst>
                      <c:ext xmlns:c15="http://schemas.microsoft.com/office/drawing/2012/chart" uri="{02D57815-91ED-43cb-92C2-25804820EDAC}">
                        <c15:fullRef>
                          <c15:sqref>Data!$I$1213:$I$1226</c15:sqref>
                        </c15:fullRef>
                        <c15:formulaRef>
                          <c15:sqref>Data!$I$1214:$I$1226</c15:sqref>
                        </c15:formulaRef>
                      </c:ext>
                    </c:extLst>
                    <c:strCache>
                      <c:ptCount val="13"/>
                      <c:pt idx="0">
                        <c:v>South Asian</c:v>
                      </c:pt>
                      <c:pt idx="1">
                        <c:v>Chinese</c:v>
                      </c:pt>
                      <c:pt idx="2">
                        <c:v>Black</c:v>
                      </c:pt>
                      <c:pt idx="3">
                        <c:v>Filipino</c:v>
                      </c:pt>
                      <c:pt idx="4">
                        <c:v>Latin American</c:v>
                      </c:pt>
                      <c:pt idx="5">
                        <c:v>Arab</c:v>
                      </c:pt>
                      <c:pt idx="6">
                        <c:v>Southeast Asian</c:v>
                      </c:pt>
                      <c:pt idx="7">
                        <c:v>West Asian</c:v>
                      </c:pt>
                      <c:pt idx="8">
                        <c:v>Korean</c:v>
                      </c:pt>
                      <c:pt idx="9">
                        <c:v>Japanese</c:v>
                      </c:pt>
                      <c:pt idx="10">
                        <c:v>Visible minority, n.i.e.</c:v>
                      </c:pt>
                      <c:pt idx="11">
                        <c:v>Multiple visible minorities</c:v>
                      </c:pt>
                      <c:pt idx="12">
                        <c:v>Not a visible minority</c:v>
                      </c:pt>
                    </c:strCache>
                  </c:strRef>
                </c:cat>
                <c:val>
                  <c:numRef>
                    <c:extLst>
                      <c:ext xmlns:c15="http://schemas.microsoft.com/office/drawing/2012/chart" uri="{02D57815-91ED-43cb-92C2-25804820EDAC}">
                        <c15:fullRef>
                          <c15:sqref>Data!$N$1213:$N$1226</c15:sqref>
                        </c15:fullRef>
                        <c15:formulaRef>
                          <c15:sqref>Data!$N$1214:$N$1226</c15:sqref>
                        </c15:formulaRef>
                      </c:ext>
                    </c:extLst>
                    <c:numCache>
                      <c:formatCode>0%</c:formatCode>
                      <c:ptCount val="13"/>
                      <c:pt idx="0">
                        <c:v>5.7607499598593528E-2</c:v>
                      </c:pt>
                      <c:pt idx="1">
                        <c:v>4.3979418527744181E-2</c:v>
                      </c:pt>
                      <c:pt idx="2">
                        <c:v>3.4178619250128522E-2</c:v>
                      </c:pt>
                      <c:pt idx="3">
                        <c:v>2.0139556876718867E-2</c:v>
                      </c:pt>
                      <c:pt idx="4">
                        <c:v>1.2695345010701718E-2</c:v>
                      </c:pt>
                      <c:pt idx="5">
                        <c:v>1.6287527822255742E-2</c:v>
                      </c:pt>
                      <c:pt idx="6">
                        <c:v>8.7723148853303245E-3</c:v>
                      </c:pt>
                      <c:pt idx="7">
                        <c:v>7.8649153069175956E-3</c:v>
                      </c:pt>
                      <c:pt idx="8">
                        <c:v>5.2508385344318372E-3</c:v>
                      </c:pt>
                      <c:pt idx="9">
                        <c:v>2.3630688371586018E-3</c:v>
                      </c:pt>
                      <c:pt idx="10">
                        <c:v>3.6846904309116861E-3</c:v>
                      </c:pt>
                      <c:pt idx="11">
                        <c:v>6.6667354090589707E-3</c:v>
                      </c:pt>
                      <c:pt idx="12">
                        <c:v>0.78051035334080665</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Data!$O$1212</c15:sqref>
                        </c15:formulaRef>
                      </c:ext>
                    </c:extLst>
                    <c:strCache>
                      <c:ptCount val="1"/>
                      <c:pt idx="0">
                        <c:v>Total pop'n: Female</c:v>
                      </c:pt>
                    </c:strCache>
                  </c:strRef>
                </c:tx>
                <c:spPr>
                  <a:solidFill>
                    <a:schemeClr val="accent6"/>
                  </a:solidFill>
                  <a:ln>
                    <a:noFill/>
                  </a:ln>
                  <a:effectLst/>
                </c:spPr>
                <c:invertIfNegative val="0"/>
                <c:cat>
                  <c:strRef>
                    <c:extLst>
                      <c:ext xmlns:c15="http://schemas.microsoft.com/office/drawing/2012/chart" uri="{02D57815-91ED-43cb-92C2-25804820EDAC}">
                        <c15:fullRef>
                          <c15:sqref>Data!$I$1213:$I$1226</c15:sqref>
                        </c15:fullRef>
                        <c15:formulaRef>
                          <c15:sqref>Data!$I$1214:$I$1226</c15:sqref>
                        </c15:formulaRef>
                      </c:ext>
                    </c:extLst>
                    <c:strCache>
                      <c:ptCount val="13"/>
                      <c:pt idx="0">
                        <c:v>South Asian</c:v>
                      </c:pt>
                      <c:pt idx="1">
                        <c:v>Chinese</c:v>
                      </c:pt>
                      <c:pt idx="2">
                        <c:v>Black</c:v>
                      </c:pt>
                      <c:pt idx="3">
                        <c:v>Filipino</c:v>
                      </c:pt>
                      <c:pt idx="4">
                        <c:v>Latin American</c:v>
                      </c:pt>
                      <c:pt idx="5">
                        <c:v>Arab</c:v>
                      </c:pt>
                      <c:pt idx="6">
                        <c:v>Southeast Asian</c:v>
                      </c:pt>
                      <c:pt idx="7">
                        <c:v>West Asian</c:v>
                      </c:pt>
                      <c:pt idx="8">
                        <c:v>Korean</c:v>
                      </c:pt>
                      <c:pt idx="9">
                        <c:v>Japanese</c:v>
                      </c:pt>
                      <c:pt idx="10">
                        <c:v>Visible minority, n.i.e.</c:v>
                      </c:pt>
                      <c:pt idx="11">
                        <c:v>Multiple visible minorities</c:v>
                      </c:pt>
                      <c:pt idx="12">
                        <c:v>Not a visible minority</c:v>
                      </c:pt>
                    </c:strCache>
                  </c:strRef>
                </c:cat>
                <c:val>
                  <c:numRef>
                    <c:extLst>
                      <c:ext xmlns:c15="http://schemas.microsoft.com/office/drawing/2012/chart" uri="{02D57815-91ED-43cb-92C2-25804820EDAC}">
                        <c15:fullRef>
                          <c15:sqref>Data!$O$1213:$O$1226</c15:sqref>
                        </c15:fullRef>
                        <c15:formulaRef>
                          <c15:sqref>Data!$O$1214:$O$1226</c15:sqref>
                        </c15:formulaRef>
                      </c:ext>
                    </c:extLst>
                    <c:numCache>
                      <c:formatCode>0%</c:formatCode>
                      <c:ptCount val="13"/>
                      <c:pt idx="0">
                        <c:v>5.4146771432745607E-2</c:v>
                      </c:pt>
                      <c:pt idx="1">
                        <c:v>4.7497824997419731E-2</c:v>
                      </c:pt>
                      <c:pt idx="2">
                        <c:v>3.5364698543069908E-2</c:v>
                      </c:pt>
                      <c:pt idx="3">
                        <c:v>2.5063920631203905E-2</c:v>
                      </c:pt>
                      <c:pt idx="4">
                        <c:v>1.3258152435731283E-2</c:v>
                      </c:pt>
                      <c:pt idx="5">
                        <c:v>1.4112714737725995E-2</c:v>
                      </c:pt>
                      <c:pt idx="6">
                        <c:v>9.3993276147133382E-3</c:v>
                      </c:pt>
                      <c:pt idx="7">
                        <c:v>7.4806365445606064E-3</c:v>
                      </c:pt>
                      <c:pt idx="8">
                        <c:v>5.694890094825252E-3</c:v>
                      </c:pt>
                      <c:pt idx="9">
                        <c:v>3.019987151545717E-3</c:v>
                      </c:pt>
                      <c:pt idx="10">
                        <c:v>3.9769025161413354E-3</c:v>
                      </c:pt>
                      <c:pt idx="11">
                        <c:v>6.8176288569307174E-3</c:v>
                      </c:pt>
                      <c:pt idx="12">
                        <c:v>0.77416625854097709</c:v>
                      </c:pt>
                    </c:numCache>
                  </c:numRef>
                </c:val>
              </c15:ser>
            </c15:filteredBarSeries>
          </c:ext>
        </c:extLst>
      </c:barChart>
      <c:catAx>
        <c:axId val="489874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9879704"/>
        <c:crosses val="autoZero"/>
        <c:auto val="1"/>
        <c:lblAlgn val="ctr"/>
        <c:lblOffset val="100"/>
        <c:noMultiLvlLbl val="0"/>
      </c:catAx>
      <c:valAx>
        <c:axId val="489879704"/>
        <c:scaling>
          <c:orientation val="minMax"/>
        </c:scaling>
        <c:delete val="1"/>
        <c:axPos val="t"/>
        <c:numFmt formatCode="0%" sourceLinked="1"/>
        <c:majorTickMark val="none"/>
        <c:minorTickMark val="none"/>
        <c:tickLblPos val="nextTo"/>
        <c:crossAx val="489874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Data!$B$1</c:f>
          <c:strCache>
            <c:ptCount val="1"/>
            <c:pt idx="0">
              <c:v>LIM-AT</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1095764805806498"/>
          <c:h val="0.8816974169741697"/>
        </c:manualLayout>
      </c:layout>
      <c:barChart>
        <c:barDir val="bar"/>
        <c:grouping val="clustered"/>
        <c:varyColors val="0"/>
        <c:ser>
          <c:idx val="0"/>
          <c:order val="0"/>
          <c:tx>
            <c:strRef>
              <c:f>Data!$B$1</c:f>
              <c:strCache>
                <c:ptCount val="1"/>
                <c:pt idx="0">
                  <c:v>LIM-AT</c:v>
                </c:pt>
              </c:strCache>
            </c:strRef>
          </c:tx>
          <c:spPr>
            <a:solidFill>
              <a:schemeClr val="accent1"/>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 Mother Tongue'!$J$13:$J$22</c:f>
              <c:strCache>
                <c:ptCount val="10"/>
                <c:pt idx="0">
                  <c:v>German</c:v>
                </c:pt>
                <c:pt idx="1">
                  <c:v>Punjabi (Panjabi)</c:v>
                </c:pt>
                <c:pt idx="2">
                  <c:v>Urdu</c:v>
                </c:pt>
                <c:pt idx="3">
                  <c:v>Persian (Farsi)</c:v>
                </c:pt>
                <c:pt idx="4">
                  <c:v>Spanish</c:v>
                </c:pt>
                <c:pt idx="5">
                  <c:v>Cantonese</c:v>
                </c:pt>
                <c:pt idx="6">
                  <c:v>Arabic</c:v>
                </c:pt>
                <c:pt idx="7">
                  <c:v>Mandarin</c:v>
                </c:pt>
                <c:pt idx="8">
                  <c:v>French</c:v>
                </c:pt>
                <c:pt idx="9">
                  <c:v>English</c:v>
                </c:pt>
              </c:strCache>
            </c:strRef>
          </c:cat>
          <c:val>
            <c:numRef>
              <c:f>'Top Mother Tongue'!$K$13:$K$22</c:f>
              <c:numCache>
                <c:formatCode>#,##0</c:formatCode>
                <c:ptCount val="10"/>
                <c:pt idx="0">
                  <c:v>55300</c:v>
                </c:pt>
                <c:pt idx="1">
                  <c:v>60105</c:v>
                </c:pt>
                <c:pt idx="2">
                  <c:v>62550</c:v>
                </c:pt>
                <c:pt idx="3">
                  <c:v>75385</c:v>
                </c:pt>
                <c:pt idx="4">
                  <c:v>86290</c:v>
                </c:pt>
                <c:pt idx="5">
                  <c:v>108100</c:v>
                </c:pt>
                <c:pt idx="6">
                  <c:v>160635</c:v>
                </c:pt>
                <c:pt idx="7">
                  <c:v>194945</c:v>
                </c:pt>
                <c:pt idx="8">
                  <c:v>908570</c:v>
                </c:pt>
                <c:pt idx="9">
                  <c:v>2323920</c:v>
                </c:pt>
              </c:numCache>
            </c:numRef>
          </c:val>
        </c:ser>
        <c:dLbls>
          <c:showLegendKey val="0"/>
          <c:showVal val="0"/>
          <c:showCatName val="0"/>
          <c:showSerName val="0"/>
          <c:showPercent val="0"/>
          <c:showBubbleSize val="0"/>
        </c:dLbls>
        <c:gapWidth val="50"/>
        <c:axId val="486599912"/>
        <c:axId val="486597168"/>
      </c:barChart>
      <c:catAx>
        <c:axId val="486599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6597168"/>
        <c:crosses val="autoZero"/>
        <c:auto val="1"/>
        <c:lblAlgn val="ctr"/>
        <c:lblOffset val="100"/>
        <c:noMultiLvlLbl val="0"/>
      </c:catAx>
      <c:valAx>
        <c:axId val="486597168"/>
        <c:scaling>
          <c:orientation val="minMax"/>
        </c:scaling>
        <c:delete val="1"/>
        <c:axPos val="b"/>
        <c:numFmt formatCode="#,##0" sourceLinked="1"/>
        <c:majorTickMark val="none"/>
        <c:minorTickMark val="none"/>
        <c:tickLblPos val="nextTo"/>
        <c:crossAx val="486599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Ethnicity'!$F$1</c:f>
          <c:strCache>
            <c:ptCount val="1"/>
            <c:pt idx="0">
              <c:v>Total pop'n</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2400683344915452"/>
          <c:y val="9.1242312423124236E-2"/>
          <c:w val="0.46497297505984092"/>
          <c:h val="0.8816974169741697"/>
        </c:manualLayout>
      </c:layout>
      <c:barChart>
        <c:barDir val="bar"/>
        <c:grouping val="clustered"/>
        <c:varyColors val="0"/>
        <c:ser>
          <c:idx val="3"/>
          <c:order val="0"/>
          <c:tx>
            <c:strRef>
              <c:f>Data!$M$1212</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Data!$I$1213:$I$1226</c15:sqref>
                  </c15:fullRef>
                </c:ext>
              </c:extLst>
              <c:f>Data!$I$1214:$I$1226</c:f>
              <c:strCache>
                <c:ptCount val="13"/>
                <c:pt idx="0">
                  <c:v>South Asian</c:v>
                </c:pt>
                <c:pt idx="1">
                  <c:v>Chinese</c:v>
                </c:pt>
                <c:pt idx="2">
                  <c:v>Black</c:v>
                </c:pt>
                <c:pt idx="3">
                  <c:v>Filipino</c:v>
                </c:pt>
                <c:pt idx="4">
                  <c:v>Latin American</c:v>
                </c:pt>
                <c:pt idx="5">
                  <c:v>Arab</c:v>
                </c:pt>
                <c:pt idx="6">
                  <c:v>Southeast Asian</c:v>
                </c:pt>
                <c:pt idx="7">
                  <c:v>West Asian</c:v>
                </c:pt>
                <c:pt idx="8">
                  <c:v>Korean</c:v>
                </c:pt>
                <c:pt idx="9">
                  <c:v>Japanese</c:v>
                </c:pt>
                <c:pt idx="10">
                  <c:v>Visible minority, n.i.e.</c:v>
                </c:pt>
                <c:pt idx="11">
                  <c:v>Multiple visible minorities</c:v>
                </c:pt>
                <c:pt idx="12">
                  <c:v>Not a visible minority</c:v>
                </c:pt>
              </c:strCache>
            </c:strRef>
          </c:cat>
          <c:val>
            <c:numRef>
              <c:extLst>
                <c:ext xmlns:c15="http://schemas.microsoft.com/office/drawing/2012/chart" uri="{02D57815-91ED-43cb-92C2-25804820EDAC}">
                  <c15:fullRef>
                    <c15:sqref>Data!$M$1213:$M$1226</c15:sqref>
                  </c15:fullRef>
                </c:ext>
              </c:extLst>
              <c:f>Data!$M$1214:$M$1226</c:f>
              <c:numCache>
                <c:formatCode>0%</c:formatCode>
                <c:ptCount val="13"/>
                <c:pt idx="0">
                  <c:v>5.5851171493727592E-2</c:v>
                </c:pt>
                <c:pt idx="1">
                  <c:v>4.5765003635367493E-2</c:v>
                </c:pt>
                <c:pt idx="2">
                  <c:v>3.4780549601400923E-2</c:v>
                </c:pt>
                <c:pt idx="3">
                  <c:v>2.2638668847548605E-2</c:v>
                </c:pt>
                <c:pt idx="4">
                  <c:v>1.2980967969735403E-2</c:v>
                </c:pt>
                <c:pt idx="5">
                  <c:v>1.5183807691598957E-2</c:v>
                </c:pt>
                <c:pt idx="6">
                  <c:v>9.090667704776529E-3</c:v>
                </c:pt>
                <c:pt idx="7">
                  <c:v>7.6698926714154486E-3</c:v>
                </c:pt>
                <c:pt idx="8">
                  <c:v>5.4761939653915339E-3</c:v>
                </c:pt>
                <c:pt idx="9">
                  <c:v>2.6964545772040767E-3</c:v>
                </c:pt>
                <c:pt idx="10">
                  <c:v>3.8331326420887484E-3</c:v>
                </c:pt>
                <c:pt idx="11">
                  <c:v>6.7433128753529633E-3</c:v>
                </c:pt>
                <c:pt idx="12">
                  <c:v>0.77729046651537081</c:v>
                </c:pt>
              </c:numCache>
            </c:numRef>
          </c:val>
        </c:ser>
        <c:dLbls>
          <c:showLegendKey val="0"/>
          <c:showVal val="0"/>
          <c:showCatName val="0"/>
          <c:showSerName val="0"/>
          <c:showPercent val="0"/>
          <c:showBubbleSize val="0"/>
        </c:dLbls>
        <c:gapWidth val="50"/>
        <c:axId val="489875392"/>
        <c:axId val="489876960"/>
        <c:extLst>
          <c:ext xmlns:c15="http://schemas.microsoft.com/office/drawing/2012/chart" uri="{02D57815-91ED-43cb-92C2-25804820EDAC}">
            <c15:filteredBarSeries>
              <c15:ser>
                <c:idx val="4"/>
                <c:order val="1"/>
                <c:tx>
                  <c:strRef>
                    <c:extLst>
                      <c:ext uri="{02D57815-91ED-43cb-92C2-25804820EDAC}">
                        <c15:formulaRef>
                          <c15:sqref>Data!$N$1212</c15:sqref>
                        </c15:formulaRef>
                      </c:ext>
                    </c:extLst>
                    <c:strCache>
                      <c:ptCount val="1"/>
                      <c:pt idx="0">
                        <c:v>Total pop'n: Male</c:v>
                      </c:pt>
                    </c:strCache>
                  </c:strRef>
                </c:tx>
                <c:spPr>
                  <a:solidFill>
                    <a:schemeClr val="accent5"/>
                  </a:solidFill>
                  <a:ln>
                    <a:noFill/>
                  </a:ln>
                  <a:effectLst/>
                </c:spPr>
                <c:invertIfNegative val="0"/>
                <c:cat>
                  <c:strRef>
                    <c:extLst>
                      <c:ext uri="{02D57815-91ED-43cb-92C2-25804820EDAC}">
                        <c15:fullRef>
                          <c15:sqref>Data!$I$1213:$I$1226</c15:sqref>
                        </c15:fullRef>
                        <c15:formulaRef>
                          <c15:sqref>Data!$I$1214:$I$1226</c15:sqref>
                        </c15:formulaRef>
                      </c:ext>
                    </c:extLst>
                    <c:strCache>
                      <c:ptCount val="13"/>
                      <c:pt idx="0">
                        <c:v>South Asian</c:v>
                      </c:pt>
                      <c:pt idx="1">
                        <c:v>Chinese</c:v>
                      </c:pt>
                      <c:pt idx="2">
                        <c:v>Black</c:v>
                      </c:pt>
                      <c:pt idx="3">
                        <c:v>Filipino</c:v>
                      </c:pt>
                      <c:pt idx="4">
                        <c:v>Latin American</c:v>
                      </c:pt>
                      <c:pt idx="5">
                        <c:v>Arab</c:v>
                      </c:pt>
                      <c:pt idx="6">
                        <c:v>Southeast Asian</c:v>
                      </c:pt>
                      <c:pt idx="7">
                        <c:v>West Asian</c:v>
                      </c:pt>
                      <c:pt idx="8">
                        <c:v>Korean</c:v>
                      </c:pt>
                      <c:pt idx="9">
                        <c:v>Japanese</c:v>
                      </c:pt>
                      <c:pt idx="10">
                        <c:v>Visible minority, n.i.e.</c:v>
                      </c:pt>
                      <c:pt idx="11">
                        <c:v>Multiple visible minorities</c:v>
                      </c:pt>
                      <c:pt idx="12">
                        <c:v>Not a visible minority</c:v>
                      </c:pt>
                    </c:strCache>
                  </c:strRef>
                </c:cat>
                <c:val>
                  <c:numRef>
                    <c:extLst>
                      <c:ext uri="{02D57815-91ED-43cb-92C2-25804820EDAC}">
                        <c15:fullRef>
                          <c15:sqref>Data!$N$1213:$N$1226</c15:sqref>
                        </c15:fullRef>
                        <c15:formulaRef>
                          <c15:sqref>Data!$N$1214:$N$1226</c15:sqref>
                        </c15:formulaRef>
                      </c:ext>
                    </c:extLst>
                    <c:numCache>
                      <c:formatCode>0%</c:formatCode>
                      <c:ptCount val="13"/>
                      <c:pt idx="0">
                        <c:v>5.7607499598593528E-2</c:v>
                      </c:pt>
                      <c:pt idx="1">
                        <c:v>4.3979418527744181E-2</c:v>
                      </c:pt>
                      <c:pt idx="2">
                        <c:v>3.4178619250128522E-2</c:v>
                      </c:pt>
                      <c:pt idx="3">
                        <c:v>2.0139556876718867E-2</c:v>
                      </c:pt>
                      <c:pt idx="4">
                        <c:v>1.2695345010701718E-2</c:v>
                      </c:pt>
                      <c:pt idx="5">
                        <c:v>1.6287527822255742E-2</c:v>
                      </c:pt>
                      <c:pt idx="6">
                        <c:v>8.7723148853303245E-3</c:v>
                      </c:pt>
                      <c:pt idx="7">
                        <c:v>7.8649153069175956E-3</c:v>
                      </c:pt>
                      <c:pt idx="8">
                        <c:v>5.2508385344318372E-3</c:v>
                      </c:pt>
                      <c:pt idx="9">
                        <c:v>2.3630688371586018E-3</c:v>
                      </c:pt>
                      <c:pt idx="10">
                        <c:v>3.6846904309116861E-3</c:v>
                      </c:pt>
                      <c:pt idx="11">
                        <c:v>6.6667354090589707E-3</c:v>
                      </c:pt>
                      <c:pt idx="12">
                        <c:v>0.78051035334080665</c:v>
                      </c:pt>
                    </c:numCache>
                  </c:numRef>
                </c:val>
              </c15:ser>
            </c15:filteredBarSeries>
            <c15:filteredBarSeries>
              <c15:ser>
                <c:idx val="5"/>
                <c:order val="2"/>
                <c:tx>
                  <c:strRef>
                    <c:extLst xmlns:c15="http://schemas.microsoft.com/office/drawing/2012/chart">
                      <c:ext xmlns:c15="http://schemas.microsoft.com/office/drawing/2012/chart" uri="{02D57815-91ED-43cb-92C2-25804820EDAC}">
                        <c15:formulaRef>
                          <c15:sqref>Data!$O$1212</c15:sqref>
                        </c15:formulaRef>
                      </c:ext>
                    </c:extLst>
                    <c:strCache>
                      <c:ptCount val="1"/>
                      <c:pt idx="0">
                        <c:v>Total pop'n: Female</c:v>
                      </c:pt>
                    </c:strCache>
                  </c:strRef>
                </c:tx>
                <c:spPr>
                  <a:solidFill>
                    <a:schemeClr val="accent6"/>
                  </a:solidFill>
                  <a:ln>
                    <a:noFill/>
                  </a:ln>
                  <a:effectLst/>
                </c:spPr>
                <c:invertIfNegative val="0"/>
                <c:cat>
                  <c:strRef>
                    <c:extLst>
                      <c:ext xmlns:c15="http://schemas.microsoft.com/office/drawing/2012/chart" uri="{02D57815-91ED-43cb-92C2-25804820EDAC}">
                        <c15:fullRef>
                          <c15:sqref>Data!$I$1213:$I$1226</c15:sqref>
                        </c15:fullRef>
                        <c15:formulaRef>
                          <c15:sqref>Data!$I$1214:$I$1226</c15:sqref>
                        </c15:formulaRef>
                      </c:ext>
                    </c:extLst>
                    <c:strCache>
                      <c:ptCount val="13"/>
                      <c:pt idx="0">
                        <c:v>South Asian</c:v>
                      </c:pt>
                      <c:pt idx="1">
                        <c:v>Chinese</c:v>
                      </c:pt>
                      <c:pt idx="2">
                        <c:v>Black</c:v>
                      </c:pt>
                      <c:pt idx="3">
                        <c:v>Filipino</c:v>
                      </c:pt>
                      <c:pt idx="4">
                        <c:v>Latin American</c:v>
                      </c:pt>
                      <c:pt idx="5">
                        <c:v>Arab</c:v>
                      </c:pt>
                      <c:pt idx="6">
                        <c:v>Southeast Asian</c:v>
                      </c:pt>
                      <c:pt idx="7">
                        <c:v>West Asian</c:v>
                      </c:pt>
                      <c:pt idx="8">
                        <c:v>Korean</c:v>
                      </c:pt>
                      <c:pt idx="9">
                        <c:v>Japanese</c:v>
                      </c:pt>
                      <c:pt idx="10">
                        <c:v>Visible minority, n.i.e.</c:v>
                      </c:pt>
                      <c:pt idx="11">
                        <c:v>Multiple visible minorities</c:v>
                      </c:pt>
                      <c:pt idx="12">
                        <c:v>Not a visible minority</c:v>
                      </c:pt>
                    </c:strCache>
                  </c:strRef>
                </c:cat>
                <c:val>
                  <c:numRef>
                    <c:extLst>
                      <c:ext xmlns:c15="http://schemas.microsoft.com/office/drawing/2012/chart" uri="{02D57815-91ED-43cb-92C2-25804820EDAC}">
                        <c15:fullRef>
                          <c15:sqref>Data!$O$1213:$O$1226</c15:sqref>
                        </c15:fullRef>
                        <c15:formulaRef>
                          <c15:sqref>Data!$O$1214:$O$1226</c15:sqref>
                        </c15:formulaRef>
                      </c:ext>
                    </c:extLst>
                    <c:numCache>
                      <c:formatCode>0%</c:formatCode>
                      <c:ptCount val="13"/>
                      <c:pt idx="0">
                        <c:v>5.4146771432745607E-2</c:v>
                      </c:pt>
                      <c:pt idx="1">
                        <c:v>4.7497824997419731E-2</c:v>
                      </c:pt>
                      <c:pt idx="2">
                        <c:v>3.5364698543069908E-2</c:v>
                      </c:pt>
                      <c:pt idx="3">
                        <c:v>2.5063920631203905E-2</c:v>
                      </c:pt>
                      <c:pt idx="4">
                        <c:v>1.3258152435731283E-2</c:v>
                      </c:pt>
                      <c:pt idx="5">
                        <c:v>1.4112714737725995E-2</c:v>
                      </c:pt>
                      <c:pt idx="6">
                        <c:v>9.3993276147133382E-3</c:v>
                      </c:pt>
                      <c:pt idx="7">
                        <c:v>7.4806365445606064E-3</c:v>
                      </c:pt>
                      <c:pt idx="8">
                        <c:v>5.694890094825252E-3</c:v>
                      </c:pt>
                      <c:pt idx="9">
                        <c:v>3.019987151545717E-3</c:v>
                      </c:pt>
                      <c:pt idx="10">
                        <c:v>3.9769025161413354E-3</c:v>
                      </c:pt>
                      <c:pt idx="11">
                        <c:v>6.8176288569307174E-3</c:v>
                      </c:pt>
                      <c:pt idx="12">
                        <c:v>0.77416625854097709</c:v>
                      </c:pt>
                    </c:numCache>
                  </c:numRef>
                </c:val>
              </c15:ser>
            </c15:filteredBarSeries>
          </c:ext>
        </c:extLst>
      </c:barChart>
      <c:catAx>
        <c:axId val="4898753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9876960"/>
        <c:crosses val="autoZero"/>
        <c:auto val="1"/>
        <c:lblAlgn val="ctr"/>
        <c:lblOffset val="100"/>
        <c:noMultiLvlLbl val="0"/>
      </c:catAx>
      <c:valAx>
        <c:axId val="489876960"/>
        <c:scaling>
          <c:orientation val="minMax"/>
        </c:scaling>
        <c:delete val="1"/>
        <c:axPos val="t"/>
        <c:numFmt formatCode="0%" sourceLinked="1"/>
        <c:majorTickMark val="none"/>
        <c:minorTickMark val="none"/>
        <c:tickLblPos val="nextTo"/>
        <c:crossAx val="489875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Charts!$A$946</c:f>
          <c:strCache>
            <c:ptCount val="1"/>
            <c:pt idx="0">
              <c:v>Highest certificate, diploma or degree (age 15+)</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0230752405949257"/>
          <c:y val="0.15152280701754386"/>
          <c:w val="0.65480096237970253"/>
          <c:h val="0.74665008979140768"/>
        </c:manualLayout>
      </c:layout>
      <c:barChart>
        <c:barDir val="bar"/>
        <c:grouping val="clustered"/>
        <c:varyColors val="0"/>
        <c:ser>
          <c:idx val="0"/>
          <c:order val="0"/>
          <c:tx>
            <c:strRef>
              <c:f>Data!$J$1515</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Data!$I$1516:$I$1521</c:f>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f>Data!$J$1516:$J$1521</c:f>
              <c:numCache>
                <c:formatCode>0%</c:formatCode>
                <c:ptCount val="6"/>
                <c:pt idx="0">
                  <c:v>0.29458006874110176</c:v>
                </c:pt>
                <c:pt idx="1">
                  <c:v>0.28738304011379279</c:v>
                </c:pt>
                <c:pt idx="2">
                  <c:v>8.512234948666425E-2</c:v>
                </c:pt>
                <c:pt idx="3">
                  <c:v>0.14621930477095668</c:v>
                </c:pt>
                <c:pt idx="4">
                  <c:v>2.5341907885877743E-2</c:v>
                </c:pt>
                <c:pt idx="5">
                  <c:v>0.16135332900160676</c:v>
                </c:pt>
              </c:numCache>
            </c:numRef>
          </c:val>
        </c:ser>
        <c:ser>
          <c:idx val="3"/>
          <c:order val="3"/>
          <c:tx>
            <c:strRef>
              <c:f>Data!$M$1515</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Data!$I$1516:$I$1521</c:f>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f>Data!$M$1516:$M$1521</c:f>
              <c:numCache>
                <c:formatCode>0%</c:formatCode>
                <c:ptCount val="6"/>
                <c:pt idx="0">
                  <c:v>0.18292679733610445</c:v>
                </c:pt>
                <c:pt idx="1">
                  <c:v>0.26451126042422557</c:v>
                </c:pt>
                <c:pt idx="2">
                  <c:v>9.7764324042004649E-2</c:v>
                </c:pt>
                <c:pt idx="3">
                  <c:v>0.19389805856680939</c:v>
                </c:pt>
                <c:pt idx="4">
                  <c:v>2.8395404603879865E-2</c:v>
                </c:pt>
                <c:pt idx="5">
                  <c:v>0.23250415502697602</c:v>
                </c:pt>
              </c:numCache>
            </c:numRef>
          </c:val>
        </c:ser>
        <c:dLbls>
          <c:showLegendKey val="0"/>
          <c:showVal val="0"/>
          <c:showCatName val="0"/>
          <c:showSerName val="0"/>
          <c:showPercent val="0"/>
          <c:showBubbleSize val="0"/>
        </c:dLbls>
        <c:gapWidth val="50"/>
        <c:axId val="489875784"/>
        <c:axId val="489878136"/>
        <c:extLst>
          <c:ext xmlns:c15="http://schemas.microsoft.com/office/drawing/2012/chart" uri="{02D57815-91ED-43cb-92C2-25804820EDAC}">
            <c15:filteredBarSeries>
              <c15:ser>
                <c:idx val="1"/>
                <c:order val="1"/>
                <c:tx>
                  <c:strRef>
                    <c:extLst>
                      <c:ext uri="{02D57815-91ED-43cb-92C2-25804820EDAC}">
                        <c15:formulaRef>
                          <c15:sqref>Data!$K$1515</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Data!$I$1516:$I$1521</c15:sqref>
                        </c15:formulaRef>
                      </c:ext>
                    </c:extLst>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extLst>
                      <c:ext uri="{02D57815-91ED-43cb-92C2-25804820EDAC}">
                        <c15:formulaRef>
                          <c15:sqref>Data!$K$1516:$K$1521</c15:sqref>
                        </c15:formulaRef>
                      </c:ext>
                    </c:extLst>
                    <c:numCache>
                      <c:formatCode>0%</c:formatCode>
                      <c:ptCount val="6"/>
                      <c:pt idx="0">
                        <c:v>0.29388509612754427</c:v>
                      </c:pt>
                      <c:pt idx="1">
                        <c:v>0.28474599696515107</c:v>
                      </c:pt>
                      <c:pt idx="2">
                        <c:v>0.10559777022104873</c:v>
                      </c:pt>
                      <c:pt idx="3">
                        <c:v>0.12251115033443805</c:v>
                      </c:pt>
                      <c:pt idx="4">
                        <c:v>2.3325722216303531E-2</c:v>
                      </c:pt>
                      <c:pt idx="5">
                        <c:v>0.16992850540888399</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Data!$L$1515</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Data!$I$1516:$I$1521</c15:sqref>
                        </c15:formulaRef>
                      </c:ext>
                    </c:extLst>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extLst xmlns:c15="http://schemas.microsoft.com/office/drawing/2012/chart">
                      <c:ext xmlns:c15="http://schemas.microsoft.com/office/drawing/2012/chart" uri="{02D57815-91ED-43cb-92C2-25804820EDAC}">
                        <c15:formulaRef>
                          <c15:sqref>Data!$L$1516:$L$1521</c15:sqref>
                        </c15:formulaRef>
                      </c:ext>
                    </c:extLst>
                    <c:numCache>
                      <c:formatCode>0%</c:formatCode>
                      <c:ptCount val="6"/>
                      <c:pt idx="0">
                        <c:v>0.29515565134099619</c:v>
                      </c:pt>
                      <c:pt idx="1">
                        <c:v>0.28957375478927205</c:v>
                      </c:pt>
                      <c:pt idx="2">
                        <c:v>6.809386973180076E-2</c:v>
                      </c:pt>
                      <c:pt idx="3">
                        <c:v>0.16593630268199233</c:v>
                      </c:pt>
                      <c:pt idx="4">
                        <c:v>2.7018678160919539E-2</c:v>
                      </c:pt>
                      <c:pt idx="5">
                        <c:v>0.15422174329501917</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Data!$N$1515</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Data!$I$1516:$I$1521</c15:sqref>
                        </c15:formulaRef>
                      </c:ext>
                    </c:extLst>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extLst xmlns:c15="http://schemas.microsoft.com/office/drawing/2012/chart">
                      <c:ext xmlns:c15="http://schemas.microsoft.com/office/drawing/2012/chart" uri="{02D57815-91ED-43cb-92C2-25804820EDAC}">
                        <c15:formulaRef>
                          <c15:sqref>Data!$N$1516:$N$1521</c15:sqref>
                        </c15:formulaRef>
                      </c:ext>
                    </c:extLst>
                    <c:numCache>
                      <c:formatCode>0%</c:formatCode>
                      <c:ptCount val="6"/>
                      <c:pt idx="0">
                        <c:v>0.19070136132293242</c:v>
                      </c:pt>
                      <c:pt idx="1">
                        <c:v>0.26351110598062177</c:v>
                      </c:pt>
                      <c:pt idx="2">
                        <c:v>0.136279536697751</c:v>
                      </c:pt>
                      <c:pt idx="3">
                        <c:v>0.16632363468326752</c:v>
                      </c:pt>
                      <c:pt idx="4">
                        <c:v>2.3726210085676394E-2</c:v>
                      </c:pt>
                      <c:pt idx="5">
                        <c:v>0.2194581512297509</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Data!$O$1515</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Data!$I$1516:$I$1521</c15:sqref>
                        </c15:formulaRef>
                      </c:ext>
                    </c:extLst>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extLst xmlns:c15="http://schemas.microsoft.com/office/drawing/2012/chart">
                      <c:ext xmlns:c15="http://schemas.microsoft.com/office/drawing/2012/chart" uri="{02D57815-91ED-43cb-92C2-25804820EDAC}">
                        <c15:formulaRef>
                          <c15:sqref>Data!$O$1516:$O$1521</c15:sqref>
                        </c15:formulaRef>
                      </c:ext>
                    </c:extLst>
                    <c:numCache>
                      <c:formatCode>0%</c:formatCode>
                      <c:ptCount val="6"/>
                      <c:pt idx="0">
                        <c:v>0.1755035033067544</c:v>
                      </c:pt>
                      <c:pt idx="1">
                        <c:v>0.26546646888586556</c:v>
                      </c:pt>
                      <c:pt idx="2">
                        <c:v>6.0989238417658041E-2</c:v>
                      </c:pt>
                      <c:pt idx="3">
                        <c:v>0.22022632866487382</c:v>
                      </c:pt>
                      <c:pt idx="4">
                        <c:v>3.285392986971241E-2</c:v>
                      </c:pt>
                      <c:pt idx="5">
                        <c:v>0.24496053085513581</c:v>
                      </c:pt>
                    </c:numCache>
                  </c:numRef>
                </c:val>
              </c15:ser>
            </c15:filteredBarSeries>
          </c:ext>
        </c:extLst>
      </c:barChart>
      <c:catAx>
        <c:axId val="489875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9878136"/>
        <c:crosses val="autoZero"/>
        <c:auto val="1"/>
        <c:lblAlgn val="ctr"/>
        <c:lblOffset val="100"/>
        <c:noMultiLvlLbl val="0"/>
      </c:catAx>
      <c:valAx>
        <c:axId val="489878136"/>
        <c:scaling>
          <c:orientation val="minMax"/>
        </c:scaling>
        <c:delete val="1"/>
        <c:axPos val="t"/>
        <c:numFmt formatCode="0%" sourceLinked="1"/>
        <c:majorTickMark val="out"/>
        <c:minorTickMark val="none"/>
        <c:tickLblPos val="nextTo"/>
        <c:crossAx val="489875784"/>
        <c:crosses val="autoZero"/>
        <c:crossBetween val="between"/>
      </c:valAx>
      <c:spPr>
        <a:noFill/>
        <a:ln>
          <a:noFill/>
        </a:ln>
        <a:effectLst/>
      </c:spPr>
    </c:plotArea>
    <c:legend>
      <c:legendPos val="tr"/>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Charts!$A$975</c:f>
          <c:strCache>
            <c:ptCount val="1"/>
            <c:pt idx="0">
              <c:v>Highest certificate, diploma or degree (age 25-64)</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0472298299669065"/>
          <c:y val="0.15152280701754386"/>
          <c:w val="0.65238550344250446"/>
          <c:h val="0.74665008979140768"/>
        </c:manualLayout>
      </c:layout>
      <c:barChart>
        <c:barDir val="bar"/>
        <c:grouping val="clustered"/>
        <c:varyColors val="0"/>
        <c:ser>
          <c:idx val="0"/>
          <c:order val="0"/>
          <c:tx>
            <c:strRef>
              <c:f>Data!$J$1531</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Data!$I$1532:$I$1537</c:f>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f>Data!$J$1532:$J$1537</c:f>
              <c:numCache>
                <c:formatCode>0%</c:formatCode>
                <c:ptCount val="6"/>
                <c:pt idx="0">
                  <c:v>0.21914399469143994</c:v>
                </c:pt>
                <c:pt idx="1">
                  <c:v>0.26848425297330408</c:v>
                </c:pt>
                <c:pt idx="2">
                  <c:v>9.9422779167304715E-2</c:v>
                </c:pt>
                <c:pt idx="3">
                  <c:v>0.17549087165875488</c:v>
                </c:pt>
                <c:pt idx="4">
                  <c:v>2.9328943562520204E-2</c:v>
                </c:pt>
                <c:pt idx="5">
                  <c:v>0.20812915794667619</c:v>
                </c:pt>
              </c:numCache>
            </c:numRef>
          </c:val>
        </c:ser>
        <c:ser>
          <c:idx val="3"/>
          <c:order val="3"/>
          <c:tx>
            <c:strRef>
              <c:f>Data!$M$1531</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Data!$I$1532:$I$1537</c:f>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f>Data!$M$1532:$M$1537</c:f>
              <c:numCache>
                <c:formatCode>0%</c:formatCode>
                <c:ptCount val="6"/>
                <c:pt idx="0">
                  <c:v>0.11461340905945579</c:v>
                </c:pt>
                <c:pt idx="1">
                  <c:v>0.23741454664160774</c:v>
                </c:pt>
                <c:pt idx="2">
                  <c:v>0.10788595443121421</c:v>
                </c:pt>
                <c:pt idx="3">
                  <c:v>0.22407162076932585</c:v>
                </c:pt>
                <c:pt idx="4">
                  <c:v>3.0683711382899714E-2</c:v>
                </c:pt>
                <c:pt idx="5">
                  <c:v>0.28533075771549671</c:v>
                </c:pt>
              </c:numCache>
            </c:numRef>
          </c:val>
        </c:ser>
        <c:dLbls>
          <c:showLegendKey val="0"/>
          <c:showVal val="0"/>
          <c:showCatName val="0"/>
          <c:showSerName val="0"/>
          <c:showPercent val="0"/>
          <c:showBubbleSize val="0"/>
        </c:dLbls>
        <c:gapWidth val="50"/>
        <c:axId val="489877744"/>
        <c:axId val="489880096"/>
        <c:extLst>
          <c:ext xmlns:c15="http://schemas.microsoft.com/office/drawing/2012/chart" uri="{02D57815-91ED-43cb-92C2-25804820EDAC}">
            <c15:filteredBarSeries>
              <c15:ser>
                <c:idx val="1"/>
                <c:order val="1"/>
                <c:tx>
                  <c:strRef>
                    <c:extLst>
                      <c:ext uri="{02D57815-91ED-43cb-92C2-25804820EDAC}">
                        <c15:formulaRef>
                          <c15:sqref>Data!$K$1531</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Data!$I$1532:$I$1537</c15:sqref>
                        </c15:formulaRef>
                      </c:ext>
                    </c:extLst>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extLst>
                      <c:ext uri="{02D57815-91ED-43cb-92C2-25804820EDAC}">
                        <c15:formulaRef>
                          <c15:sqref>Data!$K$1532:$K$1537</c15:sqref>
                        </c15:formulaRef>
                      </c:ext>
                    </c:extLst>
                    <c:numCache>
                      <c:formatCode>0%</c:formatCode>
                      <c:ptCount val="6"/>
                      <c:pt idx="0">
                        <c:v>0.23252478187382944</c:v>
                      </c:pt>
                      <c:pt idx="1">
                        <c:v>0.26652505595906995</c:v>
                      </c:pt>
                      <c:pt idx="2">
                        <c:v>0.11886163263441597</c:v>
                      </c:pt>
                      <c:pt idx="3">
                        <c:v>0.14406833858663379</c:v>
                      </c:pt>
                      <c:pt idx="4">
                        <c:v>2.649033849527203E-2</c:v>
                      </c:pt>
                      <c:pt idx="5">
                        <c:v>0.21152985245077885</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Data!$L$1531</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Data!$I$1532:$I$1537</c15:sqref>
                        </c15:formulaRef>
                      </c:ext>
                    </c:extLst>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extLst xmlns:c15="http://schemas.microsoft.com/office/drawing/2012/chart">
                      <c:ext xmlns:c15="http://schemas.microsoft.com/office/drawing/2012/chart" uri="{02D57815-91ED-43cb-92C2-25804820EDAC}">
                        <c15:formulaRef>
                          <c15:sqref>Data!$L$1532:$L$1537</c15:sqref>
                        </c15:formulaRef>
                      </c:ext>
                    </c:extLst>
                    <c:numCache>
                      <c:formatCode>0%</c:formatCode>
                      <c:ptCount val="6"/>
                      <c:pt idx="0">
                        <c:v>0.2074866480415801</c:v>
                      </c:pt>
                      <c:pt idx="1">
                        <c:v>0.27019110612319619</c:v>
                      </c:pt>
                      <c:pt idx="2">
                        <c:v>8.2487642971417655E-2</c:v>
                      </c:pt>
                      <c:pt idx="3">
                        <c:v>0.20286619387600788</c:v>
                      </c:pt>
                      <c:pt idx="4">
                        <c:v>3.1797957608029483E-2</c:v>
                      </c:pt>
                      <c:pt idx="5">
                        <c:v>0.20516647166041851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Data!$N$1531</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Data!$I$1532:$I$1537</c15:sqref>
                        </c15:formulaRef>
                      </c:ext>
                    </c:extLst>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extLst xmlns:c15="http://schemas.microsoft.com/office/drawing/2012/chart">
                      <c:ext xmlns:c15="http://schemas.microsoft.com/office/drawing/2012/chart" uri="{02D57815-91ED-43cb-92C2-25804820EDAC}">
                        <c15:formulaRef>
                          <c15:sqref>Data!$N$1532:$N$1537</c15:sqref>
                        </c15:formulaRef>
                      </c:ext>
                    </c:extLst>
                    <c:numCache>
                      <c:formatCode>0%</c:formatCode>
                      <c:ptCount val="6"/>
                      <c:pt idx="0">
                        <c:v>0.12948181810335155</c:v>
                      </c:pt>
                      <c:pt idx="1">
                        <c:v>0.24243517871168768</c:v>
                      </c:pt>
                      <c:pt idx="2">
                        <c:v>0.14865092312074368</c:v>
                      </c:pt>
                      <c:pt idx="3">
                        <c:v>0.19270145524223828</c:v>
                      </c:pt>
                      <c:pt idx="4">
                        <c:v>2.5897766211795577E-2</c:v>
                      </c:pt>
                      <c:pt idx="5">
                        <c:v>0.26083339806830835</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Data!$O$1531</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Data!$I$1532:$I$1537</c15:sqref>
                        </c15:formulaRef>
                      </c:ext>
                    </c:extLst>
                    <c:strCache>
                      <c:ptCount val="6"/>
                      <c:pt idx="0">
                        <c:v>No certificate, diploma or degree</c:v>
                      </c:pt>
                      <c:pt idx="1">
                        <c:v>Secondary (high) school diploma or equivalency certificate</c:v>
                      </c:pt>
                      <c:pt idx="2">
                        <c:v>Apprenticeship or trades certificate or diploma</c:v>
                      </c:pt>
                      <c:pt idx="3">
                        <c:v>College, CEGEP or other non-university certificate or diploma</c:v>
                      </c:pt>
                      <c:pt idx="4">
                        <c:v>University certificate or diploma below bachelor level</c:v>
                      </c:pt>
                      <c:pt idx="5">
                        <c:v>University certificate, diploma or degree at bachelor level or above</c:v>
                      </c:pt>
                    </c:strCache>
                  </c:strRef>
                </c:cat>
                <c:val>
                  <c:numRef>
                    <c:extLst xmlns:c15="http://schemas.microsoft.com/office/drawing/2012/chart">
                      <c:ext xmlns:c15="http://schemas.microsoft.com/office/drawing/2012/chart" uri="{02D57815-91ED-43cb-92C2-25804820EDAC}">
                        <c15:formulaRef>
                          <c15:sqref>Data!$O$1532:$O$1537</c15:sqref>
                        </c15:formulaRef>
                      </c:ext>
                    </c:extLst>
                    <c:numCache>
                      <c:formatCode>0%</c:formatCode>
                      <c:ptCount val="6"/>
                      <c:pt idx="0">
                        <c:v>0.10035212269703736</c:v>
                      </c:pt>
                      <c:pt idx="1">
                        <c:v>0.23259916225327479</c:v>
                      </c:pt>
                      <c:pt idx="2">
                        <c:v>6.8784232354409808E-2</c:v>
                      </c:pt>
                      <c:pt idx="3">
                        <c:v>0.25416117957222656</c:v>
                      </c:pt>
                      <c:pt idx="4">
                        <c:v>3.5274363346122897E-2</c:v>
                      </c:pt>
                      <c:pt idx="5">
                        <c:v>0.3088284223299087</c:v>
                      </c:pt>
                    </c:numCache>
                  </c:numRef>
                </c:val>
              </c15:ser>
            </c15:filteredBarSeries>
          </c:ext>
        </c:extLst>
      </c:barChart>
      <c:catAx>
        <c:axId val="4898777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9880096"/>
        <c:crosses val="autoZero"/>
        <c:auto val="1"/>
        <c:lblAlgn val="ctr"/>
        <c:lblOffset val="100"/>
        <c:noMultiLvlLbl val="0"/>
      </c:catAx>
      <c:valAx>
        <c:axId val="489880096"/>
        <c:scaling>
          <c:orientation val="minMax"/>
        </c:scaling>
        <c:delete val="1"/>
        <c:axPos val="t"/>
        <c:numFmt formatCode="0%" sourceLinked="1"/>
        <c:majorTickMark val="out"/>
        <c:minorTickMark val="none"/>
        <c:tickLblPos val="nextTo"/>
        <c:crossAx val="489877744"/>
        <c:crosses val="autoZero"/>
        <c:crossBetween val="between"/>
      </c:valAx>
      <c:spPr>
        <a:noFill/>
        <a:ln>
          <a:noFill/>
        </a:ln>
        <a:effectLst/>
      </c:spPr>
    </c:plotArea>
    <c:legend>
      <c:legendPos val="tr"/>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Charts!$A$1004</c:f>
          <c:strCache>
            <c:ptCount val="1"/>
            <c:pt idx="0">
              <c:v>Major field of study (CIP) 2016, pop. age 15+ with postsec. certificate</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2273992924797443"/>
          <c:y val="0.11358702499144731"/>
          <c:w val="0.55423875004754841"/>
          <c:h val="0.84929997907290689"/>
        </c:manualLayout>
      </c:layout>
      <c:barChart>
        <c:barDir val="bar"/>
        <c:grouping val="clustered"/>
        <c:varyColors val="0"/>
        <c:ser>
          <c:idx val="0"/>
          <c:order val="0"/>
          <c:tx>
            <c:strRef>
              <c:f>Data!$J$1548</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Data!$I$1549:$I$1560</c:f>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f>Data!$J$1549:$J$1560</c:f>
              <c:numCache>
                <c:formatCode>0%</c:formatCode>
                <c:ptCount val="12"/>
                <c:pt idx="0">
                  <c:v>4.0218040574561305E-2</c:v>
                </c:pt>
                <c:pt idx="1">
                  <c:v>5.6671159661868233E-2</c:v>
                </c:pt>
                <c:pt idx="2">
                  <c:v>6.5002486263005976E-2</c:v>
                </c:pt>
                <c:pt idx="3">
                  <c:v>0.1147746570051633</c:v>
                </c:pt>
                <c:pt idx="4">
                  <c:v>0.21162320136853924</c:v>
                </c:pt>
                <c:pt idx="5">
                  <c:v>3.9120332002114108E-2</c:v>
                </c:pt>
                <c:pt idx="6">
                  <c:v>4.4246099381717995E-2</c:v>
                </c:pt>
                <c:pt idx="7">
                  <c:v>0.193856584844116</c:v>
                </c:pt>
                <c:pt idx="8">
                  <c:v>2.2073011693254565E-2</c:v>
                </c:pt>
                <c:pt idx="9">
                  <c:v>0.13224104554395993</c:v>
                </c:pt>
                <c:pt idx="10">
                  <c:v>7.9954465422179974E-2</c:v>
                </c:pt>
                <c:pt idx="11">
                  <c:v>2.1578886466910811E-4</c:v>
                </c:pt>
              </c:numCache>
            </c:numRef>
          </c:val>
        </c:ser>
        <c:ser>
          <c:idx val="3"/>
          <c:order val="3"/>
          <c:tx>
            <c:strRef>
              <c:f>Data!$M$1548</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Data!$I$1549:$I$1560</c:f>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f>Data!$M$1549:$M$1560</c:f>
              <c:numCache>
                <c:formatCode>0%</c:formatCode>
                <c:ptCount val="12"/>
                <c:pt idx="0">
                  <c:v>6.6979991204925246E-2</c:v>
                </c:pt>
                <c:pt idx="1">
                  <c:v>3.7671605050596954E-2</c:v>
                </c:pt>
                <c:pt idx="2">
                  <c:v>5.3758630798936502E-2</c:v>
                </c:pt>
                <c:pt idx="3">
                  <c:v>0.1113224582739413</c:v>
                </c:pt>
                <c:pt idx="4">
                  <c:v>0.21229775119036787</c:v>
                </c:pt>
                <c:pt idx="5">
                  <c:v>3.8812374265813444E-2</c:v>
                </c:pt>
                <c:pt idx="6">
                  <c:v>4.1162150345231956E-2</c:v>
                </c:pt>
                <c:pt idx="7">
                  <c:v>0.21023545779880509</c:v>
                </c:pt>
                <c:pt idx="8">
                  <c:v>2.142251488591676E-2</c:v>
                </c:pt>
                <c:pt idx="9">
                  <c:v>0.14321850453401266</c:v>
                </c:pt>
                <c:pt idx="10">
                  <c:v>6.2919219260202788E-2</c:v>
                </c:pt>
                <c:pt idx="11">
                  <c:v>2.0029013637420516E-4</c:v>
                </c:pt>
              </c:numCache>
            </c:numRef>
          </c:val>
        </c:ser>
        <c:dLbls>
          <c:showLegendKey val="0"/>
          <c:showVal val="0"/>
          <c:showCatName val="0"/>
          <c:showSerName val="0"/>
          <c:showPercent val="0"/>
          <c:showBubbleSize val="0"/>
        </c:dLbls>
        <c:gapWidth val="50"/>
        <c:axId val="489880488"/>
        <c:axId val="490608416"/>
        <c:extLst>
          <c:ext xmlns:c15="http://schemas.microsoft.com/office/drawing/2012/chart" uri="{02D57815-91ED-43cb-92C2-25804820EDAC}">
            <c15:filteredBarSeries>
              <c15:ser>
                <c:idx val="1"/>
                <c:order val="1"/>
                <c:tx>
                  <c:strRef>
                    <c:extLst>
                      <c:ext uri="{02D57815-91ED-43cb-92C2-25804820EDAC}">
                        <c15:formulaRef>
                          <c15:sqref>Data!$K$1548</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Data!$I$1549:$I$1560</c15:sqref>
                        </c15:formulaRef>
                      </c:ext>
                    </c:extLst>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extLst>
                      <c:ext uri="{02D57815-91ED-43cb-92C2-25804820EDAC}">
                        <c15:formulaRef>
                          <c15:sqref>Data!$K$1549:$K$1560</c15:sqref>
                        </c15:formulaRef>
                      </c:ext>
                    </c:extLst>
                    <c:numCache>
                      <c:formatCode>0%</c:formatCode>
                      <c:ptCount val="12"/>
                      <c:pt idx="0">
                        <c:v>1.7090337570042368E-2</c:v>
                      </c:pt>
                      <c:pt idx="1">
                        <c:v>5.3280032800328003E-2</c:v>
                      </c:pt>
                      <c:pt idx="2">
                        <c:v>5.3321033210332103E-2</c:v>
                      </c:pt>
                      <c:pt idx="3">
                        <c:v>8.1570315703157037E-2</c:v>
                      </c:pt>
                      <c:pt idx="4">
                        <c:v>0.17166188328549953</c:v>
                      </c:pt>
                      <c:pt idx="5">
                        <c:v>4.3398933989339895E-2</c:v>
                      </c:pt>
                      <c:pt idx="6">
                        <c:v>5.9792264589312562E-2</c:v>
                      </c:pt>
                      <c:pt idx="7">
                        <c:v>0.36902419024190242</c:v>
                      </c:pt>
                      <c:pt idx="8">
                        <c:v>2.8235615689490227E-2</c:v>
                      </c:pt>
                      <c:pt idx="9">
                        <c:v>5.713407134071341E-2</c:v>
                      </c:pt>
                      <c:pt idx="10">
                        <c:v>6.5354653546535468E-2</c:v>
                      </c:pt>
                      <c:pt idx="11">
                        <c:v>1.5033483668170015E-4</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Data!$L$1548</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Data!$I$1549:$I$1560</c15:sqref>
                        </c15:formulaRef>
                      </c:ext>
                    </c:extLst>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extLst xmlns:c15="http://schemas.microsoft.com/office/drawing/2012/chart">
                      <c:ext xmlns:c15="http://schemas.microsoft.com/office/drawing/2012/chart" uri="{02D57815-91ED-43cb-92C2-25804820EDAC}">
                        <c15:formulaRef>
                          <c15:sqref>Data!$L$1549:$L$1560</c15:sqref>
                        </c15:formulaRef>
                      </c:ext>
                    </c:extLst>
                    <c:numCache>
                      <c:formatCode>0%</c:formatCode>
                      <c:ptCount val="12"/>
                      <c:pt idx="0">
                        <c:v>5.9740394540327653E-2</c:v>
                      </c:pt>
                      <c:pt idx="1">
                        <c:v>5.9527035988397911E-2</c:v>
                      </c:pt>
                      <c:pt idx="2">
                        <c:v>7.4860019490592039E-2</c:v>
                      </c:pt>
                      <c:pt idx="3">
                        <c:v>0.14278876926714221</c:v>
                      </c:pt>
                      <c:pt idx="4">
                        <c:v>0.24535080182450394</c:v>
                      </c:pt>
                      <c:pt idx="5">
                        <c:v>3.5515549225277797E-2</c:v>
                      </c:pt>
                      <c:pt idx="6">
                        <c:v>3.1127282792344464E-2</c:v>
                      </c:pt>
                      <c:pt idx="7">
                        <c:v>4.6039315638028565E-2</c:v>
                      </c:pt>
                      <c:pt idx="8">
                        <c:v>1.6872624944497944E-2</c:v>
                      </c:pt>
                      <c:pt idx="9">
                        <c:v>0.1956209598828258</c:v>
                      </c:pt>
                      <c:pt idx="10">
                        <c:v>9.2280456933287971E-2</c:v>
                      </c:pt>
                      <c:pt idx="11">
                        <c:v>2.7102302542426638E-4</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Data!$N$1548</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Data!$I$1549:$I$1560</c15:sqref>
                        </c15:formulaRef>
                      </c:ext>
                    </c:extLst>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extLst xmlns:c15="http://schemas.microsoft.com/office/drawing/2012/chart">
                      <c:ext xmlns:c15="http://schemas.microsoft.com/office/drawing/2012/chart" uri="{02D57815-91ED-43cb-92C2-25804820EDAC}">
                        <c15:formulaRef>
                          <c15:sqref>Data!$N$1549:$N$1560</c15:sqref>
                        </c15:formulaRef>
                      </c:ext>
                    </c:extLst>
                    <c:numCache>
                      <c:formatCode>0%</c:formatCode>
                      <c:ptCount val="12"/>
                      <c:pt idx="0">
                        <c:v>3.2909431291134335E-2</c:v>
                      </c:pt>
                      <c:pt idx="1">
                        <c:v>3.510435376492721E-2</c:v>
                      </c:pt>
                      <c:pt idx="2">
                        <c:v>4.3281618637458656E-2</c:v>
                      </c:pt>
                      <c:pt idx="3">
                        <c:v>7.68032970983413E-2</c:v>
                      </c:pt>
                      <c:pt idx="4">
                        <c:v>0.16664647669761079</c:v>
                      </c:pt>
                      <c:pt idx="5">
                        <c:v>4.1340762368866149E-2</c:v>
                      </c:pt>
                      <c:pt idx="6">
                        <c:v>5.5052479731999442E-2</c:v>
                      </c:pt>
                      <c:pt idx="7">
                        <c:v>0.3958593756650412</c:v>
                      </c:pt>
                      <c:pt idx="8">
                        <c:v>2.8685908034581816E-2</c:v>
                      </c:pt>
                      <c:pt idx="9">
                        <c:v>5.7777143339831229E-2</c:v>
                      </c:pt>
                      <c:pt idx="10">
                        <c:v>6.6423252034330374E-2</c:v>
                      </c:pt>
                      <c:pt idx="11">
                        <c:v>1.1655614568470514E-4</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Data!$O$1548</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Data!$I$1549:$I$1560</c15:sqref>
                        </c15:formulaRef>
                      </c:ext>
                    </c:extLst>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extLst xmlns:c15="http://schemas.microsoft.com/office/drawing/2012/chart">
                      <c:ext xmlns:c15="http://schemas.microsoft.com/office/drawing/2012/chart" uri="{02D57815-91ED-43cb-92C2-25804820EDAC}">
                        <c15:formulaRef>
                          <c15:sqref>Data!$O$1549:$O$1560</c15:sqref>
                        </c15:formulaRef>
                      </c:ext>
                    </c:extLst>
                    <c:numCache>
                      <c:formatCode>0%</c:formatCode>
                      <c:ptCount val="12"/>
                      <c:pt idx="0">
                        <c:v>9.874036011685669E-2</c:v>
                      </c:pt>
                      <c:pt idx="1">
                        <c:v>4.0064801012790509E-2</c:v>
                      </c:pt>
                      <c:pt idx="2">
                        <c:v>6.3525258111419167E-2</c:v>
                      </c:pt>
                      <c:pt idx="3">
                        <c:v>0.14350042667584723</c:v>
                      </c:pt>
                      <c:pt idx="4">
                        <c:v>0.25485366666544584</c:v>
                      </c:pt>
                      <c:pt idx="5">
                        <c:v>3.6455452966160151E-2</c:v>
                      </c:pt>
                      <c:pt idx="6">
                        <c:v>2.8214932311752934E-2</c:v>
                      </c:pt>
                      <c:pt idx="7">
                        <c:v>3.7198320642931527E-2</c:v>
                      </c:pt>
                      <c:pt idx="8">
                        <c:v>1.4651035314598663E-2</c:v>
                      </c:pt>
                      <c:pt idx="9">
                        <c:v>0.22286579671184914</c:v>
                      </c:pt>
                      <c:pt idx="10">
                        <c:v>5.9652823812785138E-2</c:v>
                      </c:pt>
                      <c:pt idx="11">
                        <c:v>2.7834647543775477E-4</c:v>
                      </c:pt>
                    </c:numCache>
                  </c:numRef>
                </c:val>
              </c15:ser>
            </c15:filteredBarSeries>
          </c:ext>
        </c:extLst>
      </c:barChart>
      <c:catAx>
        <c:axId val="4898804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0608416"/>
        <c:crosses val="autoZero"/>
        <c:auto val="1"/>
        <c:lblAlgn val="ctr"/>
        <c:lblOffset val="100"/>
        <c:noMultiLvlLbl val="0"/>
      </c:catAx>
      <c:valAx>
        <c:axId val="490608416"/>
        <c:scaling>
          <c:orientation val="minMax"/>
        </c:scaling>
        <c:delete val="1"/>
        <c:axPos val="t"/>
        <c:numFmt formatCode="0%" sourceLinked="1"/>
        <c:majorTickMark val="out"/>
        <c:minorTickMark val="none"/>
        <c:tickLblPos val="nextTo"/>
        <c:crossAx val="489880488"/>
        <c:crosses val="autoZero"/>
        <c:crossBetween val="between"/>
      </c:valAx>
      <c:spPr>
        <a:noFill/>
        <a:ln>
          <a:noFill/>
        </a:ln>
        <a:effectLst/>
      </c:spPr>
    </c:plotArea>
    <c:legend>
      <c:legendPos val="tr"/>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Charts!$A$1170</c:f>
          <c:strCache>
            <c:ptCount val="1"/>
            <c:pt idx="0">
              <c:v>Labour force status, age 15+</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5520611093203993"/>
          <c:y val="0.15152280701754386"/>
          <c:w val="0.70190245225194803"/>
          <c:h val="0.74665008979140768"/>
        </c:manualLayout>
      </c:layout>
      <c:barChart>
        <c:barDir val="bar"/>
        <c:grouping val="percentStacked"/>
        <c:varyColors val="0"/>
        <c:ser>
          <c:idx val="1"/>
          <c:order val="1"/>
          <c:tx>
            <c:strRef>
              <c:f>Data!$I$1705</c:f>
              <c:strCache>
                <c:ptCount val="1"/>
                <c:pt idx="0">
                  <c:v>Employed</c:v>
                </c:pt>
              </c:strCache>
            </c:strRef>
          </c:tx>
          <c:spPr>
            <a:solidFill>
              <a:schemeClr val="accent2"/>
            </a:solidFill>
            <a:ln>
              <a:noFill/>
            </a:ln>
            <a:effectLst/>
          </c:spPr>
          <c:invertIfNegative val="0"/>
          <c:dLbls>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Data!$J$1703:$O$1703</c:f>
              <c:strCache>
                <c:ptCount val="6"/>
                <c:pt idx="0">
                  <c:v>LIM-AT</c:v>
                </c:pt>
                <c:pt idx="1">
                  <c:v>LIM-AT: Male</c:v>
                </c:pt>
                <c:pt idx="2">
                  <c:v>LIM-AT: Female</c:v>
                </c:pt>
                <c:pt idx="3">
                  <c:v>Total pop'n</c:v>
                </c:pt>
                <c:pt idx="4">
                  <c:v>Total pop'n: Male</c:v>
                </c:pt>
                <c:pt idx="5">
                  <c:v>Total pop'n: Female</c:v>
                </c:pt>
              </c:strCache>
            </c:strRef>
          </c:cat>
          <c:val>
            <c:numRef>
              <c:f>Data!$J$1705:$O$1705</c:f>
              <c:numCache>
                <c:formatCode>#,##0</c:formatCode>
                <c:ptCount val="6"/>
                <c:pt idx="0">
                  <c:v>1358635</c:v>
                </c:pt>
                <c:pt idx="1">
                  <c:v>699615</c:v>
                </c:pt>
                <c:pt idx="2">
                  <c:v>659015</c:v>
                </c:pt>
                <c:pt idx="3">
                  <c:v>17230040</c:v>
                </c:pt>
                <c:pt idx="4">
                  <c:v>8923540</c:v>
                </c:pt>
                <c:pt idx="5">
                  <c:v>8306495</c:v>
                </c:pt>
              </c:numCache>
            </c:numRef>
          </c:val>
        </c:ser>
        <c:ser>
          <c:idx val="2"/>
          <c:order val="2"/>
          <c:tx>
            <c:strRef>
              <c:f>Data!$I$1706</c:f>
              <c:strCache>
                <c:ptCount val="1"/>
                <c:pt idx="0">
                  <c:v>Unemployed</c:v>
                </c:pt>
              </c:strCache>
            </c:strRef>
          </c:tx>
          <c:spPr>
            <a:solidFill>
              <a:schemeClr val="accent1"/>
            </a:solidFill>
            <a:ln>
              <a:noFill/>
            </a:ln>
            <a:effectLst/>
          </c:spPr>
          <c:invertIfNegative val="0"/>
          <c:dLbls>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Data!$J$1703:$O$1703</c:f>
              <c:strCache>
                <c:ptCount val="6"/>
                <c:pt idx="0">
                  <c:v>LIM-AT</c:v>
                </c:pt>
                <c:pt idx="1">
                  <c:v>LIM-AT: Male</c:v>
                </c:pt>
                <c:pt idx="2">
                  <c:v>LIM-AT: Female</c:v>
                </c:pt>
                <c:pt idx="3">
                  <c:v>Total pop'n</c:v>
                </c:pt>
                <c:pt idx="4">
                  <c:v>Total pop'n: Male</c:v>
                </c:pt>
                <c:pt idx="5">
                  <c:v>Total pop'n: Female</c:v>
                </c:pt>
              </c:strCache>
            </c:strRef>
          </c:cat>
          <c:val>
            <c:numRef>
              <c:f>Data!$J$1706:$O$1706</c:f>
              <c:numCache>
                <c:formatCode>#,##0</c:formatCode>
                <c:ptCount val="6"/>
                <c:pt idx="0">
                  <c:v>305090</c:v>
                </c:pt>
                <c:pt idx="1">
                  <c:v>158720</c:v>
                </c:pt>
                <c:pt idx="2">
                  <c:v>146370</c:v>
                </c:pt>
                <c:pt idx="3">
                  <c:v>1442435</c:v>
                </c:pt>
                <c:pt idx="4">
                  <c:v>808290</c:v>
                </c:pt>
                <c:pt idx="5">
                  <c:v>634150</c:v>
                </c:pt>
              </c:numCache>
            </c:numRef>
          </c:val>
        </c:ser>
        <c:ser>
          <c:idx val="3"/>
          <c:order val="3"/>
          <c:tx>
            <c:strRef>
              <c:f>Data!$I$1707</c:f>
              <c:strCache>
                <c:ptCount val="1"/>
                <c:pt idx="0">
                  <c:v>Not in the labour force</c:v>
                </c:pt>
              </c:strCache>
            </c:strRef>
          </c:tx>
          <c:spPr>
            <a:solidFill>
              <a:schemeClr val="accent4"/>
            </a:solidFill>
            <a:ln>
              <a:noFill/>
            </a:ln>
            <a:effectLst/>
          </c:spPr>
          <c:invertIfNegative val="0"/>
          <c:dLbls>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Data!$J$1703:$O$1703</c:f>
              <c:strCache>
                <c:ptCount val="6"/>
                <c:pt idx="0">
                  <c:v>LIM-AT</c:v>
                </c:pt>
                <c:pt idx="1">
                  <c:v>LIM-AT: Male</c:v>
                </c:pt>
                <c:pt idx="2">
                  <c:v>LIM-AT: Female</c:v>
                </c:pt>
                <c:pt idx="3">
                  <c:v>Total pop'n</c:v>
                </c:pt>
                <c:pt idx="4">
                  <c:v>Total pop'n: Male</c:v>
                </c:pt>
                <c:pt idx="5">
                  <c:v>Total pop'n: Female</c:v>
                </c:pt>
              </c:strCache>
            </c:strRef>
          </c:cat>
          <c:val>
            <c:numRef>
              <c:f>Data!$J$1707:$O$1707</c:f>
              <c:numCache>
                <c:formatCode>#,##0</c:formatCode>
                <c:ptCount val="6"/>
                <c:pt idx="0">
                  <c:v>2160780</c:v>
                </c:pt>
                <c:pt idx="1">
                  <c:v>878165</c:v>
                </c:pt>
                <c:pt idx="2">
                  <c:v>1282615</c:v>
                </c:pt>
                <c:pt idx="3">
                  <c:v>9970545</c:v>
                </c:pt>
                <c:pt idx="4">
                  <c:v>4258605</c:v>
                </c:pt>
                <c:pt idx="5">
                  <c:v>5711945</c:v>
                </c:pt>
              </c:numCache>
            </c:numRef>
          </c:val>
        </c:ser>
        <c:dLbls>
          <c:showLegendKey val="0"/>
          <c:showVal val="0"/>
          <c:showCatName val="0"/>
          <c:showSerName val="0"/>
          <c:showPercent val="0"/>
          <c:showBubbleSize val="0"/>
        </c:dLbls>
        <c:gapWidth val="50"/>
        <c:overlap val="100"/>
        <c:axId val="490608808"/>
        <c:axId val="490608024"/>
        <c:extLst>
          <c:ext xmlns:c15="http://schemas.microsoft.com/office/drawing/2012/chart" uri="{02D57815-91ED-43cb-92C2-25804820EDAC}">
            <c15:filteredBarSeries>
              <c15:ser>
                <c:idx val="0"/>
                <c:order val="0"/>
                <c:tx>
                  <c:strRef>
                    <c:extLst>
                      <c:ext uri="{02D57815-91ED-43cb-92C2-25804820EDAC}">
                        <c15:formulaRef>
                          <c15:sqref>Data!$I$1704</c15:sqref>
                        </c15:formulaRef>
                      </c:ext>
                    </c:extLst>
                    <c:strCache>
                      <c:ptCount val="1"/>
                      <c:pt idx="0">
                        <c:v>In the labour force</c:v>
                      </c:pt>
                    </c:strCache>
                  </c:strRef>
                </c:tx>
                <c:spPr>
                  <a:solidFill>
                    <a:schemeClr val="accent1"/>
                  </a:solidFill>
                  <a:ln>
                    <a:noFill/>
                  </a:ln>
                  <a:effectLst/>
                </c:spPr>
                <c:invertIfNegative val="0"/>
                <c:cat>
                  <c:strRef>
                    <c:extLst>
                      <c:ext uri="{02D57815-91ED-43cb-92C2-25804820EDAC}">
                        <c15:formulaRef>
                          <c15:sqref>Data!$J$1703:$O$1703</c15:sqref>
                        </c15:formulaRef>
                      </c:ext>
                    </c:extLst>
                    <c:strCache>
                      <c:ptCount val="6"/>
                      <c:pt idx="0">
                        <c:v>LIM-AT</c:v>
                      </c:pt>
                      <c:pt idx="1">
                        <c:v>LIM-AT: Male</c:v>
                      </c:pt>
                      <c:pt idx="2">
                        <c:v>LIM-AT: Female</c:v>
                      </c:pt>
                      <c:pt idx="3">
                        <c:v>Total pop'n</c:v>
                      </c:pt>
                      <c:pt idx="4">
                        <c:v>Total pop'n: Male</c:v>
                      </c:pt>
                      <c:pt idx="5">
                        <c:v>Total pop'n: Female</c:v>
                      </c:pt>
                    </c:strCache>
                  </c:strRef>
                </c:cat>
                <c:val>
                  <c:numRef>
                    <c:extLst>
                      <c:ext uri="{02D57815-91ED-43cb-92C2-25804820EDAC}">
                        <c15:formulaRef>
                          <c15:sqref>Data!$J$1704:$O$1704</c15:sqref>
                        </c15:formulaRef>
                      </c:ext>
                    </c:extLst>
                    <c:numCache>
                      <c:formatCode>#,##0</c:formatCode>
                      <c:ptCount val="6"/>
                      <c:pt idx="0">
                        <c:v>1663720</c:v>
                      </c:pt>
                      <c:pt idx="1">
                        <c:v>858335</c:v>
                      </c:pt>
                      <c:pt idx="2">
                        <c:v>805385</c:v>
                      </c:pt>
                      <c:pt idx="3">
                        <c:v>18672475</c:v>
                      </c:pt>
                      <c:pt idx="4">
                        <c:v>9731825</c:v>
                      </c:pt>
                      <c:pt idx="5">
                        <c:v>8940645</c:v>
                      </c:pt>
                    </c:numCache>
                  </c:numRef>
                </c:val>
              </c15:ser>
            </c15:filteredBarSeries>
          </c:ext>
        </c:extLst>
      </c:barChart>
      <c:catAx>
        <c:axId val="4906088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0608024"/>
        <c:crosses val="autoZero"/>
        <c:auto val="1"/>
        <c:lblAlgn val="ctr"/>
        <c:lblOffset val="100"/>
        <c:noMultiLvlLbl val="0"/>
      </c:catAx>
      <c:valAx>
        <c:axId val="490608024"/>
        <c:scaling>
          <c:orientation val="minMax"/>
        </c:scaling>
        <c:delete val="1"/>
        <c:axPos val="t"/>
        <c:numFmt formatCode="0%" sourceLinked="1"/>
        <c:majorTickMark val="out"/>
        <c:minorTickMark val="none"/>
        <c:tickLblPos val="nextTo"/>
        <c:crossAx val="490608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Charts!$A$427</c:f>
          <c:strCache>
            <c:ptCount val="1"/>
            <c:pt idx="0">
              <c:v>Prevalence of Low Income (LIM-AT)</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7066501198219791"/>
          <c:y val="0.11421995636119503"/>
          <c:w val="0.76591207349081369"/>
          <c:h val="0.78395287848271233"/>
        </c:manualLayout>
      </c:layout>
      <c:barChart>
        <c:barDir val="bar"/>
        <c:grouping val="clustered"/>
        <c:varyColors val="0"/>
        <c:ser>
          <c:idx val="0"/>
          <c:order val="0"/>
          <c:tx>
            <c:strRef>
              <c:f>Data!$J$990</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Data!$I$991:$I$995</c:f>
              <c:strCache>
                <c:ptCount val="5"/>
                <c:pt idx="0">
                  <c:v>Total population</c:v>
                </c:pt>
                <c:pt idx="1">
                  <c:v>  0 to 17 years</c:v>
                </c:pt>
                <c:pt idx="2">
                  <c:v>    0 to 5 years</c:v>
                </c:pt>
                <c:pt idx="3">
                  <c:v>  18 to 64 years</c:v>
                </c:pt>
                <c:pt idx="4">
                  <c:v>  65 years and over</c:v>
                </c:pt>
              </c:strCache>
            </c:strRef>
          </c:cat>
          <c:val>
            <c:numRef>
              <c:f>Data!$J$991:$J$995</c:f>
              <c:numCache>
                <c:formatCode>0%</c:formatCode>
                <c:ptCount val="5"/>
                <c:pt idx="0">
                  <c:v>1</c:v>
                </c:pt>
                <c:pt idx="1">
                  <c:v>1</c:v>
                </c:pt>
                <c:pt idx="2">
                  <c:v>1</c:v>
                </c:pt>
                <c:pt idx="3">
                  <c:v>1</c:v>
                </c:pt>
                <c:pt idx="4">
                  <c:v>1</c:v>
                </c:pt>
              </c:numCache>
            </c:numRef>
          </c:val>
        </c:ser>
        <c:ser>
          <c:idx val="3"/>
          <c:order val="3"/>
          <c:tx>
            <c:strRef>
              <c:f>Data!$M$990</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Data!$I$991:$I$995</c:f>
              <c:strCache>
                <c:ptCount val="5"/>
                <c:pt idx="0">
                  <c:v>Total population</c:v>
                </c:pt>
                <c:pt idx="1">
                  <c:v>  0 to 17 years</c:v>
                </c:pt>
                <c:pt idx="2">
                  <c:v>    0 to 5 years</c:v>
                </c:pt>
                <c:pt idx="3">
                  <c:v>  18 to 64 years</c:v>
                </c:pt>
                <c:pt idx="4">
                  <c:v>  65 years and over</c:v>
                </c:pt>
              </c:strCache>
            </c:strRef>
          </c:cat>
          <c:val>
            <c:numRef>
              <c:f>Data!$M$991:$M$995</c:f>
              <c:numCache>
                <c:formatCode>0%</c:formatCode>
                <c:ptCount val="5"/>
                <c:pt idx="0">
                  <c:v>0.14000000000000001</c:v>
                </c:pt>
                <c:pt idx="1">
                  <c:v>0.17</c:v>
                </c:pt>
                <c:pt idx="2">
                  <c:v>0.18</c:v>
                </c:pt>
                <c:pt idx="3">
                  <c:v>0.13</c:v>
                </c:pt>
                <c:pt idx="4">
                  <c:v>0.15</c:v>
                </c:pt>
              </c:numCache>
            </c:numRef>
          </c:val>
        </c:ser>
        <c:dLbls>
          <c:showLegendKey val="0"/>
          <c:showVal val="0"/>
          <c:showCatName val="0"/>
          <c:showSerName val="0"/>
          <c:showPercent val="0"/>
          <c:showBubbleSize val="0"/>
        </c:dLbls>
        <c:gapWidth val="50"/>
        <c:axId val="490609200"/>
        <c:axId val="490609592"/>
        <c:extLst>
          <c:ext xmlns:c15="http://schemas.microsoft.com/office/drawing/2012/chart" uri="{02D57815-91ED-43cb-92C2-25804820EDAC}">
            <c15:filteredBarSeries>
              <c15:ser>
                <c:idx val="1"/>
                <c:order val="1"/>
                <c:tx>
                  <c:strRef>
                    <c:extLst>
                      <c:ext uri="{02D57815-91ED-43cb-92C2-25804820EDAC}">
                        <c15:formulaRef>
                          <c15:sqref>Data!$K$990</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Data!$I$991:$I$995</c15:sqref>
                        </c15:formulaRef>
                      </c:ext>
                    </c:extLst>
                    <c:strCache>
                      <c:ptCount val="5"/>
                      <c:pt idx="0">
                        <c:v>Total population</c:v>
                      </c:pt>
                      <c:pt idx="1">
                        <c:v>  0 to 17 years</c:v>
                      </c:pt>
                      <c:pt idx="2">
                        <c:v>    0 to 5 years</c:v>
                      </c:pt>
                      <c:pt idx="3">
                        <c:v>  18 to 64 years</c:v>
                      </c:pt>
                      <c:pt idx="4">
                        <c:v>  65 years and over</c:v>
                      </c:pt>
                    </c:strCache>
                  </c:strRef>
                </c:cat>
                <c:val>
                  <c:numRef>
                    <c:extLst>
                      <c:ext uri="{02D57815-91ED-43cb-92C2-25804820EDAC}">
                        <c15:formulaRef>
                          <c15:sqref>Data!$K$991:$K$995</c15:sqref>
                        </c15:formulaRef>
                      </c:ext>
                    </c:extLst>
                    <c:numCache>
                      <c:formatCode>0%</c:formatCode>
                      <c:ptCount val="5"/>
                      <c:pt idx="0">
                        <c:v>1</c:v>
                      </c:pt>
                      <c:pt idx="1">
                        <c:v>1</c:v>
                      </c:pt>
                      <c:pt idx="2">
                        <c:v>1</c:v>
                      </c:pt>
                      <c:pt idx="3">
                        <c:v>1</c:v>
                      </c:pt>
                      <c:pt idx="4">
                        <c:v>1</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Data!$L$990</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Data!$I$991:$I$995</c15:sqref>
                        </c15:formulaRef>
                      </c:ext>
                    </c:extLst>
                    <c:strCache>
                      <c:ptCount val="5"/>
                      <c:pt idx="0">
                        <c:v>Total population</c:v>
                      </c:pt>
                      <c:pt idx="1">
                        <c:v>  0 to 17 years</c:v>
                      </c:pt>
                      <c:pt idx="2">
                        <c:v>    0 to 5 years</c:v>
                      </c:pt>
                      <c:pt idx="3">
                        <c:v>  18 to 64 years</c:v>
                      </c:pt>
                      <c:pt idx="4">
                        <c:v>  65 years and over</c:v>
                      </c:pt>
                    </c:strCache>
                  </c:strRef>
                </c:cat>
                <c:val>
                  <c:numRef>
                    <c:extLst xmlns:c15="http://schemas.microsoft.com/office/drawing/2012/chart">
                      <c:ext xmlns:c15="http://schemas.microsoft.com/office/drawing/2012/chart" uri="{02D57815-91ED-43cb-92C2-25804820EDAC}">
                        <c15:formulaRef>
                          <c15:sqref>Data!$L$991:$L$995</c15:sqref>
                        </c15:formulaRef>
                      </c:ext>
                    </c:extLst>
                    <c:numCache>
                      <c:formatCode>0%</c:formatCode>
                      <c:ptCount val="5"/>
                      <c:pt idx="0">
                        <c:v>1</c:v>
                      </c:pt>
                      <c:pt idx="1">
                        <c:v>1</c:v>
                      </c:pt>
                      <c:pt idx="2">
                        <c:v>1</c:v>
                      </c:pt>
                      <c:pt idx="3">
                        <c:v>1</c:v>
                      </c:pt>
                      <c:pt idx="4">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Data!$N$990</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Data!$I$991:$I$995</c15:sqref>
                        </c15:formulaRef>
                      </c:ext>
                    </c:extLst>
                    <c:strCache>
                      <c:ptCount val="5"/>
                      <c:pt idx="0">
                        <c:v>Total population</c:v>
                      </c:pt>
                      <c:pt idx="1">
                        <c:v>  0 to 17 years</c:v>
                      </c:pt>
                      <c:pt idx="2">
                        <c:v>    0 to 5 years</c:v>
                      </c:pt>
                      <c:pt idx="3">
                        <c:v>  18 to 64 years</c:v>
                      </c:pt>
                      <c:pt idx="4">
                        <c:v>  65 years and over</c:v>
                      </c:pt>
                    </c:strCache>
                  </c:strRef>
                </c:cat>
                <c:val>
                  <c:numRef>
                    <c:extLst xmlns:c15="http://schemas.microsoft.com/office/drawing/2012/chart">
                      <c:ext xmlns:c15="http://schemas.microsoft.com/office/drawing/2012/chart" uri="{02D57815-91ED-43cb-92C2-25804820EDAC}">
                        <c15:formulaRef>
                          <c15:sqref>Data!$N$991:$N$995</c15:sqref>
                        </c15:formulaRef>
                      </c:ext>
                    </c:extLst>
                    <c:numCache>
                      <c:formatCode>0%</c:formatCode>
                      <c:ptCount val="5"/>
                      <c:pt idx="0">
                        <c:v>0.13</c:v>
                      </c:pt>
                      <c:pt idx="1">
                        <c:v>0.17</c:v>
                      </c:pt>
                      <c:pt idx="2">
                        <c:v>0.18</c:v>
                      </c:pt>
                      <c:pt idx="3">
                        <c:v>0.13</c:v>
                      </c:pt>
                      <c:pt idx="4">
                        <c:v>0.12</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Data!$O$990</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Data!$I$991:$I$995</c15:sqref>
                        </c15:formulaRef>
                      </c:ext>
                    </c:extLst>
                    <c:strCache>
                      <c:ptCount val="5"/>
                      <c:pt idx="0">
                        <c:v>Total population</c:v>
                      </c:pt>
                      <c:pt idx="1">
                        <c:v>  0 to 17 years</c:v>
                      </c:pt>
                      <c:pt idx="2">
                        <c:v>    0 to 5 years</c:v>
                      </c:pt>
                      <c:pt idx="3">
                        <c:v>  18 to 64 years</c:v>
                      </c:pt>
                      <c:pt idx="4">
                        <c:v>  65 years and over</c:v>
                      </c:pt>
                    </c:strCache>
                  </c:strRef>
                </c:cat>
                <c:val>
                  <c:numRef>
                    <c:extLst xmlns:c15="http://schemas.microsoft.com/office/drawing/2012/chart">
                      <c:ext xmlns:c15="http://schemas.microsoft.com/office/drawing/2012/chart" uri="{02D57815-91ED-43cb-92C2-25804820EDAC}">
                        <c15:formulaRef>
                          <c15:sqref>Data!$O$991:$O$995</c15:sqref>
                        </c15:formulaRef>
                      </c:ext>
                    </c:extLst>
                    <c:numCache>
                      <c:formatCode>0%</c:formatCode>
                      <c:ptCount val="5"/>
                      <c:pt idx="0">
                        <c:v>0.15</c:v>
                      </c:pt>
                      <c:pt idx="1">
                        <c:v>0.17</c:v>
                      </c:pt>
                      <c:pt idx="2">
                        <c:v>0.18</c:v>
                      </c:pt>
                      <c:pt idx="3">
                        <c:v>0.14000000000000001</c:v>
                      </c:pt>
                      <c:pt idx="4">
                        <c:v>0.17</c:v>
                      </c:pt>
                    </c:numCache>
                  </c:numRef>
                </c:val>
              </c15:ser>
            </c15:filteredBarSeries>
          </c:ext>
        </c:extLst>
      </c:barChart>
      <c:catAx>
        <c:axId val="490609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0609592"/>
        <c:crosses val="autoZero"/>
        <c:auto val="1"/>
        <c:lblAlgn val="ctr"/>
        <c:lblOffset val="100"/>
        <c:noMultiLvlLbl val="0"/>
      </c:catAx>
      <c:valAx>
        <c:axId val="490609592"/>
        <c:scaling>
          <c:orientation val="minMax"/>
          <c:max val="1"/>
          <c:min val="0"/>
        </c:scaling>
        <c:delete val="1"/>
        <c:axPos val="t"/>
        <c:numFmt formatCode="0%" sourceLinked="1"/>
        <c:majorTickMark val="out"/>
        <c:minorTickMark val="none"/>
        <c:tickLblPos val="nextTo"/>
        <c:crossAx val="49060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Charts!$A$455</c:f>
          <c:strCache>
            <c:ptCount val="1"/>
            <c:pt idx="0">
              <c:v>Prevalence of Low Income (LICO-AT)</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7066501198219791"/>
          <c:y val="0.11155547163477675"/>
          <c:w val="0.76591207349081369"/>
          <c:h val="0.78661736320913045"/>
        </c:manualLayout>
      </c:layout>
      <c:barChart>
        <c:barDir val="bar"/>
        <c:grouping val="clustered"/>
        <c:varyColors val="0"/>
        <c:ser>
          <c:idx val="0"/>
          <c:order val="0"/>
          <c:tx>
            <c:strRef>
              <c:f>Data!$J$1000</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Data!$I$1001:$I$1005</c:f>
              <c:strCache>
                <c:ptCount val="5"/>
                <c:pt idx="0">
                  <c:v>Total population</c:v>
                </c:pt>
                <c:pt idx="1">
                  <c:v>  0 to 17 years</c:v>
                </c:pt>
                <c:pt idx="2">
                  <c:v>    0 to 5 years</c:v>
                </c:pt>
                <c:pt idx="3">
                  <c:v>  18 to 64 years</c:v>
                </c:pt>
                <c:pt idx="4">
                  <c:v>  65 years and over</c:v>
                </c:pt>
              </c:strCache>
            </c:strRef>
          </c:cat>
          <c:val>
            <c:numRef>
              <c:f>Data!$J$1001:$J$1005</c:f>
              <c:numCache>
                <c:formatCode>0%</c:formatCode>
                <c:ptCount val="5"/>
                <c:pt idx="0">
                  <c:v>0.56999999999999995</c:v>
                </c:pt>
                <c:pt idx="1">
                  <c:v>0.56999999999999995</c:v>
                </c:pt>
                <c:pt idx="2">
                  <c:v>0.56999999999999995</c:v>
                </c:pt>
                <c:pt idx="3">
                  <c:v>0.64</c:v>
                </c:pt>
                <c:pt idx="4">
                  <c:v>0.32</c:v>
                </c:pt>
              </c:numCache>
            </c:numRef>
          </c:val>
        </c:ser>
        <c:ser>
          <c:idx val="3"/>
          <c:order val="3"/>
          <c:tx>
            <c:strRef>
              <c:f>Data!$M$1000</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Data!$I$1001:$I$1005</c:f>
              <c:strCache>
                <c:ptCount val="5"/>
                <c:pt idx="0">
                  <c:v>Total population</c:v>
                </c:pt>
                <c:pt idx="1">
                  <c:v>  0 to 17 years</c:v>
                </c:pt>
                <c:pt idx="2">
                  <c:v>    0 to 5 years</c:v>
                </c:pt>
                <c:pt idx="3">
                  <c:v>  18 to 64 years</c:v>
                </c:pt>
                <c:pt idx="4">
                  <c:v>  65 years and over</c:v>
                </c:pt>
              </c:strCache>
            </c:strRef>
          </c:cat>
          <c:val>
            <c:numRef>
              <c:f>Data!$M$1001:$M$1005</c:f>
              <c:numCache>
                <c:formatCode>0%</c:formatCode>
                <c:ptCount val="5"/>
                <c:pt idx="0">
                  <c:v>0.09</c:v>
                </c:pt>
                <c:pt idx="1">
                  <c:v>0.1</c:v>
                </c:pt>
                <c:pt idx="2">
                  <c:v>0.11</c:v>
                </c:pt>
                <c:pt idx="3">
                  <c:v>0.1</c:v>
                </c:pt>
                <c:pt idx="4">
                  <c:v>0.05</c:v>
                </c:pt>
              </c:numCache>
            </c:numRef>
          </c:val>
        </c:ser>
        <c:dLbls>
          <c:showLegendKey val="0"/>
          <c:showVal val="0"/>
          <c:showCatName val="0"/>
          <c:showSerName val="0"/>
          <c:showPercent val="0"/>
          <c:showBubbleSize val="0"/>
        </c:dLbls>
        <c:gapWidth val="50"/>
        <c:axId val="490602928"/>
        <c:axId val="490604496"/>
        <c:extLst>
          <c:ext xmlns:c15="http://schemas.microsoft.com/office/drawing/2012/chart" uri="{02D57815-91ED-43cb-92C2-25804820EDAC}">
            <c15:filteredBarSeries>
              <c15:ser>
                <c:idx val="1"/>
                <c:order val="1"/>
                <c:tx>
                  <c:strRef>
                    <c:extLst>
                      <c:ext uri="{02D57815-91ED-43cb-92C2-25804820EDAC}">
                        <c15:formulaRef>
                          <c15:sqref>Data!$K$1000</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Data!$I$1001:$I$1005</c15:sqref>
                        </c15:formulaRef>
                      </c:ext>
                    </c:extLst>
                    <c:strCache>
                      <c:ptCount val="5"/>
                      <c:pt idx="0">
                        <c:v>Total population</c:v>
                      </c:pt>
                      <c:pt idx="1">
                        <c:v>  0 to 17 years</c:v>
                      </c:pt>
                      <c:pt idx="2">
                        <c:v>    0 to 5 years</c:v>
                      </c:pt>
                      <c:pt idx="3">
                        <c:v>  18 to 64 years</c:v>
                      </c:pt>
                      <c:pt idx="4">
                        <c:v>  65 years and over</c:v>
                      </c:pt>
                    </c:strCache>
                  </c:strRef>
                </c:cat>
                <c:val>
                  <c:numRef>
                    <c:extLst>
                      <c:ext uri="{02D57815-91ED-43cb-92C2-25804820EDAC}">
                        <c15:formulaRef>
                          <c15:sqref>Data!$K$1001:$K$1005</c15:sqref>
                        </c15:formulaRef>
                      </c:ext>
                    </c:extLst>
                    <c:numCache>
                      <c:formatCode>0%</c:formatCode>
                      <c:ptCount val="5"/>
                      <c:pt idx="0">
                        <c:v>0.59</c:v>
                      </c:pt>
                      <c:pt idx="1">
                        <c:v>0.56999999999999995</c:v>
                      </c:pt>
                      <c:pt idx="2">
                        <c:v>0.56999999999999995</c:v>
                      </c:pt>
                      <c:pt idx="3">
                        <c:v>0.66</c:v>
                      </c:pt>
                      <c:pt idx="4">
                        <c:v>0.31</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Data!$L$1000</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Data!$I$1001:$I$1005</c15:sqref>
                        </c15:formulaRef>
                      </c:ext>
                    </c:extLst>
                    <c:strCache>
                      <c:ptCount val="5"/>
                      <c:pt idx="0">
                        <c:v>Total population</c:v>
                      </c:pt>
                      <c:pt idx="1">
                        <c:v>  0 to 17 years</c:v>
                      </c:pt>
                      <c:pt idx="2">
                        <c:v>    0 to 5 years</c:v>
                      </c:pt>
                      <c:pt idx="3">
                        <c:v>  18 to 64 years</c:v>
                      </c:pt>
                      <c:pt idx="4">
                        <c:v>  65 years and over</c:v>
                      </c:pt>
                    </c:strCache>
                  </c:strRef>
                </c:cat>
                <c:val>
                  <c:numRef>
                    <c:extLst xmlns:c15="http://schemas.microsoft.com/office/drawing/2012/chart">
                      <c:ext xmlns:c15="http://schemas.microsoft.com/office/drawing/2012/chart" uri="{02D57815-91ED-43cb-92C2-25804820EDAC}">
                        <c15:formulaRef>
                          <c15:sqref>Data!$L$1001:$L$1005</c15:sqref>
                        </c15:formulaRef>
                      </c:ext>
                    </c:extLst>
                    <c:numCache>
                      <c:formatCode>0%</c:formatCode>
                      <c:ptCount val="5"/>
                      <c:pt idx="0">
                        <c:v>0.56000000000000005</c:v>
                      </c:pt>
                      <c:pt idx="1">
                        <c:v>0.56999999999999995</c:v>
                      </c:pt>
                      <c:pt idx="2">
                        <c:v>0.57999999999999996</c:v>
                      </c:pt>
                      <c:pt idx="3">
                        <c:v>0.63</c:v>
                      </c:pt>
                      <c:pt idx="4">
                        <c:v>0.33</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Data!$N$1000</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Data!$I$1001:$I$1005</c15:sqref>
                        </c15:formulaRef>
                      </c:ext>
                    </c:extLst>
                    <c:strCache>
                      <c:ptCount val="5"/>
                      <c:pt idx="0">
                        <c:v>Total population</c:v>
                      </c:pt>
                      <c:pt idx="1">
                        <c:v>  0 to 17 years</c:v>
                      </c:pt>
                      <c:pt idx="2">
                        <c:v>    0 to 5 years</c:v>
                      </c:pt>
                      <c:pt idx="3">
                        <c:v>  18 to 64 years</c:v>
                      </c:pt>
                      <c:pt idx="4">
                        <c:v>  65 years and over</c:v>
                      </c:pt>
                    </c:strCache>
                  </c:strRef>
                </c:cat>
                <c:val>
                  <c:numRef>
                    <c:extLst xmlns:c15="http://schemas.microsoft.com/office/drawing/2012/chart">
                      <c:ext xmlns:c15="http://schemas.microsoft.com/office/drawing/2012/chart" uri="{02D57815-91ED-43cb-92C2-25804820EDAC}">
                        <c15:formulaRef>
                          <c15:sqref>Data!$N$1001:$N$1005</c15:sqref>
                        </c15:formulaRef>
                      </c:ext>
                    </c:extLst>
                    <c:numCache>
                      <c:formatCode>0%</c:formatCode>
                      <c:ptCount val="5"/>
                      <c:pt idx="0">
                        <c:v>0.09</c:v>
                      </c:pt>
                      <c:pt idx="1">
                        <c:v>0.1</c:v>
                      </c:pt>
                      <c:pt idx="2">
                        <c:v>0.11</c:v>
                      </c:pt>
                      <c:pt idx="3">
                        <c:v>0.1</c:v>
                      </c:pt>
                      <c:pt idx="4">
                        <c:v>0.04</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Data!$O$1000</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Data!$I$1001:$I$1005</c15:sqref>
                        </c15:formulaRef>
                      </c:ext>
                    </c:extLst>
                    <c:strCache>
                      <c:ptCount val="5"/>
                      <c:pt idx="0">
                        <c:v>Total population</c:v>
                      </c:pt>
                      <c:pt idx="1">
                        <c:v>  0 to 17 years</c:v>
                      </c:pt>
                      <c:pt idx="2">
                        <c:v>    0 to 5 years</c:v>
                      </c:pt>
                      <c:pt idx="3">
                        <c:v>  18 to 64 years</c:v>
                      </c:pt>
                      <c:pt idx="4">
                        <c:v>  65 years and over</c:v>
                      </c:pt>
                    </c:strCache>
                  </c:strRef>
                </c:cat>
                <c:val>
                  <c:numRef>
                    <c:extLst xmlns:c15="http://schemas.microsoft.com/office/drawing/2012/chart">
                      <c:ext xmlns:c15="http://schemas.microsoft.com/office/drawing/2012/chart" uri="{02D57815-91ED-43cb-92C2-25804820EDAC}">
                        <c15:formulaRef>
                          <c15:sqref>Data!$O$1001:$O$1005</c15:sqref>
                        </c15:formulaRef>
                      </c:ext>
                    </c:extLst>
                    <c:numCache>
                      <c:formatCode>0%</c:formatCode>
                      <c:ptCount val="5"/>
                      <c:pt idx="0">
                        <c:v>0.09</c:v>
                      </c:pt>
                      <c:pt idx="1">
                        <c:v>0.1</c:v>
                      </c:pt>
                      <c:pt idx="2">
                        <c:v>0.11</c:v>
                      </c:pt>
                      <c:pt idx="3">
                        <c:v>0.1</c:v>
                      </c:pt>
                      <c:pt idx="4">
                        <c:v>0.06</c:v>
                      </c:pt>
                    </c:numCache>
                  </c:numRef>
                </c:val>
              </c15:ser>
            </c15:filteredBarSeries>
          </c:ext>
        </c:extLst>
      </c:barChart>
      <c:catAx>
        <c:axId val="4906029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0604496"/>
        <c:crosses val="autoZero"/>
        <c:auto val="1"/>
        <c:lblAlgn val="ctr"/>
        <c:lblOffset val="100"/>
        <c:noMultiLvlLbl val="0"/>
      </c:catAx>
      <c:valAx>
        <c:axId val="490604496"/>
        <c:scaling>
          <c:orientation val="minMax"/>
          <c:max val="1"/>
          <c:min val="0"/>
        </c:scaling>
        <c:delete val="1"/>
        <c:axPos val="t"/>
        <c:numFmt formatCode="0%" sourceLinked="1"/>
        <c:majorTickMark val="out"/>
        <c:minorTickMark val="none"/>
        <c:tickLblPos val="nextTo"/>
        <c:crossAx val="490602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Charts!$A$398</c:f>
          <c:strCache>
            <c:ptCount val="1"/>
            <c:pt idx="0">
              <c:v>Economic family income decile group</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701224846894139"/>
          <c:y val="9.5356541150703397E-2"/>
          <c:w val="0.82009623797025355"/>
          <c:h val="0.83502244880832499"/>
        </c:manualLayout>
      </c:layout>
      <c:barChart>
        <c:barDir val="bar"/>
        <c:grouping val="clustered"/>
        <c:varyColors val="0"/>
        <c:ser>
          <c:idx val="3"/>
          <c:order val="0"/>
          <c:tx>
            <c:strRef>
              <c:f>Data!$M$968</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Data!$I$969:$I$978</c:f>
              <c:strCache>
                <c:ptCount val="10"/>
                <c:pt idx="0">
                  <c:v>Bottom decile</c:v>
                </c:pt>
                <c:pt idx="1">
                  <c:v>2nd decile</c:v>
                </c:pt>
                <c:pt idx="2">
                  <c:v>3rd decile</c:v>
                </c:pt>
                <c:pt idx="3">
                  <c:v>4th decile</c:v>
                </c:pt>
                <c:pt idx="4">
                  <c:v>5th decile</c:v>
                </c:pt>
                <c:pt idx="5">
                  <c:v>6th decile</c:v>
                </c:pt>
                <c:pt idx="6">
                  <c:v>7th decile</c:v>
                </c:pt>
                <c:pt idx="7">
                  <c:v>8th decile</c:v>
                </c:pt>
                <c:pt idx="8">
                  <c:v>9th decile</c:v>
                </c:pt>
                <c:pt idx="9">
                  <c:v>Top decile</c:v>
                </c:pt>
              </c:strCache>
            </c:strRef>
          </c:cat>
          <c:val>
            <c:numRef>
              <c:f>Data!$M$969:$M$978</c:f>
              <c:numCache>
                <c:formatCode>0%</c:formatCode>
                <c:ptCount val="10"/>
                <c:pt idx="0">
                  <c:v>9.9593834196192027E-2</c:v>
                </c:pt>
                <c:pt idx="1">
                  <c:v>9.9806544183825535E-2</c:v>
                </c:pt>
                <c:pt idx="2">
                  <c:v>0.10025343829154124</c:v>
                </c:pt>
                <c:pt idx="3">
                  <c:v>9.9841367101309877E-2</c:v>
                </c:pt>
                <c:pt idx="4">
                  <c:v>9.9971517755407593E-2</c:v>
                </c:pt>
                <c:pt idx="5">
                  <c:v>0.10039679263518511</c:v>
                </c:pt>
                <c:pt idx="6">
                  <c:v>0.10015970660531255</c:v>
                </c:pt>
                <c:pt idx="7">
                  <c:v>9.9748651083507819E-2</c:v>
                </c:pt>
                <c:pt idx="8">
                  <c:v>0.10022282314325293</c:v>
                </c:pt>
                <c:pt idx="9">
                  <c:v>0.10000532500446531</c:v>
                </c:pt>
              </c:numCache>
            </c:numRef>
          </c:val>
        </c:ser>
        <c:ser>
          <c:idx val="0"/>
          <c:order val="3"/>
          <c:tx>
            <c:strRef>
              <c:f>Data!$J$968</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Data!$I$969:$I$978</c:f>
              <c:strCache>
                <c:ptCount val="10"/>
                <c:pt idx="0">
                  <c:v>Bottom decile</c:v>
                </c:pt>
                <c:pt idx="1">
                  <c:v>2nd decile</c:v>
                </c:pt>
                <c:pt idx="2">
                  <c:v>3rd decile</c:v>
                </c:pt>
                <c:pt idx="3">
                  <c:v>4th decile</c:v>
                </c:pt>
                <c:pt idx="4">
                  <c:v>5th decile</c:v>
                </c:pt>
                <c:pt idx="5">
                  <c:v>6th decile</c:v>
                </c:pt>
                <c:pt idx="6">
                  <c:v>7th decile</c:v>
                </c:pt>
                <c:pt idx="7">
                  <c:v>8th decile</c:v>
                </c:pt>
                <c:pt idx="8">
                  <c:v>9th decile</c:v>
                </c:pt>
                <c:pt idx="9">
                  <c:v>Top decile</c:v>
                </c:pt>
              </c:strCache>
            </c:strRef>
          </c:cat>
          <c:val>
            <c:numRef>
              <c:f>Data!$J$969:$J$978</c:f>
              <c:numCache>
                <c:formatCode>0%</c:formatCode>
                <c:ptCount val="10"/>
                <c:pt idx="0">
                  <c:v>0.61027668066375085</c:v>
                </c:pt>
                <c:pt idx="1">
                  <c:v>0.38806820485576488</c:v>
                </c:pt>
                <c:pt idx="2">
                  <c:v>1.3889654182958767E-3</c:v>
                </c:pt>
                <c:pt idx="3">
                  <c:v>1.9233428322210867E-4</c:v>
                </c:pt>
                <c:pt idx="4">
                  <c:v>5.4061528257025142E-5</c:v>
                </c:pt>
                <c:pt idx="5">
                  <c:v>1.3515382064256285E-5</c:v>
                </c:pt>
                <c:pt idx="6">
                  <c:v>4.1585790966942416E-6</c:v>
                </c:pt>
                <c:pt idx="7">
                  <c:v>2.0792895483471208E-6</c:v>
                </c:pt>
                <c:pt idx="8">
                  <c:v>0</c:v>
                </c:pt>
                <c:pt idx="9">
                  <c:v>0</c:v>
                </c:pt>
              </c:numCache>
            </c:numRef>
          </c:val>
        </c:ser>
        <c:dLbls>
          <c:showLegendKey val="0"/>
          <c:showVal val="0"/>
          <c:showCatName val="0"/>
          <c:showSerName val="0"/>
          <c:showPercent val="0"/>
          <c:showBubbleSize val="0"/>
        </c:dLbls>
        <c:gapWidth val="50"/>
        <c:axId val="490609984"/>
        <c:axId val="490602536"/>
        <c:extLst>
          <c:ext xmlns:c15="http://schemas.microsoft.com/office/drawing/2012/chart" uri="{02D57815-91ED-43cb-92C2-25804820EDAC}">
            <c15:filteredBarSeries>
              <c15:ser>
                <c:idx val="4"/>
                <c:order val="1"/>
                <c:tx>
                  <c:strRef>
                    <c:extLst>
                      <c:ext uri="{02D57815-91ED-43cb-92C2-25804820EDAC}">
                        <c15:formulaRef>
                          <c15:sqref>Data!$N$968</c15:sqref>
                        </c15:formulaRef>
                      </c:ext>
                    </c:extLst>
                    <c:strCache>
                      <c:ptCount val="1"/>
                      <c:pt idx="0">
                        <c:v>Total pop'n: Male</c:v>
                      </c:pt>
                    </c:strCache>
                  </c:strRef>
                </c:tx>
                <c:spPr>
                  <a:solidFill>
                    <a:schemeClr val="accent5"/>
                  </a:solidFill>
                  <a:ln>
                    <a:noFill/>
                  </a:ln>
                  <a:effectLst/>
                </c:spPr>
                <c:invertIfNegative val="0"/>
                <c:cat>
                  <c:strRef>
                    <c:extLst>
                      <c:ext uri="{02D57815-91ED-43cb-92C2-25804820EDAC}">
                        <c15:formulaRef>
                          <c15:sqref>Data!$I$969:$I$978</c15:sqref>
                        </c15:formulaRef>
                      </c:ext>
                    </c:extLst>
                    <c:strCache>
                      <c:ptCount val="10"/>
                      <c:pt idx="0">
                        <c:v>Bottom decile</c:v>
                      </c:pt>
                      <c:pt idx="1">
                        <c:v>2nd decile</c:v>
                      </c:pt>
                      <c:pt idx="2">
                        <c:v>3rd decile</c:v>
                      </c:pt>
                      <c:pt idx="3">
                        <c:v>4th decile</c:v>
                      </c:pt>
                      <c:pt idx="4">
                        <c:v>5th decile</c:v>
                      </c:pt>
                      <c:pt idx="5">
                        <c:v>6th decile</c:v>
                      </c:pt>
                      <c:pt idx="6">
                        <c:v>7th decile</c:v>
                      </c:pt>
                      <c:pt idx="7">
                        <c:v>8th decile</c:v>
                      </c:pt>
                      <c:pt idx="8">
                        <c:v>9th decile</c:v>
                      </c:pt>
                      <c:pt idx="9">
                        <c:v>Top decile</c:v>
                      </c:pt>
                    </c:strCache>
                  </c:strRef>
                </c:cat>
                <c:val>
                  <c:numRef>
                    <c:extLst>
                      <c:ext uri="{02D57815-91ED-43cb-92C2-25804820EDAC}">
                        <c15:formulaRef>
                          <c15:sqref>Data!$N$969:$N$978</c15:sqref>
                        </c15:formulaRef>
                      </c:ext>
                    </c:extLst>
                    <c:numCache>
                      <c:formatCode>0%</c:formatCode>
                      <c:ptCount val="10"/>
                      <c:pt idx="0">
                        <c:v>9.8097525392450202E-2</c:v>
                      </c:pt>
                      <c:pt idx="1">
                        <c:v>9.2096021702163258E-2</c:v>
                      </c:pt>
                      <c:pt idx="2">
                        <c:v>9.7129436387183757E-2</c:v>
                      </c:pt>
                      <c:pt idx="3">
                        <c:v>9.8608968640515493E-2</c:v>
                      </c:pt>
                      <c:pt idx="4">
                        <c:v>0.10015832350317413</c:v>
                      </c:pt>
                      <c:pt idx="5">
                        <c:v>0.1014566705044551</c:v>
                      </c:pt>
                      <c:pt idx="6">
                        <c:v>0.10225889398629945</c:v>
                      </c:pt>
                      <c:pt idx="7">
                        <c:v>0.10227303527426439</c:v>
                      </c:pt>
                      <c:pt idx="8">
                        <c:v>0.10351098719152843</c:v>
                      </c:pt>
                      <c:pt idx="9">
                        <c:v>0.1044101374179658</c:v>
                      </c:pt>
                    </c:numCache>
                  </c:numRef>
                </c:val>
              </c15:ser>
            </c15:filteredBarSeries>
            <c15:filteredBarSeries>
              <c15:ser>
                <c:idx val="5"/>
                <c:order val="2"/>
                <c:tx>
                  <c:strRef>
                    <c:extLst xmlns:c15="http://schemas.microsoft.com/office/drawing/2012/chart">
                      <c:ext xmlns:c15="http://schemas.microsoft.com/office/drawing/2012/chart" uri="{02D57815-91ED-43cb-92C2-25804820EDAC}">
                        <c15:formulaRef>
                          <c15:sqref>Data!$O$968</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Data!$I$969:$I$978</c15:sqref>
                        </c15:formulaRef>
                      </c:ext>
                    </c:extLst>
                    <c:strCache>
                      <c:ptCount val="10"/>
                      <c:pt idx="0">
                        <c:v>Bottom decile</c:v>
                      </c:pt>
                      <c:pt idx="1">
                        <c:v>2nd decile</c:v>
                      </c:pt>
                      <c:pt idx="2">
                        <c:v>3rd decile</c:v>
                      </c:pt>
                      <c:pt idx="3">
                        <c:v>4th decile</c:v>
                      </c:pt>
                      <c:pt idx="4">
                        <c:v>5th decile</c:v>
                      </c:pt>
                      <c:pt idx="5">
                        <c:v>6th decile</c:v>
                      </c:pt>
                      <c:pt idx="6">
                        <c:v>7th decile</c:v>
                      </c:pt>
                      <c:pt idx="7">
                        <c:v>8th decile</c:v>
                      </c:pt>
                      <c:pt idx="8">
                        <c:v>9th decile</c:v>
                      </c:pt>
                      <c:pt idx="9">
                        <c:v>Top decile</c:v>
                      </c:pt>
                    </c:strCache>
                  </c:strRef>
                </c:cat>
                <c:val>
                  <c:numRef>
                    <c:extLst xmlns:c15="http://schemas.microsoft.com/office/drawing/2012/chart">
                      <c:ext xmlns:c15="http://schemas.microsoft.com/office/drawing/2012/chart" uri="{02D57815-91ED-43cb-92C2-25804820EDAC}">
                        <c15:formulaRef>
                          <c15:sqref>Data!$O$969:$O$978</c15:sqref>
                        </c15:formulaRef>
                      </c:ext>
                    </c:extLst>
                    <c:numCache>
                      <c:formatCode>0%</c:formatCode>
                      <c:ptCount val="10"/>
                      <c:pt idx="0">
                        <c:v>0.10104620268708239</c:v>
                      </c:pt>
                      <c:pt idx="1">
                        <c:v>0.10728888179850914</c:v>
                      </c:pt>
                      <c:pt idx="2">
                        <c:v>0.10328539035828432</c:v>
                      </c:pt>
                      <c:pt idx="3">
                        <c:v>0.10103705380997839</c:v>
                      </c:pt>
                      <c:pt idx="4">
                        <c:v>9.9790233402150041E-2</c:v>
                      </c:pt>
                      <c:pt idx="5">
                        <c:v>9.9368241445728436E-2</c:v>
                      </c:pt>
                      <c:pt idx="6">
                        <c:v>9.8122850549947585E-2</c:v>
                      </c:pt>
                      <c:pt idx="7">
                        <c:v>9.7298879805769345E-2</c:v>
                      </c:pt>
                      <c:pt idx="8">
                        <c:v>9.7031846955296583E-2</c:v>
                      </c:pt>
                      <c:pt idx="9">
                        <c:v>9.573070508966329E-2</c:v>
                      </c:pt>
                    </c:numCache>
                  </c:numRef>
                </c:val>
              </c15:ser>
            </c15:filteredBarSeries>
            <c15:filteredBarSeries>
              <c15:ser>
                <c:idx val="1"/>
                <c:order val="4"/>
                <c:tx>
                  <c:strRef>
                    <c:extLst xmlns:c15="http://schemas.microsoft.com/office/drawing/2012/chart">
                      <c:ext xmlns:c15="http://schemas.microsoft.com/office/drawing/2012/chart" uri="{02D57815-91ED-43cb-92C2-25804820EDAC}">
                        <c15:formulaRef>
                          <c15:sqref>Data!$K$968</c15:sqref>
                        </c15:formulaRef>
                      </c:ext>
                    </c:extLst>
                    <c:strCache>
                      <c:ptCount val="1"/>
                      <c:pt idx="0">
                        <c:v>LIM-AT: Male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Data!$I$969:$I$978</c15:sqref>
                        </c15:formulaRef>
                      </c:ext>
                    </c:extLst>
                    <c:strCache>
                      <c:ptCount val="10"/>
                      <c:pt idx="0">
                        <c:v>Bottom decile</c:v>
                      </c:pt>
                      <c:pt idx="1">
                        <c:v>2nd decile</c:v>
                      </c:pt>
                      <c:pt idx="2">
                        <c:v>3rd decile</c:v>
                      </c:pt>
                      <c:pt idx="3">
                        <c:v>4th decile</c:v>
                      </c:pt>
                      <c:pt idx="4">
                        <c:v>5th decile</c:v>
                      </c:pt>
                      <c:pt idx="5">
                        <c:v>6th decile</c:v>
                      </c:pt>
                      <c:pt idx="6">
                        <c:v>7th decile</c:v>
                      </c:pt>
                      <c:pt idx="7">
                        <c:v>8th decile</c:v>
                      </c:pt>
                      <c:pt idx="8">
                        <c:v>9th decile</c:v>
                      </c:pt>
                      <c:pt idx="9">
                        <c:v>Top decile</c:v>
                      </c:pt>
                    </c:strCache>
                  </c:strRef>
                </c:cat>
                <c:val>
                  <c:numRef>
                    <c:extLst xmlns:c15="http://schemas.microsoft.com/office/drawing/2012/chart">
                      <c:ext xmlns:c15="http://schemas.microsoft.com/office/drawing/2012/chart" uri="{02D57815-91ED-43cb-92C2-25804820EDAC}">
                        <c15:formulaRef>
                          <c15:sqref>Data!$K$969:$K$978</c15:sqref>
                        </c15:formulaRef>
                      </c:ext>
                    </c:extLst>
                    <c:numCache>
                      <c:formatCode>0%</c:formatCode>
                      <c:ptCount val="10"/>
                      <c:pt idx="0">
                        <c:v>0.62831674866081189</c:v>
                      </c:pt>
                      <c:pt idx="1">
                        <c:v>0.36973858512151936</c:v>
                      </c:pt>
                      <c:pt idx="2">
                        <c:v>1.6056877026623193E-3</c:v>
                      </c:pt>
                      <c:pt idx="3">
                        <c:v>2.5200376444561401E-4</c:v>
                      </c:pt>
                      <c:pt idx="4">
                        <c:v>6.6903654277596639E-5</c:v>
                      </c:pt>
                      <c:pt idx="5">
                        <c:v>8.9204872370128848E-6</c:v>
                      </c:pt>
                      <c:pt idx="6">
                        <c:v>6.6903654277596644E-6</c:v>
                      </c:pt>
                      <c:pt idx="7">
                        <c:v>0</c:v>
                      </c:pt>
                      <c:pt idx="8">
                        <c:v>0</c:v>
                      </c:pt>
                      <c:pt idx="9">
                        <c:v>0</c:v>
                      </c:pt>
                    </c:numCache>
                  </c:numRef>
                </c:val>
              </c15:ser>
            </c15:filteredBarSeries>
            <c15:filteredBarSeries>
              <c15:ser>
                <c:idx val="2"/>
                <c:order val="5"/>
                <c:tx>
                  <c:strRef>
                    <c:extLst xmlns:c15="http://schemas.microsoft.com/office/drawing/2012/chart">
                      <c:ext xmlns:c15="http://schemas.microsoft.com/office/drawing/2012/chart" uri="{02D57815-91ED-43cb-92C2-25804820EDAC}">
                        <c15:formulaRef>
                          <c15:sqref>Data!$L$968</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Data!$I$969:$I$978</c15:sqref>
                        </c15:formulaRef>
                      </c:ext>
                    </c:extLst>
                    <c:strCache>
                      <c:ptCount val="10"/>
                      <c:pt idx="0">
                        <c:v>Bottom decile</c:v>
                      </c:pt>
                      <c:pt idx="1">
                        <c:v>2nd decile</c:v>
                      </c:pt>
                      <c:pt idx="2">
                        <c:v>3rd decile</c:v>
                      </c:pt>
                      <c:pt idx="3">
                        <c:v>4th decile</c:v>
                      </c:pt>
                      <c:pt idx="4">
                        <c:v>5th decile</c:v>
                      </c:pt>
                      <c:pt idx="5">
                        <c:v>6th decile</c:v>
                      </c:pt>
                      <c:pt idx="6">
                        <c:v>7th decile</c:v>
                      </c:pt>
                      <c:pt idx="7">
                        <c:v>8th decile</c:v>
                      </c:pt>
                      <c:pt idx="8">
                        <c:v>9th decile</c:v>
                      </c:pt>
                      <c:pt idx="9">
                        <c:v>Top decile</c:v>
                      </c:pt>
                    </c:strCache>
                  </c:strRef>
                </c:cat>
                <c:val>
                  <c:numRef>
                    <c:extLst xmlns:c15="http://schemas.microsoft.com/office/drawing/2012/chart">
                      <c:ext xmlns:c15="http://schemas.microsoft.com/office/drawing/2012/chart" uri="{02D57815-91ED-43cb-92C2-25804820EDAC}">
                        <c15:formulaRef>
                          <c15:sqref>Data!$L$969:$L$978</c15:sqref>
                        </c15:formulaRef>
                      </c:ext>
                    </c:extLst>
                    <c:numCache>
                      <c:formatCode>0%</c:formatCode>
                      <c:ptCount val="10"/>
                      <c:pt idx="0">
                        <c:v>0.59451916597528154</c:v>
                      </c:pt>
                      <c:pt idx="1">
                        <c:v>0.40407858809415304</c:v>
                      </c:pt>
                      <c:pt idx="2">
                        <c:v>1.1996992961504453E-3</c:v>
                      </c:pt>
                      <c:pt idx="3">
                        <c:v>1.3827702926409355E-4</c:v>
                      </c:pt>
                      <c:pt idx="4">
                        <c:v>4.2846403433944478E-5</c:v>
                      </c:pt>
                      <c:pt idx="5">
                        <c:v>1.5580510339616175E-5</c:v>
                      </c:pt>
                      <c:pt idx="6">
                        <c:v>0</c:v>
                      </c:pt>
                      <c:pt idx="7">
                        <c:v>0</c:v>
                      </c:pt>
                      <c:pt idx="8">
                        <c:v>0</c:v>
                      </c:pt>
                      <c:pt idx="9">
                        <c:v>0</c:v>
                      </c:pt>
                    </c:numCache>
                  </c:numRef>
                </c:val>
              </c15:ser>
            </c15:filteredBarSeries>
          </c:ext>
        </c:extLst>
      </c:barChart>
      <c:catAx>
        <c:axId val="490609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0602536"/>
        <c:crosses val="autoZero"/>
        <c:auto val="1"/>
        <c:lblAlgn val="ctr"/>
        <c:lblOffset val="100"/>
        <c:noMultiLvlLbl val="0"/>
      </c:catAx>
      <c:valAx>
        <c:axId val="490602536"/>
        <c:scaling>
          <c:orientation val="minMax"/>
        </c:scaling>
        <c:delete val="1"/>
        <c:axPos val="b"/>
        <c:numFmt formatCode="0%" sourceLinked="1"/>
        <c:majorTickMark val="out"/>
        <c:minorTickMark val="none"/>
        <c:tickLblPos val="nextTo"/>
        <c:crossAx val="49060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'Compare Pt 2'!$B$2</c:f>
          <c:strCache>
            <c:ptCount val="1"/>
            <c:pt idx="0">
              <c:v>Total pop</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2"/>
          <c:order val="0"/>
          <c:tx>
            <c:strRef>
              <c:f>Data!$U$915</c:f>
              <c:strCache>
                <c:ptCount val="1"/>
                <c:pt idx="0">
                  <c:v>Male</c:v>
                </c:pt>
              </c:strCache>
              <c:extLst xmlns:c15="http://schemas.microsoft.com/office/drawing/2012/chart"/>
            </c:strRef>
          </c:tx>
          <c:spPr>
            <a:solidFill>
              <a:schemeClr val="accent6"/>
            </a:solidFill>
            <a:ln>
              <a:noFill/>
            </a:ln>
            <a:effectLst/>
          </c:spPr>
          <c:invertIfNegative val="0"/>
          <c:dPt>
            <c:idx val="0"/>
            <c:invertIfNegative val="0"/>
            <c:bubble3D val="0"/>
            <c:spPr>
              <a:solidFill>
                <a:schemeClr val="bg1"/>
              </a:solidFill>
              <a:ln w="19050">
                <a:solidFill>
                  <a:schemeClr val="accent6"/>
                </a:solidFill>
              </a:ln>
              <a:effectLst/>
            </c:spPr>
          </c:dPt>
          <c:cat>
            <c:strRef>
              <c:f>Data!$R$916:$R$928</c:f>
              <c:strCache>
                <c:ptCount val="13"/>
                <c:pt idx="0">
                  <c:v>  Without total income</c:v>
                </c:pt>
                <c:pt idx="1">
                  <c:v>    Under $10,000 (including loss)</c:v>
                </c:pt>
                <c:pt idx="2">
                  <c:v>    $10,000 to $19,999</c:v>
                </c:pt>
                <c:pt idx="3">
                  <c:v>    $20,000 to $29,999</c:v>
                </c:pt>
                <c:pt idx="4">
                  <c:v>    $30,000 to $39,999</c:v>
                </c:pt>
                <c:pt idx="5">
                  <c:v>    $40,000 to $49,999</c:v>
                </c:pt>
                <c:pt idx="6">
                  <c:v>    $50,000 to $59,999</c:v>
                </c:pt>
                <c:pt idx="7">
                  <c:v>    $60,000 to $69,999</c:v>
                </c:pt>
                <c:pt idx="8">
                  <c:v>    $70,000 to $79,999</c:v>
                </c:pt>
                <c:pt idx="9">
                  <c:v>    $80,000 to $89,999</c:v>
                </c:pt>
                <c:pt idx="10">
                  <c:v>    $90,000 to $99,999</c:v>
                </c:pt>
                <c:pt idx="11">
                  <c:v>      $100,000 to $149,999</c:v>
                </c:pt>
                <c:pt idx="12">
                  <c:v>      $150,000 and over</c:v>
                </c:pt>
              </c:strCache>
            </c:strRef>
          </c:cat>
          <c:val>
            <c:numRef>
              <c:f>Data!$U$916:$U$928</c:f>
              <c:numCache>
                <c:formatCode>0%</c:formatCode>
                <c:ptCount val="13"/>
                <c:pt idx="0">
                  <c:v>-3.9232532524018204E-2</c:v>
                </c:pt>
                <c:pt idx="1">
                  <c:v>-0.11909533874226882</c:v>
                </c:pt>
                <c:pt idx="2">
                  <c:v>-0.13368102338527121</c:v>
                </c:pt>
                <c:pt idx="3">
                  <c:v>-0.11410371232335247</c:v>
                </c:pt>
                <c:pt idx="4">
                  <c:v>-0.10523229093030022</c:v>
                </c:pt>
                <c:pt idx="5">
                  <c:v>-9.8216781042469739E-2</c:v>
                </c:pt>
                <c:pt idx="6">
                  <c:v>-8.1981754670871446E-2</c:v>
                </c:pt>
                <c:pt idx="7">
                  <c:v>-6.7046545388526294E-2</c:v>
                </c:pt>
                <c:pt idx="8">
                  <c:v>-5.3185284512341648E-2</c:v>
                </c:pt>
                <c:pt idx="9">
                  <c:v>-4.140080040427635E-2</c:v>
                </c:pt>
                <c:pt idx="10">
                  <c:v>-3.2251331803239788E-2</c:v>
                </c:pt>
                <c:pt idx="11">
                  <c:v>-7.3188243677999892E-2</c:v>
                </c:pt>
                <c:pt idx="12">
                  <c:v>-4.1384003207907118E-2</c:v>
                </c:pt>
              </c:numCache>
            </c:numRef>
          </c:val>
        </c:ser>
        <c:ser>
          <c:idx val="3"/>
          <c:order val="1"/>
          <c:tx>
            <c:strRef>
              <c:f>Data!$V$915</c:f>
              <c:strCache>
                <c:ptCount val="1"/>
                <c:pt idx="0">
                  <c:v>Female</c:v>
                </c:pt>
              </c:strCache>
              <c:extLst xmlns:c15="http://schemas.microsoft.com/office/drawing/2012/chart"/>
            </c:strRef>
          </c:tx>
          <c:spPr>
            <a:solidFill>
              <a:schemeClr val="accent5"/>
            </a:solidFill>
            <a:ln>
              <a:noFill/>
            </a:ln>
            <a:effectLst/>
          </c:spPr>
          <c:invertIfNegative val="0"/>
          <c:dPt>
            <c:idx val="0"/>
            <c:invertIfNegative val="0"/>
            <c:bubble3D val="0"/>
            <c:spPr>
              <a:solidFill>
                <a:schemeClr val="bg1"/>
              </a:solidFill>
              <a:ln w="19050">
                <a:solidFill>
                  <a:schemeClr val="accent5"/>
                </a:solidFill>
              </a:ln>
              <a:effectLst/>
            </c:spPr>
          </c:dPt>
          <c:cat>
            <c:strRef>
              <c:f>Data!$R$916:$R$928</c:f>
              <c:strCache>
                <c:ptCount val="13"/>
                <c:pt idx="0">
                  <c:v>  Without total income</c:v>
                </c:pt>
                <c:pt idx="1">
                  <c:v>    Under $10,000 (including loss)</c:v>
                </c:pt>
                <c:pt idx="2">
                  <c:v>    $10,000 to $19,999</c:v>
                </c:pt>
                <c:pt idx="3">
                  <c:v>    $20,000 to $29,999</c:v>
                </c:pt>
                <c:pt idx="4">
                  <c:v>    $30,000 to $39,999</c:v>
                </c:pt>
                <c:pt idx="5">
                  <c:v>    $40,000 to $49,999</c:v>
                </c:pt>
                <c:pt idx="6">
                  <c:v>    $50,000 to $59,999</c:v>
                </c:pt>
                <c:pt idx="7">
                  <c:v>    $60,000 to $69,999</c:v>
                </c:pt>
                <c:pt idx="8">
                  <c:v>    $70,000 to $79,999</c:v>
                </c:pt>
                <c:pt idx="9">
                  <c:v>    $80,000 to $89,999</c:v>
                </c:pt>
                <c:pt idx="10">
                  <c:v>    $90,000 to $99,999</c:v>
                </c:pt>
                <c:pt idx="11">
                  <c:v>      $100,000 to $149,999</c:v>
                </c:pt>
                <c:pt idx="12">
                  <c:v>      $150,000 and over</c:v>
                </c:pt>
              </c:strCache>
            </c:strRef>
          </c:cat>
          <c:val>
            <c:numRef>
              <c:f>Data!$V$916:$V$928</c:f>
              <c:numCache>
                <c:formatCode>0%</c:formatCode>
                <c:ptCount val="13"/>
                <c:pt idx="0">
                  <c:v>4.1271898439763359E-2</c:v>
                </c:pt>
                <c:pt idx="1">
                  <c:v>0.1505311178880723</c:v>
                </c:pt>
                <c:pt idx="2">
                  <c:v>0.19202720885086147</c:v>
                </c:pt>
                <c:pt idx="3">
                  <c:v>0.15127637887785669</c:v>
                </c:pt>
                <c:pt idx="4">
                  <c:v>0.1182651388816376</c:v>
                </c:pt>
                <c:pt idx="5">
                  <c:v>9.9058971505710428E-2</c:v>
                </c:pt>
                <c:pt idx="6">
                  <c:v>7.0672171497384251E-2</c:v>
                </c:pt>
                <c:pt idx="7">
                  <c:v>4.8858273130645551E-2</c:v>
                </c:pt>
                <c:pt idx="8">
                  <c:v>3.5957477810229392E-2</c:v>
                </c:pt>
                <c:pt idx="9">
                  <c:v>2.6416157968030898E-2</c:v>
                </c:pt>
                <c:pt idx="10">
                  <c:v>2.0368078397088294E-2</c:v>
                </c:pt>
                <c:pt idx="11">
                  <c:v>3.2085464783176483E-2</c:v>
                </c:pt>
                <c:pt idx="12">
                  <c:v>1.3212344442977126E-2</c:v>
                </c:pt>
              </c:numCache>
            </c:numRef>
          </c:val>
        </c:ser>
        <c:dLbls>
          <c:showLegendKey val="0"/>
          <c:showVal val="0"/>
          <c:showCatName val="0"/>
          <c:showSerName val="0"/>
          <c:showPercent val="0"/>
          <c:showBubbleSize val="0"/>
        </c:dLbls>
        <c:gapWidth val="10"/>
        <c:overlap val="100"/>
        <c:axId val="490603712"/>
        <c:axId val="490605280"/>
        <c:extLst/>
      </c:barChart>
      <c:catAx>
        <c:axId val="4906037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0605280"/>
        <c:crosses val="autoZero"/>
        <c:auto val="1"/>
        <c:lblAlgn val="ctr"/>
        <c:lblOffset val="100"/>
        <c:noMultiLvlLbl val="0"/>
      </c:catAx>
      <c:valAx>
        <c:axId val="490605280"/>
        <c:scaling>
          <c:orientation val="minMax"/>
          <c:max val="0.5"/>
          <c:min val="-0.5"/>
        </c:scaling>
        <c:delete val="0"/>
        <c:axPos val="b"/>
        <c:majorGridlines>
          <c:spPr>
            <a:ln w="9525" cap="flat" cmpd="sng" algn="ctr">
              <a:solidFill>
                <a:schemeClr val="tx1">
                  <a:lumMod val="15000"/>
                  <a:lumOff val="85000"/>
                </a:schemeClr>
              </a:solidFill>
              <a:round/>
            </a:ln>
            <a:effectLst/>
          </c:spPr>
        </c:majorGridlines>
        <c:numFmt formatCode="0%;\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0603712"/>
        <c:crosses val="autoZero"/>
        <c:crossBetween val="between"/>
      </c:valAx>
      <c:spPr>
        <a:noFill/>
        <a:ln>
          <a:noFill/>
        </a:ln>
        <a:effectLst/>
      </c:spPr>
    </c:plotArea>
    <c:legend>
      <c:legendPos val="r"/>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Charts!$A$486</c:f>
          <c:strCache>
            <c:ptCount val="1"/>
            <c:pt idx="0">
              <c:v>Citizenship</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Data!$I$1008</c:f>
              <c:strCache>
                <c:ptCount val="1"/>
                <c:pt idx="0">
                  <c:v>Canadian citizens</c:v>
                </c:pt>
              </c:strCache>
            </c:strRef>
          </c:tx>
          <c:spPr>
            <a:solidFill>
              <a:schemeClr val="accent1"/>
            </a:solidFill>
            <a:ln>
              <a:noFill/>
            </a:ln>
            <a:effectLst/>
          </c:spPr>
          <c:invertIfNegative val="0"/>
          <c:dLbls>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Data!$J$1007:$O$1007</c:f>
              <c:strCache>
                <c:ptCount val="6"/>
                <c:pt idx="0">
                  <c:v>LIM-AT</c:v>
                </c:pt>
                <c:pt idx="1">
                  <c:v>LIM-AT: Male</c:v>
                </c:pt>
                <c:pt idx="2">
                  <c:v>LIM-AT: Female</c:v>
                </c:pt>
                <c:pt idx="3">
                  <c:v>Total pop'n</c:v>
                </c:pt>
                <c:pt idx="4">
                  <c:v>Total pop'n: Male</c:v>
                </c:pt>
                <c:pt idx="5">
                  <c:v>Total pop'n: Female</c:v>
                </c:pt>
              </c:strCache>
            </c:strRef>
          </c:cat>
          <c:val>
            <c:numRef>
              <c:f>Data!$J$1008:$O$1008</c:f>
              <c:numCache>
                <c:formatCode>0%</c:formatCode>
                <c:ptCount val="6"/>
                <c:pt idx="0">
                  <c:v>0.8455983565312496</c:v>
                </c:pt>
                <c:pt idx="1">
                  <c:v>0.83878003416546609</c:v>
                </c:pt>
                <c:pt idx="2">
                  <c:v>0.85155279261172201</c:v>
                </c:pt>
                <c:pt idx="3">
                  <c:v>0.9296148932996634</c:v>
                </c:pt>
                <c:pt idx="4">
                  <c:v>0.93093864299571494</c:v>
                </c:pt>
                <c:pt idx="5">
                  <c:v>0.92833026988901557</c:v>
                </c:pt>
              </c:numCache>
            </c:numRef>
          </c:val>
        </c:ser>
        <c:ser>
          <c:idx val="1"/>
          <c:order val="1"/>
          <c:tx>
            <c:strRef>
              <c:f>Data!$I$1009</c:f>
              <c:strCache>
                <c:ptCount val="1"/>
                <c:pt idx="0">
                  <c:v>Not Canadian citizens</c:v>
                </c:pt>
              </c:strCache>
            </c:strRef>
          </c:tx>
          <c:spPr>
            <a:solidFill>
              <a:schemeClr val="accent3"/>
            </a:solidFill>
            <a:ln>
              <a:noFill/>
            </a:ln>
            <a:effectLst/>
          </c:spPr>
          <c:invertIfNegative val="0"/>
          <c:dLbls>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Data!$J$1007:$O$1007</c:f>
              <c:strCache>
                <c:ptCount val="6"/>
                <c:pt idx="0">
                  <c:v>LIM-AT</c:v>
                </c:pt>
                <c:pt idx="1">
                  <c:v>LIM-AT: Male</c:v>
                </c:pt>
                <c:pt idx="2">
                  <c:v>LIM-AT: Female</c:v>
                </c:pt>
                <c:pt idx="3">
                  <c:v>Total pop'n</c:v>
                </c:pt>
                <c:pt idx="4">
                  <c:v>Total pop'n: Male</c:v>
                </c:pt>
                <c:pt idx="5">
                  <c:v>Total pop'n: Female</c:v>
                </c:pt>
              </c:strCache>
            </c:strRef>
          </c:cat>
          <c:val>
            <c:numRef>
              <c:f>Data!$J$1009:$O$1009</c:f>
              <c:numCache>
                <c:formatCode>0%</c:formatCode>
                <c:ptCount val="6"/>
                <c:pt idx="0">
                  <c:v>0.15440060382505708</c:v>
                </c:pt>
                <c:pt idx="1">
                  <c:v>0.16121773571272463</c:v>
                </c:pt>
                <c:pt idx="2">
                  <c:v>0.14844720738827799</c:v>
                </c:pt>
                <c:pt idx="3">
                  <c:v>7.0385106700336569E-2</c:v>
                </c:pt>
                <c:pt idx="4">
                  <c:v>6.9061651614537839E-2</c:v>
                </c:pt>
                <c:pt idx="5">
                  <c:v>7.1670016013393956E-2</c:v>
                </c:pt>
              </c:numCache>
            </c:numRef>
          </c:val>
        </c:ser>
        <c:dLbls>
          <c:showLegendKey val="0"/>
          <c:showVal val="0"/>
          <c:showCatName val="0"/>
          <c:showSerName val="0"/>
          <c:showPercent val="0"/>
          <c:showBubbleSize val="0"/>
        </c:dLbls>
        <c:gapWidth val="50"/>
        <c:overlap val="100"/>
        <c:axId val="490606064"/>
        <c:axId val="490606848"/>
      </c:barChart>
      <c:catAx>
        <c:axId val="4906060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90606848"/>
        <c:crosses val="autoZero"/>
        <c:auto val="1"/>
        <c:lblAlgn val="ctr"/>
        <c:lblOffset val="100"/>
        <c:noMultiLvlLbl val="0"/>
      </c:catAx>
      <c:valAx>
        <c:axId val="490606848"/>
        <c:scaling>
          <c:orientation val="minMax"/>
          <c:max val="1"/>
          <c:min val="0"/>
        </c:scaling>
        <c:delete val="1"/>
        <c:axPos val="t"/>
        <c:numFmt formatCode="0%" sourceLinked="1"/>
        <c:majorTickMark val="out"/>
        <c:minorTickMark val="none"/>
        <c:tickLblPos val="nextTo"/>
        <c:crossAx val="490606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Data!$E$1</c:f>
          <c:strCache>
            <c:ptCount val="1"/>
            <c:pt idx="0">
              <c:v>Total pop'n</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6489170720407689"/>
          <c:h val="0.8816974169741697"/>
        </c:manualLayout>
      </c:layout>
      <c:barChart>
        <c:barDir val="bar"/>
        <c:grouping val="clustered"/>
        <c:varyColors val="0"/>
        <c:ser>
          <c:idx val="0"/>
          <c:order val="0"/>
          <c:tx>
            <c:strRef>
              <c:f>Data!$E$1</c:f>
              <c:strCache>
                <c:ptCount val="1"/>
                <c:pt idx="0">
                  <c:v>Total pop'n</c:v>
                </c:pt>
              </c:strCache>
            </c:strRef>
          </c:tx>
          <c:spPr>
            <a:solidFill>
              <a:schemeClr val="accent3"/>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 Mother Tongue'!$N$13:$N$22</c:f>
              <c:strCache>
                <c:ptCount val="10"/>
                <c:pt idx="0">
                  <c:v>German</c:v>
                </c:pt>
                <c:pt idx="1">
                  <c:v>Italian</c:v>
                </c:pt>
                <c:pt idx="2">
                  <c:v>Arabic</c:v>
                </c:pt>
                <c:pt idx="3">
                  <c:v>Tagalog (Pilipino, Filipino)</c:v>
                </c:pt>
                <c:pt idx="4">
                  <c:v>Spanish</c:v>
                </c:pt>
                <c:pt idx="5">
                  <c:v>Punjabi (Panjabi)</c:v>
                </c:pt>
                <c:pt idx="6">
                  <c:v>Cantonese</c:v>
                </c:pt>
                <c:pt idx="7">
                  <c:v>Mandarin</c:v>
                </c:pt>
                <c:pt idx="8">
                  <c:v>French</c:v>
                </c:pt>
                <c:pt idx="9">
                  <c:v>English</c:v>
                </c:pt>
              </c:strCache>
            </c:strRef>
          </c:cat>
          <c:val>
            <c:numRef>
              <c:f>'Top Mother Tongue'!$O$13:$O$22</c:f>
              <c:numCache>
                <c:formatCode>#,##0</c:formatCode>
                <c:ptCount val="10"/>
                <c:pt idx="0">
                  <c:v>350545</c:v>
                </c:pt>
                <c:pt idx="1">
                  <c:v>375055</c:v>
                </c:pt>
                <c:pt idx="2">
                  <c:v>419365</c:v>
                </c:pt>
                <c:pt idx="3">
                  <c:v>433675</c:v>
                </c:pt>
                <c:pt idx="4">
                  <c:v>453530</c:v>
                </c:pt>
                <c:pt idx="5">
                  <c:v>502705</c:v>
                </c:pt>
                <c:pt idx="6">
                  <c:v>567080</c:v>
                </c:pt>
                <c:pt idx="7">
                  <c:v>588945</c:v>
                </c:pt>
                <c:pt idx="8">
                  <c:v>7065275</c:v>
                </c:pt>
                <c:pt idx="9">
                  <c:v>19349065</c:v>
                </c:pt>
              </c:numCache>
            </c:numRef>
          </c:val>
        </c:ser>
        <c:dLbls>
          <c:showLegendKey val="0"/>
          <c:showVal val="0"/>
          <c:showCatName val="0"/>
          <c:showSerName val="0"/>
          <c:showPercent val="0"/>
          <c:showBubbleSize val="0"/>
        </c:dLbls>
        <c:gapWidth val="50"/>
        <c:axId val="486601872"/>
        <c:axId val="486598736"/>
      </c:barChart>
      <c:catAx>
        <c:axId val="486601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6598736"/>
        <c:crosses val="autoZero"/>
        <c:auto val="1"/>
        <c:lblAlgn val="ctr"/>
        <c:lblOffset val="100"/>
        <c:noMultiLvlLbl val="0"/>
      </c:catAx>
      <c:valAx>
        <c:axId val="486598736"/>
        <c:scaling>
          <c:orientation val="minMax"/>
        </c:scaling>
        <c:delete val="1"/>
        <c:axPos val="b"/>
        <c:numFmt formatCode="#,##0" sourceLinked="1"/>
        <c:majorTickMark val="none"/>
        <c:minorTickMark val="none"/>
        <c:tickLblPos val="nextTo"/>
        <c:crossAx val="4866018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Charts!$A$1449</c:f>
          <c:strCache>
            <c:ptCount val="1"/>
            <c:pt idx="0">
              <c:v>Mobility status 1 year ago</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4361921859315884"/>
          <c:y val="9.1242312423124236E-2"/>
          <c:w val="0.4453605899158366"/>
          <c:h val="0.8816974169741697"/>
        </c:manualLayout>
      </c:layout>
      <c:barChart>
        <c:barDir val="bar"/>
        <c:grouping val="clustered"/>
        <c:varyColors val="0"/>
        <c:ser>
          <c:idx val="0"/>
          <c:order val="0"/>
          <c:tx>
            <c:strRef>
              <c:f>Data!$J$2089</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Data!$I$2090:$I$2094</c:f>
              <c:strCache>
                <c:ptCount val="5"/>
                <c:pt idx="0">
                  <c:v>Non-movers</c:v>
                </c:pt>
                <c:pt idx="1">
                  <c:v>Non-migrants</c:v>
                </c:pt>
                <c:pt idx="2">
                  <c:v>Intraprovincial migrants</c:v>
                </c:pt>
                <c:pt idx="3">
                  <c:v>Interprovincial migrants</c:v>
                </c:pt>
                <c:pt idx="4">
                  <c:v>External migrants</c:v>
                </c:pt>
              </c:strCache>
            </c:strRef>
          </c:cat>
          <c:val>
            <c:numRef>
              <c:f>Data!$J$2090:$J$2094</c:f>
              <c:numCache>
                <c:formatCode>0.0%</c:formatCode>
                <c:ptCount val="5"/>
                <c:pt idx="0">
                  <c:v>0.7747256916996047</c:v>
                </c:pt>
                <c:pt idx="1">
                  <c:v>0.12304505928853755</c:v>
                </c:pt>
                <c:pt idx="2">
                  <c:v>4.7247430830039523E-2</c:v>
                </c:pt>
                <c:pt idx="3">
                  <c:v>1.0592885375494071E-2</c:v>
                </c:pt>
                <c:pt idx="4">
                  <c:v>4.4389986824769433E-2</c:v>
                </c:pt>
              </c:numCache>
            </c:numRef>
          </c:val>
        </c:ser>
        <c:ser>
          <c:idx val="3"/>
          <c:order val="3"/>
          <c:tx>
            <c:strRef>
              <c:f>Data!$M$2089</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Data!$I$2090:$I$2094</c:f>
              <c:strCache>
                <c:ptCount val="5"/>
                <c:pt idx="0">
                  <c:v>Non-movers</c:v>
                </c:pt>
                <c:pt idx="1">
                  <c:v>Non-migrants</c:v>
                </c:pt>
                <c:pt idx="2">
                  <c:v>Intraprovincial migrants</c:v>
                </c:pt>
                <c:pt idx="3">
                  <c:v>Interprovincial migrants</c:v>
                </c:pt>
                <c:pt idx="4">
                  <c:v>External migrants</c:v>
                </c:pt>
              </c:strCache>
            </c:strRef>
          </c:cat>
          <c:val>
            <c:numRef>
              <c:f>Data!$M$2090:$M$2094</c:f>
              <c:numCache>
                <c:formatCode>0.0%</c:formatCode>
                <c:ptCount val="5"/>
                <c:pt idx="0">
                  <c:v>0.86955831148178364</c:v>
                </c:pt>
                <c:pt idx="1">
                  <c:v>7.6954462783336217E-2</c:v>
                </c:pt>
                <c:pt idx="2">
                  <c:v>3.4891836845738641E-2</c:v>
                </c:pt>
                <c:pt idx="3">
                  <c:v>7.6697362722427118E-3</c:v>
                </c:pt>
                <c:pt idx="4">
                  <c:v>1.0925652616898764E-2</c:v>
                </c:pt>
              </c:numCache>
            </c:numRef>
          </c:val>
        </c:ser>
        <c:dLbls>
          <c:showLegendKey val="0"/>
          <c:showVal val="0"/>
          <c:showCatName val="0"/>
          <c:showSerName val="0"/>
          <c:showPercent val="0"/>
          <c:showBubbleSize val="0"/>
        </c:dLbls>
        <c:gapWidth val="50"/>
        <c:axId val="489878528"/>
        <c:axId val="606409616"/>
        <c:extLst>
          <c:ext xmlns:c15="http://schemas.microsoft.com/office/drawing/2012/chart" uri="{02D57815-91ED-43cb-92C2-25804820EDAC}">
            <c15:filteredBarSeries>
              <c15:ser>
                <c:idx val="1"/>
                <c:order val="1"/>
                <c:tx>
                  <c:strRef>
                    <c:extLst>
                      <c:ext uri="{02D57815-91ED-43cb-92C2-25804820EDAC}">
                        <c15:formulaRef>
                          <c15:sqref>Data!$K$2089</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Data!$I$2090:$I$2094</c15:sqref>
                        </c15:formulaRef>
                      </c:ext>
                    </c:extLst>
                    <c:strCache>
                      <c:ptCount val="5"/>
                      <c:pt idx="0">
                        <c:v>Non-movers</c:v>
                      </c:pt>
                      <c:pt idx="1">
                        <c:v>Non-migrants</c:v>
                      </c:pt>
                      <c:pt idx="2">
                        <c:v>Intraprovincial migrants</c:v>
                      </c:pt>
                      <c:pt idx="3">
                        <c:v>Interprovincial migrants</c:v>
                      </c:pt>
                      <c:pt idx="4">
                        <c:v>External migrants</c:v>
                      </c:pt>
                    </c:strCache>
                  </c:strRef>
                </c:cat>
                <c:val>
                  <c:numRef>
                    <c:extLst>
                      <c:ext uri="{02D57815-91ED-43cb-92C2-25804820EDAC}">
                        <c15:formulaRef>
                          <c15:sqref>Data!$K$2090:$K$2094</c15:sqref>
                        </c15:formulaRef>
                      </c:ext>
                    </c:extLst>
                    <c:numCache>
                      <c:formatCode>0.0%</c:formatCode>
                      <c:ptCount val="5"/>
                      <c:pt idx="0">
                        <c:v>0.77072472888027721</c:v>
                      </c:pt>
                      <c:pt idx="1">
                        <c:v>0.12319734527897433</c:v>
                      </c:pt>
                      <c:pt idx="2">
                        <c:v>4.6588905312384701E-2</c:v>
                      </c:pt>
                      <c:pt idx="3">
                        <c:v>1.0840261759839195E-2</c:v>
                      </c:pt>
                      <c:pt idx="4">
                        <c:v>4.8648758768524536E-2</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Data!$L$2089</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Data!$I$2090:$I$2094</c15:sqref>
                        </c15:formulaRef>
                      </c:ext>
                    </c:extLst>
                    <c:strCache>
                      <c:ptCount val="5"/>
                      <c:pt idx="0">
                        <c:v>Non-movers</c:v>
                      </c:pt>
                      <c:pt idx="1">
                        <c:v>Non-migrants</c:v>
                      </c:pt>
                      <c:pt idx="2">
                        <c:v>Intraprovincial migrants</c:v>
                      </c:pt>
                      <c:pt idx="3">
                        <c:v>Interprovincial migrants</c:v>
                      </c:pt>
                      <c:pt idx="4">
                        <c:v>External migrants</c:v>
                      </c:pt>
                    </c:strCache>
                  </c:strRef>
                </c:cat>
                <c:val>
                  <c:numRef>
                    <c:extLst xmlns:c15="http://schemas.microsoft.com/office/drawing/2012/chart">
                      <c:ext xmlns:c15="http://schemas.microsoft.com/office/drawing/2012/chart" uri="{02D57815-91ED-43cb-92C2-25804820EDAC}">
                        <c15:formulaRef>
                          <c15:sqref>Data!$L$2090:$L$2094</c15:sqref>
                        </c15:formulaRef>
                      </c:ext>
                    </c:extLst>
                    <c:numCache>
                      <c:formatCode>0.0%</c:formatCode>
                      <c:ptCount val="5"/>
                      <c:pt idx="0">
                        <c:v>0.77821019348246745</c:v>
                      </c:pt>
                      <c:pt idx="1">
                        <c:v>0.12291235593357411</c:v>
                      </c:pt>
                      <c:pt idx="2">
                        <c:v>4.7821275773170455E-2</c:v>
                      </c:pt>
                      <c:pt idx="3">
                        <c:v>1.0379291912160657E-2</c:v>
                      </c:pt>
                      <c:pt idx="4">
                        <c:v>4.0676882898627337E-2</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Data!$N$2089</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Data!$I$2090:$I$2094</c15:sqref>
                        </c15:formulaRef>
                      </c:ext>
                    </c:extLst>
                    <c:strCache>
                      <c:ptCount val="5"/>
                      <c:pt idx="0">
                        <c:v>Non-movers</c:v>
                      </c:pt>
                      <c:pt idx="1">
                        <c:v>Non-migrants</c:v>
                      </c:pt>
                      <c:pt idx="2">
                        <c:v>Intraprovincial migrants</c:v>
                      </c:pt>
                      <c:pt idx="3">
                        <c:v>Interprovincial migrants</c:v>
                      </c:pt>
                      <c:pt idx="4">
                        <c:v>External migrants</c:v>
                      </c:pt>
                    </c:strCache>
                  </c:strRef>
                </c:cat>
                <c:val>
                  <c:numRef>
                    <c:extLst xmlns:c15="http://schemas.microsoft.com/office/drawing/2012/chart">
                      <c:ext xmlns:c15="http://schemas.microsoft.com/office/drawing/2012/chart" uri="{02D57815-91ED-43cb-92C2-25804820EDAC}">
                        <c15:formulaRef>
                          <c15:sqref>Data!$N$2090:$N$2094</c15:sqref>
                        </c15:formulaRef>
                      </c:ext>
                    </c:extLst>
                    <c:numCache>
                      <c:formatCode>0.0%</c:formatCode>
                      <c:ptCount val="5"/>
                      <c:pt idx="0">
                        <c:v>0.86948353898370123</c:v>
                      </c:pt>
                      <c:pt idx="1">
                        <c:v>7.7023929998936466E-2</c:v>
                      </c:pt>
                      <c:pt idx="2">
                        <c:v>3.4610869028336641E-2</c:v>
                      </c:pt>
                      <c:pt idx="3">
                        <c:v>7.8742855066017744E-3</c:v>
                      </c:pt>
                      <c:pt idx="4">
                        <c:v>1.1007376482423916E-2</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Data!$O$2089</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Data!$I$2090:$I$2094</c15:sqref>
                        </c15:formulaRef>
                      </c:ext>
                    </c:extLst>
                    <c:strCache>
                      <c:ptCount val="5"/>
                      <c:pt idx="0">
                        <c:v>Non-movers</c:v>
                      </c:pt>
                      <c:pt idx="1">
                        <c:v>Non-migrants</c:v>
                      </c:pt>
                      <c:pt idx="2">
                        <c:v>Intraprovincial migrants</c:v>
                      </c:pt>
                      <c:pt idx="3">
                        <c:v>Interprovincial migrants</c:v>
                      </c:pt>
                      <c:pt idx="4">
                        <c:v>External migrants</c:v>
                      </c:pt>
                    </c:strCache>
                  </c:strRef>
                </c:cat>
                <c:val>
                  <c:numRef>
                    <c:extLst xmlns:c15="http://schemas.microsoft.com/office/drawing/2012/chart">
                      <c:ext xmlns:c15="http://schemas.microsoft.com/office/drawing/2012/chart" uri="{02D57815-91ED-43cb-92C2-25804820EDAC}">
                        <c15:formulaRef>
                          <c15:sqref>Data!$O$2090:$O$2094</c15:sqref>
                        </c15:formulaRef>
                      </c:ext>
                    </c:extLst>
                    <c:numCache>
                      <c:formatCode>0.0%</c:formatCode>
                      <c:ptCount val="5"/>
                      <c:pt idx="0">
                        <c:v>0.86963078131053007</c:v>
                      </c:pt>
                      <c:pt idx="1">
                        <c:v>7.6886833196258275E-2</c:v>
                      </c:pt>
                      <c:pt idx="2">
                        <c:v>3.5164592629954819E-2</c:v>
                      </c:pt>
                      <c:pt idx="3">
                        <c:v>7.4713853999024155E-3</c:v>
                      </c:pt>
                      <c:pt idx="4">
                        <c:v>1.0846407463354447E-2</c:v>
                      </c:pt>
                    </c:numCache>
                  </c:numRef>
                </c:val>
              </c15:ser>
            </c15:filteredBarSeries>
          </c:ext>
        </c:extLst>
      </c:barChart>
      <c:catAx>
        <c:axId val="489878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6409616"/>
        <c:crosses val="autoZero"/>
        <c:auto val="1"/>
        <c:lblAlgn val="ctr"/>
        <c:lblOffset val="100"/>
        <c:noMultiLvlLbl val="0"/>
      </c:catAx>
      <c:valAx>
        <c:axId val="606409616"/>
        <c:scaling>
          <c:orientation val="minMax"/>
        </c:scaling>
        <c:delete val="1"/>
        <c:axPos val="t"/>
        <c:numFmt formatCode="0.0%" sourceLinked="1"/>
        <c:majorTickMark val="none"/>
        <c:minorTickMark val="none"/>
        <c:tickLblPos val="nextTo"/>
        <c:crossAx val="489878528"/>
        <c:crosses val="autoZero"/>
        <c:crossBetween val="between"/>
      </c:valAx>
      <c:spPr>
        <a:noFill/>
        <a:ln>
          <a:noFill/>
        </a:ln>
        <a:effectLst/>
      </c:spPr>
    </c:plotArea>
    <c:legend>
      <c:legendPos val="r"/>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Charts!$J$1449</c:f>
          <c:strCache>
            <c:ptCount val="1"/>
            <c:pt idx="0">
              <c:v>Mobility status 5 years ago</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4361921859315884"/>
          <c:y val="9.1242312423124236E-2"/>
          <c:w val="0.4453605899158366"/>
          <c:h val="0.8816974169741697"/>
        </c:manualLayout>
      </c:layout>
      <c:barChart>
        <c:barDir val="bar"/>
        <c:grouping val="clustered"/>
        <c:varyColors val="0"/>
        <c:ser>
          <c:idx val="0"/>
          <c:order val="0"/>
          <c:tx>
            <c:strRef>
              <c:f>Data!$J$2099</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Data!$I$2100:$I$2104</c:f>
              <c:strCache>
                <c:ptCount val="5"/>
                <c:pt idx="0">
                  <c:v>Non-movers</c:v>
                </c:pt>
                <c:pt idx="1">
                  <c:v>Non-migrants</c:v>
                </c:pt>
                <c:pt idx="2">
                  <c:v>Intraprovincial migrants</c:v>
                </c:pt>
                <c:pt idx="3">
                  <c:v>Interprovincial migrants</c:v>
                </c:pt>
                <c:pt idx="4">
                  <c:v>External migrants</c:v>
                </c:pt>
              </c:strCache>
            </c:strRef>
          </c:cat>
          <c:val>
            <c:numRef>
              <c:f>Data!$J$2100:$J$2104</c:f>
              <c:numCache>
                <c:formatCode>0.0%</c:formatCode>
                <c:ptCount val="5"/>
                <c:pt idx="0">
                  <c:v>0.45744084321475625</c:v>
                </c:pt>
                <c:pt idx="1">
                  <c:v>0.24050592885375494</c:v>
                </c:pt>
                <c:pt idx="2">
                  <c:v>0.11136126482213439</c:v>
                </c:pt>
                <c:pt idx="3">
                  <c:v>2.6562318840579711E-2</c:v>
                </c:pt>
                <c:pt idx="4">
                  <c:v>0.10903399209486166</c:v>
                </c:pt>
              </c:numCache>
            </c:numRef>
          </c:val>
        </c:ser>
        <c:ser>
          <c:idx val="3"/>
          <c:order val="3"/>
          <c:tx>
            <c:strRef>
              <c:f>Data!$M$2099</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Data!$I$2100:$I$2104</c:f>
              <c:strCache>
                <c:ptCount val="5"/>
                <c:pt idx="0">
                  <c:v>Non-movers</c:v>
                </c:pt>
                <c:pt idx="1">
                  <c:v>Non-migrants</c:v>
                </c:pt>
                <c:pt idx="2">
                  <c:v>Intraprovincial migrants</c:v>
                </c:pt>
                <c:pt idx="3">
                  <c:v>Interprovincial migrants</c:v>
                </c:pt>
                <c:pt idx="4">
                  <c:v>External migrants</c:v>
                </c:pt>
              </c:strCache>
            </c:strRef>
          </c:cat>
          <c:val>
            <c:numRef>
              <c:f>Data!$M$2100:$M$2104</c:f>
              <c:numCache>
                <c:formatCode>0.0%</c:formatCode>
                <c:ptCount val="5"/>
                <c:pt idx="0">
                  <c:v>0.59060430540671305</c:v>
                </c:pt>
                <c:pt idx="1">
                  <c:v>0.19816005527431316</c:v>
                </c:pt>
                <c:pt idx="2">
                  <c:v>0.10171570658444549</c:v>
                </c:pt>
                <c:pt idx="3">
                  <c:v>2.4318028522120505E-2</c:v>
                </c:pt>
                <c:pt idx="4">
                  <c:v>4.0521638864025454E-2</c:v>
                </c:pt>
              </c:numCache>
            </c:numRef>
          </c:val>
        </c:ser>
        <c:dLbls>
          <c:showLegendKey val="0"/>
          <c:showVal val="0"/>
          <c:showCatName val="0"/>
          <c:showSerName val="0"/>
          <c:showPercent val="0"/>
          <c:showBubbleSize val="0"/>
        </c:dLbls>
        <c:gapWidth val="50"/>
        <c:axId val="606413928"/>
        <c:axId val="606410792"/>
        <c:extLst>
          <c:ext xmlns:c15="http://schemas.microsoft.com/office/drawing/2012/chart" uri="{02D57815-91ED-43cb-92C2-25804820EDAC}">
            <c15:filteredBarSeries>
              <c15:ser>
                <c:idx val="1"/>
                <c:order val="1"/>
                <c:tx>
                  <c:strRef>
                    <c:extLst>
                      <c:ext uri="{02D57815-91ED-43cb-92C2-25804820EDAC}">
                        <c15:formulaRef>
                          <c15:sqref>Data!$K$2099</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Data!$I$2100:$I$2104</c15:sqref>
                        </c15:formulaRef>
                      </c:ext>
                    </c:extLst>
                    <c:strCache>
                      <c:ptCount val="5"/>
                      <c:pt idx="0">
                        <c:v>Non-movers</c:v>
                      </c:pt>
                      <c:pt idx="1">
                        <c:v>Non-migrants</c:v>
                      </c:pt>
                      <c:pt idx="2">
                        <c:v>Intraprovincial migrants</c:v>
                      </c:pt>
                      <c:pt idx="3">
                        <c:v>Interprovincial migrants</c:v>
                      </c:pt>
                      <c:pt idx="4">
                        <c:v>External migrants</c:v>
                      </c:pt>
                    </c:strCache>
                  </c:strRef>
                </c:cat>
                <c:val>
                  <c:numRef>
                    <c:extLst>
                      <c:ext uri="{02D57815-91ED-43cb-92C2-25804820EDAC}">
                        <c15:formulaRef>
                          <c15:sqref>Data!$K$2100:$K$2104</c15:sqref>
                        </c15:formulaRef>
                      </c:ext>
                    </c:extLst>
                    <c:numCache>
                      <c:formatCode>0.0%</c:formatCode>
                      <c:ptCount val="5"/>
                      <c:pt idx="0">
                        <c:v>0.45011872452063134</c:v>
                      </c:pt>
                      <c:pt idx="1">
                        <c:v>0.23728606384640283</c:v>
                      </c:pt>
                      <c:pt idx="2">
                        <c:v>0.10852711423585096</c:v>
                      </c:pt>
                      <c:pt idx="3">
                        <c:v>2.6173720344335065E-2</c:v>
                      </c:pt>
                      <c:pt idx="4">
                        <c:v>0.11682990816675307</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Data!$L$2099</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Data!$I$2100:$I$2104</c15:sqref>
                        </c15:formulaRef>
                      </c:ext>
                    </c:extLst>
                    <c:strCache>
                      <c:ptCount val="5"/>
                      <c:pt idx="0">
                        <c:v>Non-movers</c:v>
                      </c:pt>
                      <c:pt idx="1">
                        <c:v>Non-migrants</c:v>
                      </c:pt>
                      <c:pt idx="2">
                        <c:v>Intraprovincial migrants</c:v>
                      </c:pt>
                      <c:pt idx="3">
                        <c:v>Interprovincial migrants</c:v>
                      </c:pt>
                      <c:pt idx="4">
                        <c:v>External migrants</c:v>
                      </c:pt>
                    </c:strCache>
                  </c:strRef>
                </c:cat>
                <c:val>
                  <c:numRef>
                    <c:extLst xmlns:c15="http://schemas.microsoft.com/office/drawing/2012/chart">
                      <c:ext xmlns:c15="http://schemas.microsoft.com/office/drawing/2012/chart" uri="{02D57815-91ED-43cb-92C2-25804820EDAC}">
                        <c15:formulaRef>
                          <c15:sqref>Data!$L$2100:$L$2104</c15:sqref>
                        </c15:formulaRef>
                      </c:ext>
                    </c:extLst>
                    <c:numCache>
                      <c:formatCode>0.0%</c:formatCode>
                      <c:ptCount val="5"/>
                      <c:pt idx="0">
                        <c:v>0.46382337451254607</c:v>
                      </c:pt>
                      <c:pt idx="1">
                        <c:v>0.24330977511534191</c:v>
                      </c:pt>
                      <c:pt idx="2">
                        <c:v>0.11382899613587365</c:v>
                      </c:pt>
                      <c:pt idx="3">
                        <c:v>2.6902919496381451E-2</c:v>
                      </c:pt>
                      <c:pt idx="4">
                        <c:v>0.10224056208343278</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Data!$N$2099</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Data!$I$2100:$I$2104</c15:sqref>
                        </c15:formulaRef>
                      </c:ext>
                    </c:extLst>
                    <c:strCache>
                      <c:ptCount val="5"/>
                      <c:pt idx="0">
                        <c:v>Non-movers</c:v>
                      </c:pt>
                      <c:pt idx="1">
                        <c:v>Non-migrants</c:v>
                      </c:pt>
                      <c:pt idx="2">
                        <c:v>Intraprovincial migrants</c:v>
                      </c:pt>
                      <c:pt idx="3">
                        <c:v>Interprovincial migrants</c:v>
                      </c:pt>
                      <c:pt idx="4">
                        <c:v>External migrants</c:v>
                      </c:pt>
                    </c:strCache>
                  </c:strRef>
                </c:cat>
                <c:val>
                  <c:numRef>
                    <c:extLst xmlns:c15="http://schemas.microsoft.com/office/drawing/2012/chart">
                      <c:ext xmlns:c15="http://schemas.microsoft.com/office/drawing/2012/chart" uri="{02D57815-91ED-43cb-92C2-25804820EDAC}">
                        <c15:formulaRef>
                          <c15:sqref>Data!$N$2100:$N$2104</c15:sqref>
                        </c15:formulaRef>
                      </c:ext>
                    </c:extLst>
                    <c:numCache>
                      <c:formatCode>0.0%</c:formatCode>
                      <c:ptCount val="5"/>
                      <c:pt idx="0">
                        <c:v>0.59001402845431694</c:v>
                      </c:pt>
                      <c:pt idx="1">
                        <c:v>0.1974964467107907</c:v>
                      </c:pt>
                      <c:pt idx="2">
                        <c:v>0.10068968516859617</c:v>
                      </c:pt>
                      <c:pt idx="3">
                        <c:v>2.4689066713060762E-2</c:v>
                      </c:pt>
                      <c:pt idx="4">
                        <c:v>4.0671792856719402E-2</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Data!$O$2099</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Data!$I$2100:$I$2104</c15:sqref>
                        </c15:formulaRef>
                      </c:ext>
                    </c:extLst>
                    <c:strCache>
                      <c:ptCount val="5"/>
                      <c:pt idx="0">
                        <c:v>Non-movers</c:v>
                      </c:pt>
                      <c:pt idx="1">
                        <c:v>Non-migrants</c:v>
                      </c:pt>
                      <c:pt idx="2">
                        <c:v>Intraprovincial migrants</c:v>
                      </c:pt>
                      <c:pt idx="3">
                        <c:v>Interprovincial migrants</c:v>
                      </c:pt>
                      <c:pt idx="4">
                        <c:v>External migrants</c:v>
                      </c:pt>
                    </c:strCache>
                  </c:strRef>
                </c:cat>
                <c:val>
                  <c:numRef>
                    <c:extLst xmlns:c15="http://schemas.microsoft.com/office/drawing/2012/chart">
                      <c:ext xmlns:c15="http://schemas.microsoft.com/office/drawing/2012/chart" uri="{02D57815-91ED-43cb-92C2-25804820EDAC}">
                        <c15:formulaRef>
                          <c15:sqref>Data!$O$2100:$O$2104</c15:sqref>
                        </c15:formulaRef>
                      </c:ext>
                    </c:extLst>
                    <c:numCache>
                      <c:formatCode>0.0%</c:formatCode>
                      <c:ptCount val="5"/>
                      <c:pt idx="0">
                        <c:v>0.59117716135887177</c:v>
                      </c:pt>
                      <c:pt idx="1">
                        <c:v>0.19880361924389453</c:v>
                      </c:pt>
                      <c:pt idx="2">
                        <c:v>0.10271067743969781</c:v>
                      </c:pt>
                      <c:pt idx="3">
                        <c:v>2.3958525621192699E-2</c:v>
                      </c:pt>
                      <c:pt idx="4">
                        <c:v>4.0376044998753469E-2</c:v>
                      </c:pt>
                    </c:numCache>
                  </c:numRef>
                </c:val>
              </c15:ser>
            </c15:filteredBarSeries>
          </c:ext>
        </c:extLst>
      </c:barChart>
      <c:catAx>
        <c:axId val="6064139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6410792"/>
        <c:crosses val="autoZero"/>
        <c:auto val="1"/>
        <c:lblAlgn val="ctr"/>
        <c:lblOffset val="100"/>
        <c:noMultiLvlLbl val="0"/>
      </c:catAx>
      <c:valAx>
        <c:axId val="606410792"/>
        <c:scaling>
          <c:orientation val="minMax"/>
        </c:scaling>
        <c:delete val="1"/>
        <c:axPos val="t"/>
        <c:numFmt formatCode="0.0%" sourceLinked="1"/>
        <c:majorTickMark val="none"/>
        <c:minorTickMark val="none"/>
        <c:tickLblPos val="nextTo"/>
        <c:crossAx val="6064139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Charts!$A$1198</c:f>
          <c:strCache>
            <c:ptCount val="1"/>
            <c:pt idx="0">
              <c:v>Population age 15+ by work activity in 2015</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5520611093203993"/>
          <c:y val="0.15152280701754386"/>
          <c:w val="0.70190245225194803"/>
          <c:h val="0.74665008979140768"/>
        </c:manualLayout>
      </c:layout>
      <c:barChart>
        <c:barDir val="bar"/>
        <c:grouping val="percentStacked"/>
        <c:varyColors val="0"/>
        <c:ser>
          <c:idx val="0"/>
          <c:order val="0"/>
          <c:tx>
            <c:strRef>
              <c:f>Data!$I$1713</c:f>
              <c:strCache>
                <c:ptCount val="1"/>
                <c:pt idx="0">
                  <c:v>Did not work</c:v>
                </c:pt>
              </c:strCache>
            </c:strRef>
          </c:tx>
          <c:spPr>
            <a:solidFill>
              <a:schemeClr val="accent6"/>
            </a:solidFill>
            <a:ln>
              <a:noFill/>
            </a:ln>
            <a:effectLst/>
          </c:spPr>
          <c:invertIfNegative val="0"/>
          <c:dLbls>
            <c:spPr>
              <a:solidFill>
                <a:schemeClr val="accent6">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Data!$J$1712:$O$1712</c:f>
              <c:strCache>
                <c:ptCount val="6"/>
                <c:pt idx="0">
                  <c:v>LIM-AT</c:v>
                </c:pt>
                <c:pt idx="1">
                  <c:v>LIM-AT: Male</c:v>
                </c:pt>
                <c:pt idx="2">
                  <c:v>LIM-AT: Female</c:v>
                </c:pt>
                <c:pt idx="3">
                  <c:v>Total pop'n</c:v>
                </c:pt>
                <c:pt idx="4">
                  <c:v>Total pop'n: Male</c:v>
                </c:pt>
                <c:pt idx="5">
                  <c:v>Total pop'n: Female</c:v>
                </c:pt>
              </c:strCache>
            </c:strRef>
          </c:cat>
          <c:val>
            <c:numRef>
              <c:f>Data!$J$1713:$O$1713</c:f>
              <c:numCache>
                <c:formatCode>#,##0</c:formatCode>
                <c:ptCount val="6"/>
                <c:pt idx="0">
                  <c:v>2195160</c:v>
                </c:pt>
                <c:pt idx="1">
                  <c:v>905055</c:v>
                </c:pt>
                <c:pt idx="2">
                  <c:v>1290110</c:v>
                </c:pt>
                <c:pt idx="3">
                  <c:v>9282010</c:v>
                </c:pt>
                <c:pt idx="4">
                  <c:v>3930570</c:v>
                </c:pt>
                <c:pt idx="5">
                  <c:v>5351440</c:v>
                </c:pt>
              </c:numCache>
            </c:numRef>
          </c:val>
        </c:ser>
        <c:ser>
          <c:idx val="2"/>
          <c:order val="1"/>
          <c:tx>
            <c:strRef>
              <c:f>Data!$I$1715</c:f>
              <c:strCache>
                <c:ptCount val="1"/>
                <c:pt idx="0">
                  <c:v>Worked full year, full time</c:v>
                </c:pt>
              </c:strCache>
            </c:strRef>
          </c:tx>
          <c:spPr>
            <a:solidFill>
              <a:schemeClr val="accent2"/>
            </a:solidFill>
            <a:ln>
              <a:noFill/>
            </a:ln>
            <a:effectLst/>
          </c:spPr>
          <c:invertIfNegative val="0"/>
          <c:dLbls>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Data!$J$1712:$O$1712</c:f>
              <c:strCache>
                <c:ptCount val="6"/>
                <c:pt idx="0">
                  <c:v>LIM-AT</c:v>
                </c:pt>
                <c:pt idx="1">
                  <c:v>LIM-AT: Male</c:v>
                </c:pt>
                <c:pt idx="2">
                  <c:v>LIM-AT: Female</c:v>
                </c:pt>
                <c:pt idx="3">
                  <c:v>Total pop'n</c:v>
                </c:pt>
                <c:pt idx="4">
                  <c:v>Total pop'n: Male</c:v>
                </c:pt>
                <c:pt idx="5">
                  <c:v>Total pop'n: Female</c:v>
                </c:pt>
              </c:strCache>
            </c:strRef>
          </c:cat>
          <c:val>
            <c:numRef>
              <c:f>Data!$J$1715:$O$1715</c:f>
              <c:numCache>
                <c:formatCode>#,##0</c:formatCode>
                <c:ptCount val="6"/>
                <c:pt idx="0">
                  <c:v>401390</c:v>
                </c:pt>
                <c:pt idx="1">
                  <c:v>236030</c:v>
                </c:pt>
                <c:pt idx="2">
                  <c:v>165360</c:v>
                </c:pt>
                <c:pt idx="3">
                  <c:v>9626005</c:v>
                </c:pt>
                <c:pt idx="4">
                  <c:v>5402110</c:v>
                </c:pt>
                <c:pt idx="5">
                  <c:v>4223895</c:v>
                </c:pt>
              </c:numCache>
            </c:numRef>
          </c:val>
        </c:ser>
        <c:ser>
          <c:idx val="3"/>
          <c:order val="2"/>
          <c:tx>
            <c:strRef>
              <c:f>Data!$I$1716</c:f>
              <c:strCache>
                <c:ptCount val="1"/>
                <c:pt idx="0">
                  <c:v>Worked part year and/or part time</c:v>
                </c:pt>
              </c:strCache>
            </c:strRef>
          </c:tx>
          <c:spPr>
            <a:solidFill>
              <a:schemeClr val="accent3"/>
            </a:solidFill>
            <a:ln>
              <a:noFill/>
            </a:ln>
            <a:effectLst/>
          </c:spPr>
          <c:invertIfNegative val="0"/>
          <c:dLbls>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Data!$J$1712:$O$1712</c:f>
              <c:strCache>
                <c:ptCount val="6"/>
                <c:pt idx="0">
                  <c:v>LIM-AT</c:v>
                </c:pt>
                <c:pt idx="1">
                  <c:v>LIM-AT: Male</c:v>
                </c:pt>
                <c:pt idx="2">
                  <c:v>LIM-AT: Female</c:v>
                </c:pt>
                <c:pt idx="3">
                  <c:v>Total pop'n</c:v>
                </c:pt>
                <c:pt idx="4">
                  <c:v>Total pop'n: Male</c:v>
                </c:pt>
                <c:pt idx="5">
                  <c:v>Total pop'n: Female</c:v>
                </c:pt>
              </c:strCache>
            </c:strRef>
          </c:cat>
          <c:val>
            <c:numRef>
              <c:f>Data!$J$1716:$O$1716</c:f>
              <c:numCache>
                <c:formatCode>#,##0</c:formatCode>
                <c:ptCount val="6"/>
                <c:pt idx="0">
                  <c:v>1227945</c:v>
                </c:pt>
                <c:pt idx="1">
                  <c:v>595415</c:v>
                </c:pt>
                <c:pt idx="2">
                  <c:v>632530</c:v>
                </c:pt>
                <c:pt idx="3">
                  <c:v>9735000</c:v>
                </c:pt>
                <c:pt idx="4">
                  <c:v>4657755</c:v>
                </c:pt>
                <c:pt idx="5">
                  <c:v>5077250</c:v>
                </c:pt>
              </c:numCache>
            </c:numRef>
          </c:val>
        </c:ser>
        <c:dLbls>
          <c:showLegendKey val="0"/>
          <c:showVal val="0"/>
          <c:showCatName val="0"/>
          <c:showSerName val="0"/>
          <c:showPercent val="0"/>
          <c:showBubbleSize val="0"/>
        </c:dLbls>
        <c:gapWidth val="50"/>
        <c:overlap val="100"/>
        <c:axId val="606411968"/>
        <c:axId val="606413144"/>
        <c:extLst/>
      </c:barChart>
      <c:catAx>
        <c:axId val="6064119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6413144"/>
        <c:crosses val="autoZero"/>
        <c:auto val="1"/>
        <c:lblAlgn val="ctr"/>
        <c:lblOffset val="100"/>
        <c:noMultiLvlLbl val="0"/>
      </c:catAx>
      <c:valAx>
        <c:axId val="606413144"/>
        <c:scaling>
          <c:orientation val="minMax"/>
        </c:scaling>
        <c:delete val="1"/>
        <c:axPos val="t"/>
        <c:numFmt formatCode="0%" sourceLinked="1"/>
        <c:majorTickMark val="out"/>
        <c:minorTickMark val="none"/>
        <c:tickLblPos val="nextTo"/>
        <c:crossAx val="606411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Charts!$A$1363</c:f>
          <c:strCache>
            <c:ptCount val="1"/>
            <c:pt idx="0">
              <c:v>Main mode of commuting</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5520611093203993"/>
          <c:y val="0.15152280701754386"/>
          <c:w val="0.70190245225194803"/>
          <c:h val="0.74665008979140768"/>
        </c:manualLayout>
      </c:layout>
      <c:barChart>
        <c:barDir val="bar"/>
        <c:grouping val="percentStacked"/>
        <c:varyColors val="0"/>
        <c:ser>
          <c:idx val="0"/>
          <c:order val="0"/>
          <c:tx>
            <c:strRef>
              <c:f>Data!$I$1779</c:f>
              <c:strCache>
                <c:ptCount val="1"/>
                <c:pt idx="0">
                  <c:v>Driver</c:v>
                </c:pt>
              </c:strCache>
            </c:strRef>
          </c:tx>
          <c:spPr>
            <a:solidFill>
              <a:schemeClr val="accent1"/>
            </a:solidFill>
            <a:ln>
              <a:noFill/>
            </a:ln>
            <a:effectLst/>
          </c:spPr>
          <c:invertIfNegative val="0"/>
          <c:dLbls>
            <c:dLbl>
              <c:idx val="0"/>
              <c:tx>
                <c:rich>
                  <a:bodyPr/>
                  <a:lstStyle/>
                  <a:p>
                    <a:fld id="{A38FB2EF-6CE1-4A59-B14F-EF50A096CC2C}"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F4C96BA0-F8C7-4BAE-9522-562D0EF2744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038DEAA9-5884-40D8-80ED-0B2EFE529E6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EEE7171-9CFC-47D0-A530-16909FBA7E2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2EC95C46-FB3B-4BBD-B068-69A8BB39487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F19B5930-022E-447C-9581-75D56BF4437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Data!$J$1778:$O$1778</c:f>
              <c:strCache>
                <c:ptCount val="6"/>
                <c:pt idx="0">
                  <c:v>LIM-AT</c:v>
                </c:pt>
                <c:pt idx="1">
                  <c:v>LIM-AT: Male</c:v>
                </c:pt>
                <c:pt idx="2">
                  <c:v>LIM-AT: Female</c:v>
                </c:pt>
                <c:pt idx="3">
                  <c:v>Total pop'n</c:v>
                </c:pt>
                <c:pt idx="4">
                  <c:v>Total pop'n: Male</c:v>
                </c:pt>
                <c:pt idx="5">
                  <c:v>Total pop'n: Female</c:v>
                </c:pt>
              </c:strCache>
            </c:strRef>
          </c:cat>
          <c:val>
            <c:numRef>
              <c:f>Data!$J$1779:$O$1779</c:f>
              <c:numCache>
                <c:formatCode>0%</c:formatCode>
                <c:ptCount val="6"/>
                <c:pt idx="0">
                  <c:v>0.58809944241960321</c:v>
                </c:pt>
                <c:pt idx="1">
                  <c:v>0.63468772873508439</c:v>
                </c:pt>
                <c:pt idx="2">
                  <c:v>0.53941189027644354</c:v>
                </c:pt>
                <c:pt idx="3">
                  <c:v>0.73985362377664254</c:v>
                </c:pt>
                <c:pt idx="4">
                  <c:v>0.77524558601327731</c:v>
                </c:pt>
                <c:pt idx="5">
                  <c:v>0.7017758882382702</c:v>
                </c:pt>
              </c:numCache>
            </c:numRef>
          </c:val>
          <c:extLst>
            <c:ext xmlns:c15="http://schemas.microsoft.com/office/drawing/2012/chart" uri="{02D57815-91ED-43cb-92C2-25804820EDAC}">
              <c15:datalabelsRange>
                <c15:f>Data!$S$1779:$X$1779</c15:f>
                <c15:dlblRangeCache>
                  <c:ptCount val="6"/>
                  <c:pt idx="0">
                    <c:v>59%</c:v>
                  </c:pt>
                  <c:pt idx="1">
                    <c:v>63%</c:v>
                  </c:pt>
                  <c:pt idx="2">
                    <c:v>54%</c:v>
                  </c:pt>
                  <c:pt idx="3">
                    <c:v>74%</c:v>
                  </c:pt>
                  <c:pt idx="4">
                    <c:v>78%</c:v>
                  </c:pt>
                  <c:pt idx="5">
                    <c:v>70%</c:v>
                  </c:pt>
                </c15:dlblRangeCache>
              </c15:datalabelsRange>
            </c:ext>
          </c:extLst>
        </c:ser>
        <c:ser>
          <c:idx val="2"/>
          <c:order val="1"/>
          <c:tx>
            <c:strRef>
              <c:f>Data!$I$1780</c:f>
              <c:strCache>
                <c:ptCount val="1"/>
                <c:pt idx="0">
                  <c:v>Passenger</c:v>
                </c:pt>
              </c:strCache>
            </c:strRef>
          </c:tx>
          <c:spPr>
            <a:solidFill>
              <a:schemeClr val="accent2"/>
            </a:solidFill>
            <a:ln>
              <a:noFill/>
            </a:ln>
            <a:effectLst/>
          </c:spPr>
          <c:invertIfNegative val="0"/>
          <c:dLbls>
            <c:dLbl>
              <c:idx val="0"/>
              <c:tx>
                <c:rich>
                  <a:bodyPr/>
                  <a:lstStyle/>
                  <a:p>
                    <a:fld id="{576A9EFF-4B3B-40BC-B353-685E72AD3F5C}"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1AB47C9-94CE-455F-BD07-2BFB2E9EAD5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6A3BE665-62BF-4BBE-A464-0F83146244D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BE330DE-CF12-41C7-BF73-7F853350682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E9090C75-287F-409C-A7EE-658BE9D1B41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ACC9D63-6F8E-4F54-B11E-58053FBFF6D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Data!$J$1778:$O$1778</c:f>
              <c:strCache>
                <c:ptCount val="6"/>
                <c:pt idx="0">
                  <c:v>LIM-AT</c:v>
                </c:pt>
                <c:pt idx="1">
                  <c:v>LIM-AT: Male</c:v>
                </c:pt>
                <c:pt idx="2">
                  <c:v>LIM-AT: Female</c:v>
                </c:pt>
                <c:pt idx="3">
                  <c:v>Total pop'n</c:v>
                </c:pt>
                <c:pt idx="4">
                  <c:v>Total pop'n: Male</c:v>
                </c:pt>
                <c:pt idx="5">
                  <c:v>Total pop'n: Female</c:v>
                </c:pt>
              </c:strCache>
            </c:strRef>
          </c:cat>
          <c:val>
            <c:numRef>
              <c:f>Data!$J$1780:$O$1780</c:f>
              <c:numCache>
                <c:formatCode>0%</c:formatCode>
                <c:ptCount val="6"/>
                <c:pt idx="0">
                  <c:v>6.7240194500743727E-2</c:v>
                </c:pt>
                <c:pt idx="1">
                  <c:v>6.1160569901441773E-2</c:v>
                </c:pt>
                <c:pt idx="2">
                  <c:v>7.3593766677340161E-2</c:v>
                </c:pt>
                <c:pt idx="3">
                  <c:v>5.4721519597177269E-2</c:v>
                </c:pt>
                <c:pt idx="4">
                  <c:v>4.251072777544547E-2</c:v>
                </c:pt>
                <c:pt idx="5">
                  <c:v>6.7859351324921921E-2</c:v>
                </c:pt>
              </c:numCache>
            </c:numRef>
          </c:val>
          <c:extLst>
            <c:ext xmlns:c15="http://schemas.microsoft.com/office/drawing/2012/chart" uri="{02D57815-91ED-43cb-92C2-25804820EDAC}">
              <c15:datalabelsRange>
                <c15:f>Data!$S$1780:$X$1780</c15:f>
                <c15:dlblRangeCache>
                  <c:ptCount val="6"/>
                  <c:pt idx="0">
                    <c:v>7%</c:v>
                  </c:pt>
                  <c:pt idx="1">
                    <c:v>6%</c:v>
                  </c:pt>
                  <c:pt idx="2">
                    <c:v>7%</c:v>
                  </c:pt>
                  <c:pt idx="3">
                    <c:v>5%</c:v>
                  </c:pt>
                  <c:pt idx="4">
                    <c:v>4%</c:v>
                  </c:pt>
                  <c:pt idx="5">
                    <c:v>7%</c:v>
                  </c:pt>
                </c15:dlblRangeCache>
              </c15:datalabelsRange>
            </c:ext>
          </c:extLst>
        </c:ser>
        <c:ser>
          <c:idx val="1"/>
          <c:order val="2"/>
          <c:tx>
            <c:strRef>
              <c:f>Data!$I$1782</c:f>
              <c:strCache>
                <c:ptCount val="1"/>
                <c:pt idx="0">
                  <c:v>Walk</c:v>
                </c:pt>
              </c:strCache>
            </c:strRef>
          </c:tx>
          <c:spPr>
            <a:solidFill>
              <a:schemeClr val="accent4"/>
            </a:solidFill>
            <a:ln>
              <a:noFill/>
            </a:ln>
            <a:effectLst/>
          </c:spPr>
          <c:invertIfNegative val="0"/>
          <c:dLbls>
            <c:dLbl>
              <c:idx val="0"/>
              <c:tx>
                <c:rich>
                  <a:bodyPr/>
                  <a:lstStyle/>
                  <a:p>
                    <a:fld id="{FDD03EB5-F7B1-4069-B890-082F772738D7}"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554A4AC1-4E06-4E5C-BE64-47B5CBD459E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0DF3716D-9984-4EF9-83BB-115DB0EF1C2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73BB35F-EC34-47D1-9A01-87BDB0BA652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B9CA305-6E22-4CC2-8765-3F43549648A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175EF9A-361E-4CC3-BBFB-6BC2F71EC6D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Data!$J$1778:$O$1778</c:f>
              <c:strCache>
                <c:ptCount val="6"/>
                <c:pt idx="0">
                  <c:v>LIM-AT</c:v>
                </c:pt>
                <c:pt idx="1">
                  <c:v>LIM-AT: Male</c:v>
                </c:pt>
                <c:pt idx="2">
                  <c:v>LIM-AT: Female</c:v>
                </c:pt>
                <c:pt idx="3">
                  <c:v>Total pop'n</c:v>
                </c:pt>
                <c:pt idx="4">
                  <c:v>Total pop'n: Male</c:v>
                </c:pt>
                <c:pt idx="5">
                  <c:v>Total pop'n: Female</c:v>
                </c:pt>
              </c:strCache>
            </c:strRef>
          </c:cat>
          <c:val>
            <c:numRef>
              <c:f>Data!$J$1782:$O$1782</c:f>
              <c:numCache>
                <c:formatCode>0%</c:formatCode>
                <c:ptCount val="6"/>
                <c:pt idx="0">
                  <c:v>0.10793225528657545</c:v>
                </c:pt>
                <c:pt idx="1">
                  <c:v>9.2549406778218463E-2</c:v>
                </c:pt>
                <c:pt idx="2">
                  <c:v>0.12400825417155868</c:v>
                </c:pt>
                <c:pt idx="3">
                  <c:v>5.5292716235241068E-2</c:v>
                </c:pt>
                <c:pt idx="4">
                  <c:v>4.7747789892956152E-2</c:v>
                </c:pt>
                <c:pt idx="5">
                  <c:v>6.3409825692595109E-2</c:v>
                </c:pt>
              </c:numCache>
            </c:numRef>
          </c:val>
          <c:extLst>
            <c:ext xmlns:c15="http://schemas.microsoft.com/office/drawing/2012/chart" uri="{02D57815-91ED-43cb-92C2-25804820EDAC}">
              <c15:datalabelsRange>
                <c15:f>Data!$S$1782:$X$1782</c15:f>
                <c15:dlblRangeCache>
                  <c:ptCount val="6"/>
                  <c:pt idx="0">
                    <c:v>11%</c:v>
                  </c:pt>
                  <c:pt idx="1">
                    <c:v>9%</c:v>
                  </c:pt>
                  <c:pt idx="2">
                    <c:v>12%</c:v>
                  </c:pt>
                  <c:pt idx="3">
                    <c:v>6%</c:v>
                  </c:pt>
                  <c:pt idx="4">
                    <c:v>5%</c:v>
                  </c:pt>
                  <c:pt idx="5">
                    <c:v>6%</c:v>
                  </c:pt>
                </c15:dlblRangeCache>
              </c15:datalabelsRange>
            </c:ext>
          </c:extLst>
        </c:ser>
        <c:ser>
          <c:idx val="4"/>
          <c:order val="3"/>
          <c:tx>
            <c:strRef>
              <c:f>Data!$I$1783</c:f>
              <c:strCache>
                <c:ptCount val="1"/>
                <c:pt idx="0">
                  <c:v>Bicycle</c:v>
                </c:pt>
              </c:strCache>
            </c:strRef>
          </c:tx>
          <c:spPr>
            <a:solidFill>
              <a:schemeClr val="accent5"/>
            </a:solidFill>
            <a:ln>
              <a:noFill/>
            </a:ln>
            <a:effectLst/>
          </c:spPr>
          <c:invertIfNegative val="0"/>
          <c:dLbls>
            <c:dLbl>
              <c:idx val="0"/>
              <c:tx>
                <c:rich>
                  <a:bodyPr/>
                  <a:lstStyle/>
                  <a:p>
                    <a:fld id="{E6A1AF3C-2E6C-4FB6-A9F4-DEBD15AF4C2A}"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0F78E3A-379C-47C7-9471-D19E99EE925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24495E7D-FE92-4E6C-8FCA-4CA12AFD654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5422948A-E733-4E29-A6C5-74FCE402D6B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34AAB74-EC94-4E91-B466-3329E6123C6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D2EC4707-2DDA-49FE-8E9E-DD31DC4B9C9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Data!$J$1778:$O$1778</c:f>
              <c:strCache>
                <c:ptCount val="6"/>
                <c:pt idx="0">
                  <c:v>LIM-AT</c:v>
                </c:pt>
                <c:pt idx="1">
                  <c:v>LIM-AT: Male</c:v>
                </c:pt>
                <c:pt idx="2">
                  <c:v>LIM-AT: Female</c:v>
                </c:pt>
                <c:pt idx="3">
                  <c:v>Total pop'n</c:v>
                </c:pt>
                <c:pt idx="4">
                  <c:v>Total pop'n: Male</c:v>
                </c:pt>
                <c:pt idx="5">
                  <c:v>Total pop'n: Female</c:v>
                </c:pt>
              </c:strCache>
            </c:strRef>
          </c:cat>
          <c:val>
            <c:numRef>
              <c:f>Data!$J$1783:$O$1783</c:f>
              <c:numCache>
                <c:formatCode>0%</c:formatCode>
                <c:ptCount val="6"/>
                <c:pt idx="0">
                  <c:v>2.0328633188646583E-2</c:v>
                </c:pt>
                <c:pt idx="1">
                  <c:v>2.6094949529337667E-2</c:v>
                </c:pt>
                <c:pt idx="2">
                  <c:v>1.4293592343544314E-2</c:v>
                </c:pt>
                <c:pt idx="3">
                  <c:v>1.3988964632096149E-2</c:v>
                </c:pt>
                <c:pt idx="4">
                  <c:v>1.7815124416678159E-2</c:v>
                </c:pt>
                <c:pt idx="5">
                  <c:v>9.8723645695654276E-3</c:v>
                </c:pt>
              </c:numCache>
            </c:numRef>
          </c:val>
          <c:extLst>
            <c:ext xmlns:c15="http://schemas.microsoft.com/office/drawing/2012/chart" uri="{02D57815-91ED-43cb-92C2-25804820EDAC}">
              <c15:datalabelsRange>
                <c15:f>Data!$S$1783:$X$1783</c15:f>
                <c15:dlblRangeCache>
                  <c:ptCount val="6"/>
                  <c:pt idx="0">
                    <c:v>2%</c:v>
                  </c:pt>
                  <c:pt idx="1">
                    <c:v>3%</c:v>
                  </c:pt>
                  <c:pt idx="2">
                    <c:v>1%</c:v>
                  </c:pt>
                  <c:pt idx="3">
                    <c:v>1%</c:v>
                  </c:pt>
                  <c:pt idx="4">
                    <c:v>2%</c:v>
                  </c:pt>
                </c15:dlblRangeCache>
              </c15:datalabelsRange>
            </c:ext>
          </c:extLst>
        </c:ser>
        <c:ser>
          <c:idx val="3"/>
          <c:order val="4"/>
          <c:tx>
            <c:strRef>
              <c:f>Data!$I$1781</c:f>
              <c:strCache>
                <c:ptCount val="1"/>
                <c:pt idx="0">
                  <c:v>Public Transit</c:v>
                </c:pt>
              </c:strCache>
            </c:strRef>
          </c:tx>
          <c:spPr>
            <a:solidFill>
              <a:schemeClr val="accent6"/>
            </a:solidFill>
            <a:ln>
              <a:noFill/>
            </a:ln>
            <a:effectLst/>
          </c:spPr>
          <c:invertIfNegative val="0"/>
          <c:dLbls>
            <c:dLbl>
              <c:idx val="0"/>
              <c:tx>
                <c:rich>
                  <a:bodyPr/>
                  <a:lstStyle/>
                  <a:p>
                    <a:fld id="{B35BFDA2-7DEF-46EF-8101-FF6ECC2CCEFB}"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EB3FD175-661A-475D-A497-9741CB15F9D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C8E36A1D-6A1C-4192-9CF7-39B2D3D9161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5CB1D5B8-5E86-4024-975E-C8E1D763931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677CA67-2DC0-429C-A26F-469D6B61B16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C893EBE2-FD5B-4AA1-87A4-8FAD0D0B2E6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Data!$J$1778:$O$1778</c:f>
              <c:strCache>
                <c:ptCount val="6"/>
                <c:pt idx="0">
                  <c:v>LIM-AT</c:v>
                </c:pt>
                <c:pt idx="1">
                  <c:v>LIM-AT: Male</c:v>
                </c:pt>
                <c:pt idx="2">
                  <c:v>LIM-AT: Female</c:v>
                </c:pt>
                <c:pt idx="3">
                  <c:v>Total pop'n</c:v>
                </c:pt>
                <c:pt idx="4">
                  <c:v>Total pop'n: Male</c:v>
                </c:pt>
                <c:pt idx="5">
                  <c:v>Total pop'n: Female</c:v>
                </c:pt>
              </c:strCache>
            </c:strRef>
          </c:cat>
          <c:val>
            <c:numRef>
              <c:f>Data!$J$1781:$O$1781</c:f>
              <c:numCache>
                <c:formatCode>0%</c:formatCode>
                <c:ptCount val="6"/>
                <c:pt idx="0">
                  <c:v>0.20004175329024626</c:v>
                </c:pt>
                <c:pt idx="1">
                  <c:v>0.16949801692001293</c:v>
                </c:pt>
                <c:pt idx="2">
                  <c:v>0.23195289429679439</c:v>
                </c:pt>
                <c:pt idx="3">
                  <c:v>0.12395124487174683</c:v>
                </c:pt>
                <c:pt idx="4">
                  <c:v>0.10288639888794449</c:v>
                </c:pt>
                <c:pt idx="5">
                  <c:v>0.14661602038401753</c:v>
                </c:pt>
              </c:numCache>
            </c:numRef>
          </c:val>
          <c:extLst>
            <c:ext xmlns:c15="http://schemas.microsoft.com/office/drawing/2012/chart" uri="{02D57815-91ED-43cb-92C2-25804820EDAC}">
              <c15:datalabelsRange>
                <c15:f>Data!$S$1781:$X$1781</c15:f>
                <c15:dlblRangeCache>
                  <c:ptCount val="6"/>
                  <c:pt idx="0">
                    <c:v>20%</c:v>
                  </c:pt>
                  <c:pt idx="1">
                    <c:v>17%</c:v>
                  </c:pt>
                  <c:pt idx="2">
                    <c:v>23%</c:v>
                  </c:pt>
                  <c:pt idx="3">
                    <c:v>12%</c:v>
                  </c:pt>
                  <c:pt idx="4">
                    <c:v>10%</c:v>
                  </c:pt>
                  <c:pt idx="5">
                    <c:v>15%</c:v>
                  </c:pt>
                </c15:dlblRangeCache>
              </c15:datalabelsRange>
            </c:ext>
          </c:extLst>
        </c:ser>
        <c:ser>
          <c:idx val="5"/>
          <c:order val="5"/>
          <c:tx>
            <c:strRef>
              <c:f>Data!$I$1784</c:f>
              <c:strCache>
                <c:ptCount val="1"/>
                <c:pt idx="0">
                  <c:v>Other method</c:v>
                </c:pt>
              </c:strCache>
            </c:strRef>
          </c:tx>
          <c:spPr>
            <a:solidFill>
              <a:schemeClr val="accent3"/>
            </a:solidFill>
            <a:ln>
              <a:noFill/>
            </a:ln>
            <a:effectLst/>
          </c:spPr>
          <c:invertIfNegative val="0"/>
          <c:dLbls>
            <c:dLbl>
              <c:idx val="0"/>
              <c:tx>
                <c:rich>
                  <a:bodyPr/>
                  <a:lstStyle/>
                  <a:p>
                    <a:fld id="{0ECD8788-7361-4B32-AF86-829D7DB54342}"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D006B9EB-369D-4F20-9B71-78E08A77F2D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5306838B-8C3C-414B-9E01-0F4ED512ACA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6A1E35C-AAA1-4559-9CDA-86CCF557A8A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667975B9-582A-46B7-BD1D-BB7C0EFD251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8F7AEC38-EC8F-45C4-8D9D-CDCE29FFCC1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Data!$J$1778:$O$1778</c:f>
              <c:strCache>
                <c:ptCount val="6"/>
                <c:pt idx="0">
                  <c:v>LIM-AT</c:v>
                </c:pt>
                <c:pt idx="1">
                  <c:v>LIM-AT: Male</c:v>
                </c:pt>
                <c:pt idx="2">
                  <c:v>LIM-AT: Female</c:v>
                </c:pt>
                <c:pt idx="3">
                  <c:v>Total pop'n</c:v>
                </c:pt>
                <c:pt idx="4">
                  <c:v>Total pop'n: Male</c:v>
                </c:pt>
                <c:pt idx="5">
                  <c:v>Total pop'n: Female</c:v>
                </c:pt>
              </c:strCache>
            </c:strRef>
          </c:cat>
          <c:val>
            <c:numRef>
              <c:f>Data!$J$1784:$O$1784</c:f>
              <c:numCache>
                <c:formatCode>0%</c:formatCode>
                <c:ptCount val="6"/>
                <c:pt idx="0">
                  <c:v>1.6353372013117491E-2</c:v>
                </c:pt>
                <c:pt idx="1">
                  <c:v>1.599230599009311E-2</c:v>
                </c:pt>
                <c:pt idx="2">
                  <c:v>1.6730707652897855E-2</c:v>
                </c:pt>
                <c:pt idx="3">
                  <c:v>1.2191616004715678E-2</c:v>
                </c:pt>
                <c:pt idx="4">
                  <c:v>1.379437301369838E-2</c:v>
                </c:pt>
                <c:pt idx="5">
                  <c:v>1.0466549790629784E-2</c:v>
                </c:pt>
              </c:numCache>
            </c:numRef>
          </c:val>
          <c:extLst>
            <c:ext xmlns:c15="http://schemas.microsoft.com/office/drawing/2012/chart" uri="{02D57815-91ED-43cb-92C2-25804820EDAC}">
              <c15:datalabelsRange>
                <c15:f>Data!$S$1784:$X$1784</c15:f>
                <c15:dlblRangeCache>
                  <c:ptCount val="6"/>
                  <c:pt idx="0">
                    <c:v>2%</c:v>
                  </c:pt>
                  <c:pt idx="1">
                    <c:v>2%</c:v>
                  </c:pt>
                  <c:pt idx="2">
                    <c:v>2%</c:v>
                  </c:pt>
                  <c:pt idx="3">
                    <c:v>1%</c:v>
                  </c:pt>
                  <c:pt idx="4">
                    <c:v>1%</c:v>
                  </c:pt>
                  <c:pt idx="5">
                    <c:v>1%</c:v>
                  </c:pt>
                </c15:dlblRangeCache>
              </c15:datalabelsRange>
            </c:ext>
          </c:extLst>
        </c:ser>
        <c:dLbls>
          <c:showLegendKey val="0"/>
          <c:showVal val="0"/>
          <c:showCatName val="0"/>
          <c:showSerName val="0"/>
          <c:showPercent val="0"/>
          <c:showBubbleSize val="0"/>
        </c:dLbls>
        <c:gapWidth val="50"/>
        <c:overlap val="100"/>
        <c:axId val="606415496"/>
        <c:axId val="606415104"/>
        <c:extLst/>
      </c:barChart>
      <c:catAx>
        <c:axId val="6064154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6415104"/>
        <c:crosses val="autoZero"/>
        <c:auto val="1"/>
        <c:lblAlgn val="ctr"/>
        <c:lblOffset val="100"/>
        <c:noMultiLvlLbl val="0"/>
      </c:catAx>
      <c:valAx>
        <c:axId val="606415104"/>
        <c:scaling>
          <c:orientation val="minMax"/>
        </c:scaling>
        <c:delete val="1"/>
        <c:axPos val="t"/>
        <c:numFmt formatCode="0%" sourceLinked="1"/>
        <c:majorTickMark val="out"/>
        <c:minorTickMark val="none"/>
        <c:tickLblPos val="nextTo"/>
        <c:crossAx val="606415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Charts!$A$1390</c:f>
          <c:strCache>
            <c:ptCount val="1"/>
            <c:pt idx="0">
              <c:v>Commuting duration</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5520611093203993"/>
          <c:y val="0.15152280701754386"/>
          <c:w val="0.70190245225194803"/>
          <c:h val="0.74665008979140768"/>
        </c:manualLayout>
      </c:layout>
      <c:barChart>
        <c:barDir val="bar"/>
        <c:grouping val="clustered"/>
        <c:varyColors val="0"/>
        <c:ser>
          <c:idx val="0"/>
          <c:order val="0"/>
          <c:tx>
            <c:strRef>
              <c:f>Data!$J$1786</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Data!$I$1787:$I$1791</c:f>
              <c:strCache>
                <c:ptCount val="5"/>
                <c:pt idx="0">
                  <c:v>Less than 15 minutes</c:v>
                </c:pt>
                <c:pt idx="1">
                  <c:v>15 to 29 minutes</c:v>
                </c:pt>
                <c:pt idx="2">
                  <c:v>30 to 44 minutes</c:v>
                </c:pt>
                <c:pt idx="3">
                  <c:v>45 to 59 minutes</c:v>
                </c:pt>
                <c:pt idx="4">
                  <c:v>60 minutes and over</c:v>
                </c:pt>
              </c:strCache>
            </c:strRef>
          </c:cat>
          <c:val>
            <c:numRef>
              <c:f>Data!$J$1787:$J$1791</c:f>
              <c:numCache>
                <c:formatCode>0%</c:formatCode>
                <c:ptCount val="5"/>
                <c:pt idx="0">
                  <c:v>0.28806725759170504</c:v>
                </c:pt>
                <c:pt idx="1">
                  <c:v>0.32112194570332547</c:v>
                </c:pt>
                <c:pt idx="2">
                  <c:v>0.20755734553457258</c:v>
                </c:pt>
                <c:pt idx="3">
                  <c:v>8.1640730334635231E-2</c:v>
                </c:pt>
                <c:pt idx="4">
                  <c:v>0.1016127208357617</c:v>
                </c:pt>
              </c:numCache>
            </c:numRef>
          </c:val>
        </c:ser>
        <c:ser>
          <c:idx val="4"/>
          <c:order val="3"/>
          <c:tx>
            <c:strRef>
              <c:f>Data!$M$1786</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Data!$I$1787:$I$1791</c:f>
              <c:strCache>
                <c:ptCount val="5"/>
                <c:pt idx="0">
                  <c:v>Less than 15 minutes</c:v>
                </c:pt>
                <c:pt idx="1">
                  <c:v>15 to 29 minutes</c:v>
                </c:pt>
                <c:pt idx="2">
                  <c:v>30 to 44 minutes</c:v>
                </c:pt>
                <c:pt idx="3">
                  <c:v>45 to 59 minutes</c:v>
                </c:pt>
                <c:pt idx="4">
                  <c:v>60 minutes and over</c:v>
                </c:pt>
              </c:strCache>
            </c:strRef>
          </c:cat>
          <c:val>
            <c:numRef>
              <c:f>Data!$M$1787:$M$1791</c:f>
              <c:numCache>
                <c:formatCode>0%</c:formatCode>
                <c:ptCount val="5"/>
                <c:pt idx="0">
                  <c:v>0.28024036868959767</c:v>
                </c:pt>
                <c:pt idx="1">
                  <c:v>0.33467567734370179</c:v>
                </c:pt>
                <c:pt idx="2">
                  <c:v>0.2033410290611338</c:v>
                </c:pt>
                <c:pt idx="3">
                  <c:v>8.7604084403618887E-2</c:v>
                </c:pt>
                <c:pt idx="4">
                  <c:v>9.4139155384427423E-2</c:v>
                </c:pt>
              </c:numCache>
            </c:numRef>
          </c:val>
        </c:ser>
        <c:dLbls>
          <c:showLegendKey val="0"/>
          <c:showVal val="0"/>
          <c:showCatName val="0"/>
          <c:showSerName val="0"/>
          <c:showPercent val="0"/>
          <c:showBubbleSize val="0"/>
        </c:dLbls>
        <c:gapWidth val="50"/>
        <c:axId val="606411184"/>
        <c:axId val="606411576"/>
        <c:extLst>
          <c:ext xmlns:c15="http://schemas.microsoft.com/office/drawing/2012/chart" uri="{02D57815-91ED-43cb-92C2-25804820EDAC}">
            <c15:filteredBarSeries>
              <c15:ser>
                <c:idx val="2"/>
                <c:order val="1"/>
                <c:tx>
                  <c:strRef>
                    <c:extLst>
                      <c:ext uri="{02D57815-91ED-43cb-92C2-25804820EDAC}">
                        <c15:formulaRef>
                          <c15:sqref>Data!$K$1786</c15:sqref>
                        </c15:formulaRef>
                      </c:ext>
                    </c:extLst>
                    <c:strCache>
                      <c:ptCount val="1"/>
                      <c:pt idx="0">
                        <c:v>LIM-AT: Male</c:v>
                      </c:pt>
                    </c:strCache>
                  </c:strRef>
                </c:tx>
                <c:spPr>
                  <a:solidFill>
                    <a:schemeClr val="accent3"/>
                  </a:solidFill>
                  <a:ln>
                    <a:noFill/>
                  </a:ln>
                  <a:effectLst/>
                </c:spPr>
                <c:invertIfNegative val="0"/>
                <c:cat>
                  <c:strRef>
                    <c:extLst>
                      <c:ext uri="{02D57815-91ED-43cb-92C2-25804820EDAC}">
                        <c15:formulaRef>
                          <c15:sqref>Data!$I$1787:$I$1791</c15:sqref>
                        </c15:formulaRef>
                      </c:ext>
                    </c:extLst>
                    <c:strCache>
                      <c:ptCount val="5"/>
                      <c:pt idx="0">
                        <c:v>Less than 15 minutes</c:v>
                      </c:pt>
                      <c:pt idx="1">
                        <c:v>15 to 29 minutes</c:v>
                      </c:pt>
                      <c:pt idx="2">
                        <c:v>30 to 44 minutes</c:v>
                      </c:pt>
                      <c:pt idx="3">
                        <c:v>45 to 59 minutes</c:v>
                      </c:pt>
                      <c:pt idx="4">
                        <c:v>60 minutes and over</c:v>
                      </c:pt>
                    </c:strCache>
                  </c:strRef>
                </c:cat>
                <c:val>
                  <c:numRef>
                    <c:extLst>
                      <c:ext uri="{02D57815-91ED-43cb-92C2-25804820EDAC}">
                        <c15:formulaRef>
                          <c15:sqref>Data!$K$1787:$K$1791</c15:sqref>
                        </c15:formulaRef>
                      </c:ext>
                    </c:extLst>
                    <c:numCache>
                      <c:formatCode>0%</c:formatCode>
                      <c:ptCount val="5"/>
                      <c:pt idx="0">
                        <c:v>0.25306608791863483</c:v>
                      </c:pt>
                      <c:pt idx="1">
                        <c:v>0.31631133239712328</c:v>
                      </c:pt>
                      <c:pt idx="2">
                        <c:v>0.22777990552789482</c:v>
                      </c:pt>
                      <c:pt idx="3">
                        <c:v>8.7271798799948938E-2</c:v>
                      </c:pt>
                      <c:pt idx="4">
                        <c:v>0.11557087535639815</c:v>
                      </c:pt>
                    </c:numCache>
                  </c:numRef>
                </c:val>
              </c15:ser>
            </c15:filteredBarSeries>
            <c15:filteredBarSeries>
              <c15:ser>
                <c:idx val="1"/>
                <c:order val="2"/>
                <c:tx>
                  <c:strRef>
                    <c:extLst xmlns:c15="http://schemas.microsoft.com/office/drawing/2012/chart">
                      <c:ext xmlns:c15="http://schemas.microsoft.com/office/drawing/2012/chart" uri="{02D57815-91ED-43cb-92C2-25804820EDAC}">
                        <c15:formulaRef>
                          <c15:sqref>Data!$L$1786</c15:sqref>
                        </c15:formulaRef>
                      </c:ext>
                    </c:extLst>
                    <c:strCache>
                      <c:ptCount val="1"/>
                      <c:pt idx="0">
                        <c:v>LIM-AT: Female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Data!$I$1787:$I$1791</c15:sqref>
                        </c15:formulaRef>
                      </c:ext>
                    </c:extLst>
                    <c:strCache>
                      <c:ptCount val="5"/>
                      <c:pt idx="0">
                        <c:v>Less than 15 minutes</c:v>
                      </c:pt>
                      <c:pt idx="1">
                        <c:v>15 to 29 minutes</c:v>
                      </c:pt>
                      <c:pt idx="2">
                        <c:v>30 to 44 minutes</c:v>
                      </c:pt>
                      <c:pt idx="3">
                        <c:v>45 to 59 minutes</c:v>
                      </c:pt>
                      <c:pt idx="4">
                        <c:v>60 minutes and over</c:v>
                      </c:pt>
                    </c:strCache>
                  </c:strRef>
                </c:cat>
                <c:val>
                  <c:numRef>
                    <c:extLst xmlns:c15="http://schemas.microsoft.com/office/drawing/2012/chart">
                      <c:ext xmlns:c15="http://schemas.microsoft.com/office/drawing/2012/chart" uri="{02D57815-91ED-43cb-92C2-25804820EDAC}">
                        <c15:formulaRef>
                          <c15:sqref>Data!$L$1787:$L$1791</c15:sqref>
                        </c15:formulaRef>
                      </c:ext>
                    </c:extLst>
                    <c:numCache>
                      <c:formatCode>0%</c:formatCode>
                      <c:ptCount val="5"/>
                      <c:pt idx="0">
                        <c:v>0.32464332728501799</c:v>
                      </c:pt>
                      <c:pt idx="1">
                        <c:v>0.32614651154516666</c:v>
                      </c:pt>
                      <c:pt idx="2">
                        <c:v>0.18643042658412495</c:v>
                      </c:pt>
                      <c:pt idx="3">
                        <c:v>7.5764044544063755E-2</c:v>
                      </c:pt>
                      <c:pt idx="4">
                        <c:v>8.7024584623047643E-2</c:v>
                      </c:pt>
                    </c:numCache>
                  </c:numRef>
                </c:val>
              </c15:ser>
            </c15:filteredBarSeries>
            <c15:filteredBarSeries>
              <c15:ser>
                <c:idx val="3"/>
                <c:order val="4"/>
                <c:tx>
                  <c:strRef>
                    <c:extLst xmlns:c15="http://schemas.microsoft.com/office/drawing/2012/chart">
                      <c:ext xmlns:c15="http://schemas.microsoft.com/office/drawing/2012/chart" uri="{02D57815-91ED-43cb-92C2-25804820EDAC}">
                        <c15:formulaRef>
                          <c15:sqref>Data!$N$1786</c15:sqref>
                        </c15:formulaRef>
                      </c:ext>
                    </c:extLst>
                    <c:strCache>
                      <c:ptCount val="1"/>
                      <c:pt idx="0">
                        <c:v>Total pop'n: Male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Data!$I$1787:$I$1791</c15:sqref>
                        </c15:formulaRef>
                      </c:ext>
                    </c:extLst>
                    <c:strCache>
                      <c:ptCount val="5"/>
                      <c:pt idx="0">
                        <c:v>Less than 15 minutes</c:v>
                      </c:pt>
                      <c:pt idx="1">
                        <c:v>15 to 29 minutes</c:v>
                      </c:pt>
                      <c:pt idx="2">
                        <c:v>30 to 44 minutes</c:v>
                      </c:pt>
                      <c:pt idx="3">
                        <c:v>45 to 59 minutes</c:v>
                      </c:pt>
                      <c:pt idx="4">
                        <c:v>60 minutes and over</c:v>
                      </c:pt>
                    </c:strCache>
                  </c:strRef>
                </c:cat>
                <c:val>
                  <c:numRef>
                    <c:extLst xmlns:c15="http://schemas.microsoft.com/office/drawing/2012/chart">
                      <c:ext xmlns:c15="http://schemas.microsoft.com/office/drawing/2012/chart" uri="{02D57815-91ED-43cb-92C2-25804820EDAC}">
                        <c15:formulaRef>
                          <c15:sqref>Data!$N$1787:$N$1791</c15:sqref>
                        </c15:formulaRef>
                      </c:ext>
                    </c:extLst>
                    <c:numCache>
                      <c:formatCode>0%</c:formatCode>
                      <c:ptCount val="5"/>
                      <c:pt idx="0">
                        <c:v>0.25169065366676369</c:v>
                      </c:pt>
                      <c:pt idx="1">
                        <c:v>0.33113360523122964</c:v>
                      </c:pt>
                      <c:pt idx="2">
                        <c:v>0.21661266579220284</c:v>
                      </c:pt>
                      <c:pt idx="3">
                        <c:v>9.3333924679867869E-2</c:v>
                      </c:pt>
                      <c:pt idx="4">
                        <c:v>0.10723036572555486</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Data!$O$1786</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Data!$I$1787:$I$1791</c15:sqref>
                        </c15:formulaRef>
                      </c:ext>
                    </c:extLst>
                    <c:strCache>
                      <c:ptCount val="5"/>
                      <c:pt idx="0">
                        <c:v>Less than 15 minutes</c:v>
                      </c:pt>
                      <c:pt idx="1">
                        <c:v>15 to 29 minutes</c:v>
                      </c:pt>
                      <c:pt idx="2">
                        <c:v>30 to 44 minutes</c:v>
                      </c:pt>
                      <c:pt idx="3">
                        <c:v>45 to 59 minutes</c:v>
                      </c:pt>
                      <c:pt idx="4">
                        <c:v>60 minutes and over</c:v>
                      </c:pt>
                    </c:strCache>
                  </c:strRef>
                </c:cat>
                <c:val>
                  <c:numRef>
                    <c:extLst xmlns:c15="http://schemas.microsoft.com/office/drawing/2012/chart">
                      <c:ext xmlns:c15="http://schemas.microsoft.com/office/drawing/2012/chart" uri="{02D57815-91ED-43cb-92C2-25804820EDAC}">
                        <c15:formulaRef>
                          <c15:sqref>Data!$O$1787:$O$1791</c15:sqref>
                        </c15:formulaRef>
                      </c:ext>
                    </c:extLst>
                    <c:numCache>
                      <c:formatCode>0%</c:formatCode>
                      <c:ptCount val="5"/>
                      <c:pt idx="0">
                        <c:v>0.31095738276288759</c:v>
                      </c:pt>
                      <c:pt idx="1">
                        <c:v>0.33848663933895795</c:v>
                      </c:pt>
                      <c:pt idx="2">
                        <c:v>0.18906255413193779</c:v>
                      </c:pt>
                      <c:pt idx="3">
                        <c:v>8.1439273852533647E-2</c:v>
                      </c:pt>
                      <c:pt idx="4">
                        <c:v>8.0054149913683051E-2</c:v>
                      </c:pt>
                    </c:numCache>
                  </c:numRef>
                </c:val>
              </c15:ser>
            </c15:filteredBarSeries>
          </c:ext>
        </c:extLst>
      </c:barChart>
      <c:catAx>
        <c:axId val="606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6411576"/>
        <c:crosses val="autoZero"/>
        <c:auto val="1"/>
        <c:lblAlgn val="ctr"/>
        <c:lblOffset val="100"/>
        <c:noMultiLvlLbl val="0"/>
      </c:catAx>
      <c:valAx>
        <c:axId val="606411576"/>
        <c:scaling>
          <c:orientation val="minMax"/>
        </c:scaling>
        <c:delete val="1"/>
        <c:axPos val="t"/>
        <c:numFmt formatCode="0%" sourceLinked="1"/>
        <c:majorTickMark val="out"/>
        <c:minorTickMark val="none"/>
        <c:tickLblPos val="nextTo"/>
        <c:crossAx val="606411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Charts!$A$600</c:f>
          <c:strCache>
            <c:ptCount val="1"/>
            <c:pt idx="0">
              <c:v>Immigrants by region of birth</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Data!$I$1041</c:f>
              <c:strCache>
                <c:ptCount val="1"/>
                <c:pt idx="0">
                  <c:v>Americas</c:v>
                </c:pt>
              </c:strCache>
            </c:strRef>
          </c:tx>
          <c:spPr>
            <a:solidFill>
              <a:schemeClr val="accent4"/>
            </a:solidFill>
            <a:ln>
              <a:noFill/>
            </a:ln>
            <a:effectLst/>
          </c:spPr>
          <c:invertIfNegative val="0"/>
          <c:dLbls>
            <c:dLbl>
              <c:idx val="0"/>
              <c:tx>
                <c:rich>
                  <a:bodyPr/>
                  <a:lstStyle/>
                  <a:p>
                    <a:fld id="{1541735A-E8A8-42AA-A63E-A70C524976B4}"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9221466C-3DB0-42B2-B3FB-403BC940F3A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BE76F22-35F0-4E5E-910D-1244ECE6F8E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A0ED803A-4A16-45A0-A0C6-24F6E479D71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9E5CDEA-169F-47B7-B8B7-6149469E6C3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62B9BA0F-B5C0-4B22-9EE7-27145C95346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Data!$J$1040:$O$1040</c:f>
              <c:strCache>
                <c:ptCount val="6"/>
                <c:pt idx="0">
                  <c:v>LIM-AT</c:v>
                </c:pt>
                <c:pt idx="1">
                  <c:v>LIM-AT: Male</c:v>
                </c:pt>
                <c:pt idx="2">
                  <c:v>LIM-AT: Female</c:v>
                </c:pt>
                <c:pt idx="3">
                  <c:v>Total pop'n</c:v>
                </c:pt>
                <c:pt idx="4">
                  <c:v>Total pop'n: Male</c:v>
                </c:pt>
                <c:pt idx="5">
                  <c:v>Total pop'n: Female</c:v>
                </c:pt>
              </c:strCache>
            </c:strRef>
          </c:cat>
          <c:val>
            <c:numRef>
              <c:f>Data!$J$1041:$O$1041</c:f>
              <c:numCache>
                <c:formatCode>0%</c:formatCode>
                <c:ptCount val="6"/>
                <c:pt idx="0">
                  <c:v>0.13706358467151933</c:v>
                </c:pt>
                <c:pt idx="1">
                  <c:v>0.1250738657060752</c:v>
                </c:pt>
                <c:pt idx="2">
                  <c:v>0.14718035227668541</c:v>
                </c:pt>
                <c:pt idx="3">
                  <c:v>0.14968445118110341</c:v>
                </c:pt>
                <c:pt idx="4">
                  <c:v>0.1423811515404991</c:v>
                </c:pt>
                <c:pt idx="5">
                  <c:v>0.15630840117036263</c:v>
                </c:pt>
              </c:numCache>
            </c:numRef>
          </c:val>
          <c:extLst>
            <c:ext xmlns:c15="http://schemas.microsoft.com/office/drawing/2012/chart" uri="{02D57815-91ED-43cb-92C2-25804820EDAC}">
              <c15:datalabelsRange>
                <c15:f>Data!$S$1041:$X$1041</c15:f>
                <c15:dlblRangeCache>
                  <c:ptCount val="6"/>
                  <c:pt idx="0">
                    <c:v>14%</c:v>
                  </c:pt>
                  <c:pt idx="1">
                    <c:v>13%</c:v>
                  </c:pt>
                  <c:pt idx="2">
                    <c:v>15%</c:v>
                  </c:pt>
                  <c:pt idx="3">
                    <c:v>15%</c:v>
                  </c:pt>
                  <c:pt idx="4">
                    <c:v>14%</c:v>
                  </c:pt>
                  <c:pt idx="5">
                    <c:v>16%</c:v>
                  </c:pt>
                </c15:dlblRangeCache>
              </c15:datalabelsRange>
            </c:ext>
          </c:extLst>
        </c:ser>
        <c:ser>
          <c:idx val="1"/>
          <c:order val="1"/>
          <c:tx>
            <c:strRef>
              <c:f>Data!$I$1042</c:f>
              <c:strCache>
                <c:ptCount val="1"/>
                <c:pt idx="0">
                  <c:v>Europe</c:v>
                </c:pt>
              </c:strCache>
            </c:strRef>
          </c:tx>
          <c:spPr>
            <a:solidFill>
              <a:schemeClr val="accent4">
                <a:lumMod val="75000"/>
              </a:schemeClr>
            </a:solidFill>
            <a:ln>
              <a:noFill/>
            </a:ln>
            <a:effectLst/>
          </c:spPr>
          <c:invertIfNegative val="0"/>
          <c:dLbls>
            <c:dLbl>
              <c:idx val="0"/>
              <c:tx>
                <c:rich>
                  <a:bodyPr/>
                  <a:lstStyle/>
                  <a:p>
                    <a:fld id="{79816FF7-5BF3-48C1-A574-B508A8057FF1}"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D2DABFFD-AF2F-4E0C-9A17-F0141C7BDD7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C989152D-1A28-448A-A235-6C39AE20649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0B708B0-453A-4E82-AF31-8FE42EBB31E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88D7124D-DE0B-4015-96E2-25521E5717F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EB15E63-504B-4D6F-B746-D9A5691393B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lumMod val="75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Data!$J$1040:$O$1040</c:f>
              <c:strCache>
                <c:ptCount val="6"/>
                <c:pt idx="0">
                  <c:v>LIM-AT</c:v>
                </c:pt>
                <c:pt idx="1">
                  <c:v>LIM-AT: Male</c:v>
                </c:pt>
                <c:pt idx="2">
                  <c:v>LIM-AT: Female</c:v>
                </c:pt>
                <c:pt idx="3">
                  <c:v>Total pop'n</c:v>
                </c:pt>
                <c:pt idx="4">
                  <c:v>Total pop'n: Male</c:v>
                </c:pt>
                <c:pt idx="5">
                  <c:v>Total pop'n: Female</c:v>
                </c:pt>
              </c:strCache>
            </c:strRef>
          </c:cat>
          <c:val>
            <c:numRef>
              <c:f>Data!$J$1042:$O$1042</c:f>
              <c:numCache>
                <c:formatCode>0%</c:formatCode>
                <c:ptCount val="6"/>
                <c:pt idx="0">
                  <c:v>0.18498268229890166</c:v>
                </c:pt>
                <c:pt idx="1">
                  <c:v>0.17427449710608331</c:v>
                </c:pt>
                <c:pt idx="2">
                  <c:v>0.19401853584575773</c:v>
                </c:pt>
                <c:pt idx="3">
                  <c:v>0.27694696737627023</c:v>
                </c:pt>
                <c:pt idx="4">
                  <c:v>0.28304614526697336</c:v>
                </c:pt>
                <c:pt idx="5">
                  <c:v>0.27141513227272385</c:v>
                </c:pt>
              </c:numCache>
            </c:numRef>
          </c:val>
          <c:extLst>
            <c:ext xmlns:c15="http://schemas.microsoft.com/office/drawing/2012/chart" uri="{02D57815-91ED-43cb-92C2-25804820EDAC}">
              <c15:datalabelsRange>
                <c15:f>Data!$S$1042:$X$1042</c15:f>
                <c15:dlblRangeCache>
                  <c:ptCount val="6"/>
                  <c:pt idx="0">
                    <c:v>18%</c:v>
                  </c:pt>
                  <c:pt idx="1">
                    <c:v>17%</c:v>
                  </c:pt>
                  <c:pt idx="2">
                    <c:v>19%</c:v>
                  </c:pt>
                  <c:pt idx="3">
                    <c:v>28%</c:v>
                  </c:pt>
                  <c:pt idx="4">
                    <c:v>28%</c:v>
                  </c:pt>
                  <c:pt idx="5">
                    <c:v>27%</c:v>
                  </c:pt>
                </c15:dlblRangeCache>
              </c15:datalabelsRange>
            </c:ext>
          </c:extLst>
        </c:ser>
        <c:ser>
          <c:idx val="2"/>
          <c:order val="2"/>
          <c:tx>
            <c:strRef>
              <c:f>Data!$I$1043</c:f>
              <c:strCache>
                <c:ptCount val="1"/>
                <c:pt idx="0">
                  <c:v>Africa</c:v>
                </c:pt>
              </c:strCache>
            </c:strRef>
          </c:tx>
          <c:spPr>
            <a:solidFill>
              <a:schemeClr val="accent5"/>
            </a:solidFill>
            <a:ln>
              <a:noFill/>
            </a:ln>
            <a:effectLst/>
          </c:spPr>
          <c:invertIfNegative val="0"/>
          <c:dLbls>
            <c:dLbl>
              <c:idx val="0"/>
              <c:tx>
                <c:rich>
                  <a:bodyPr/>
                  <a:lstStyle/>
                  <a:p>
                    <a:fld id="{545CB6E9-38B0-40DC-99C0-C6CB2142373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DFD34CF-EDDC-4397-8DEF-48C9D276BDC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81BD610-3DFF-4264-865B-3F97BA071CB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02FFE50C-56A9-4AC7-8214-94B5429D412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56FA9BAB-22C8-40D1-A5DD-7EBAAD3FF59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3E704C89-5BE8-4F78-8E7C-FB351DA17E5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Data!$J$1040:$O$1040</c:f>
              <c:strCache>
                <c:ptCount val="6"/>
                <c:pt idx="0">
                  <c:v>LIM-AT</c:v>
                </c:pt>
                <c:pt idx="1">
                  <c:v>LIM-AT: Male</c:v>
                </c:pt>
                <c:pt idx="2">
                  <c:v>LIM-AT: Female</c:v>
                </c:pt>
                <c:pt idx="3">
                  <c:v>Total pop'n</c:v>
                </c:pt>
                <c:pt idx="4">
                  <c:v>Total pop'n: Male</c:v>
                </c:pt>
                <c:pt idx="5">
                  <c:v>Total pop'n: Female</c:v>
                </c:pt>
              </c:strCache>
            </c:strRef>
          </c:cat>
          <c:val>
            <c:numRef>
              <c:f>Data!$J$1043:$O$1043</c:f>
              <c:numCache>
                <c:formatCode>0%</c:formatCode>
                <c:ptCount val="6"/>
                <c:pt idx="0">
                  <c:v>0.11407086366246226</c:v>
                </c:pt>
                <c:pt idx="1">
                  <c:v>0.11914841947626179</c:v>
                </c:pt>
                <c:pt idx="2">
                  <c:v>0.10978766416926765</c:v>
                </c:pt>
                <c:pt idx="3">
                  <c:v>8.4537776345574689E-2</c:v>
                </c:pt>
                <c:pt idx="4">
                  <c:v>8.9923323574515546E-2</c:v>
                </c:pt>
                <c:pt idx="5">
                  <c:v>7.9653190300253141E-2</c:v>
                </c:pt>
              </c:numCache>
            </c:numRef>
          </c:val>
          <c:extLst>
            <c:ext xmlns:c15="http://schemas.microsoft.com/office/drawing/2012/chart" uri="{02D57815-91ED-43cb-92C2-25804820EDAC}">
              <c15:datalabelsRange>
                <c15:f>Data!$S$1043:$X$1043</c15:f>
                <c15:dlblRangeCache>
                  <c:ptCount val="6"/>
                  <c:pt idx="0">
                    <c:v>11%</c:v>
                  </c:pt>
                  <c:pt idx="1">
                    <c:v>12%</c:v>
                  </c:pt>
                  <c:pt idx="2">
                    <c:v>11%</c:v>
                  </c:pt>
                  <c:pt idx="3">
                    <c:v>8%</c:v>
                  </c:pt>
                  <c:pt idx="4">
                    <c:v>9%</c:v>
                  </c:pt>
                  <c:pt idx="5">
                    <c:v>8%</c:v>
                  </c:pt>
                </c15:dlblRangeCache>
              </c15:datalabelsRange>
            </c:ext>
          </c:extLst>
        </c:ser>
        <c:ser>
          <c:idx val="3"/>
          <c:order val="3"/>
          <c:tx>
            <c:strRef>
              <c:f>Data!$I$1044</c:f>
              <c:strCache>
                <c:ptCount val="1"/>
                <c:pt idx="0">
                  <c:v>Asia</c:v>
                </c:pt>
              </c:strCache>
            </c:strRef>
          </c:tx>
          <c:spPr>
            <a:solidFill>
              <a:schemeClr val="accent6"/>
            </a:solidFill>
            <a:ln>
              <a:noFill/>
            </a:ln>
            <a:effectLst/>
          </c:spPr>
          <c:invertIfNegative val="0"/>
          <c:dLbls>
            <c:dLbl>
              <c:idx val="0"/>
              <c:tx>
                <c:rich>
                  <a:bodyPr/>
                  <a:lstStyle/>
                  <a:p>
                    <a:fld id="{B2A0AAE8-E5FC-4C56-BFBD-34529BD89D39}"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9ED1FF41-E43F-4B09-830D-7CD381553DE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2C319A1-D3E1-4DC1-8EA7-2B3E0343401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2C2604CF-D91A-41D5-903C-FFF91A1A785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A7030E0-482A-4423-9239-6ADA2BF6BC3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D164414-0AFA-405C-8DB0-D77B6AD98F2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Data!$J$1040:$O$1040</c:f>
              <c:strCache>
                <c:ptCount val="6"/>
                <c:pt idx="0">
                  <c:v>LIM-AT</c:v>
                </c:pt>
                <c:pt idx="1">
                  <c:v>LIM-AT: Male</c:v>
                </c:pt>
                <c:pt idx="2">
                  <c:v>LIM-AT: Female</c:v>
                </c:pt>
                <c:pt idx="3">
                  <c:v>Total pop'n</c:v>
                </c:pt>
                <c:pt idx="4">
                  <c:v>Total pop'n: Male</c:v>
                </c:pt>
                <c:pt idx="5">
                  <c:v>Total pop'n: Female</c:v>
                </c:pt>
              </c:strCache>
            </c:strRef>
          </c:cat>
          <c:val>
            <c:numRef>
              <c:f>Data!$J$1044:$O$1044</c:f>
              <c:numCache>
                <c:formatCode>0%</c:formatCode>
                <c:ptCount val="6"/>
                <c:pt idx="0">
                  <c:v>0.55973032542460777</c:v>
                </c:pt>
                <c:pt idx="1">
                  <c:v>0.57732626381187513</c:v>
                </c:pt>
                <c:pt idx="2">
                  <c:v>0.54488147030098555</c:v>
                </c:pt>
                <c:pt idx="3">
                  <c:v>0.4812679771324907</c:v>
                </c:pt>
                <c:pt idx="4">
                  <c:v>0.47678377248013382</c:v>
                </c:pt>
                <c:pt idx="5">
                  <c:v>0.48533632751945338</c:v>
                </c:pt>
              </c:numCache>
            </c:numRef>
          </c:val>
          <c:extLst>
            <c:ext xmlns:c15="http://schemas.microsoft.com/office/drawing/2012/chart" uri="{02D57815-91ED-43cb-92C2-25804820EDAC}">
              <c15:datalabelsRange>
                <c15:f>Data!$S$1044:$X$1044</c15:f>
                <c15:dlblRangeCache>
                  <c:ptCount val="6"/>
                  <c:pt idx="0">
                    <c:v>56%</c:v>
                  </c:pt>
                  <c:pt idx="1">
                    <c:v>58%</c:v>
                  </c:pt>
                  <c:pt idx="2">
                    <c:v>54%</c:v>
                  </c:pt>
                  <c:pt idx="3">
                    <c:v>48%</c:v>
                  </c:pt>
                  <c:pt idx="4">
                    <c:v>48%</c:v>
                  </c:pt>
                  <c:pt idx="5">
                    <c:v>49%</c:v>
                  </c:pt>
                </c15:dlblRangeCache>
              </c15:datalabelsRange>
            </c:ext>
          </c:extLst>
        </c:ser>
        <c:ser>
          <c:idx val="4"/>
          <c:order val="4"/>
          <c:tx>
            <c:strRef>
              <c:f>Data!$I$1045</c:f>
              <c:strCache>
                <c:ptCount val="1"/>
                <c:pt idx="0">
                  <c:v>Oceania and other places of birth</c:v>
                </c:pt>
              </c:strCache>
            </c:strRef>
          </c:tx>
          <c:spPr>
            <a:solidFill>
              <a:schemeClr val="accent6">
                <a:lumMod val="75000"/>
              </a:schemeClr>
            </a:solidFill>
            <a:ln>
              <a:noFill/>
            </a:ln>
            <a:effectLst/>
          </c:spPr>
          <c:invertIfNegative val="0"/>
          <c:dLbls>
            <c:dLbl>
              <c:idx val="0"/>
              <c:tx>
                <c:rich>
                  <a:bodyPr/>
                  <a:lstStyle/>
                  <a:p>
                    <a:fld id="{FCDE65EC-F34E-405E-8405-5A2B8C96FE10}"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B6DE0D79-FCED-4A56-ADA3-25BC31371D9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838CBE3-6FB3-46D4-8F0D-26B0003CE32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A3D22EE5-35C3-4405-BDB0-46C6DC720A4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CDF1B1C-71CF-4684-89C5-0A420955059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8378D23B-2D7D-4AAE-879B-66EABC2AF7E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lumMod val="75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Data!$J$1040:$O$1040</c:f>
              <c:strCache>
                <c:ptCount val="6"/>
                <c:pt idx="0">
                  <c:v>LIM-AT</c:v>
                </c:pt>
                <c:pt idx="1">
                  <c:v>LIM-AT: Male</c:v>
                </c:pt>
                <c:pt idx="2">
                  <c:v>LIM-AT: Female</c:v>
                </c:pt>
                <c:pt idx="3">
                  <c:v>Total pop'n</c:v>
                </c:pt>
                <c:pt idx="4">
                  <c:v>Total pop'n: Male</c:v>
                </c:pt>
                <c:pt idx="5">
                  <c:v>Total pop'n: Female</c:v>
                </c:pt>
              </c:strCache>
            </c:strRef>
          </c:cat>
          <c:val>
            <c:numRef>
              <c:f>Data!$J$1045:$O$1045</c:f>
              <c:numCache>
                <c:formatCode>0%</c:formatCode>
                <c:ptCount val="6"/>
                <c:pt idx="0">
                  <c:v>4.156248263599489E-3</c:v>
                </c:pt>
                <c:pt idx="1">
                  <c:v>4.1850487716031896E-3</c:v>
                </c:pt>
                <c:pt idx="2">
                  <c:v>4.1319774073036971E-3</c:v>
                </c:pt>
                <c:pt idx="3">
                  <c:v>7.5628279645609305E-3</c:v>
                </c:pt>
                <c:pt idx="4">
                  <c:v>7.8642130210511644E-3</c:v>
                </c:pt>
                <c:pt idx="5">
                  <c:v>7.2894776106192452E-3</c:v>
                </c:pt>
              </c:numCache>
            </c:numRef>
          </c:val>
          <c:extLst>
            <c:ext xmlns:c15="http://schemas.microsoft.com/office/drawing/2012/chart" uri="{02D57815-91ED-43cb-92C2-25804820EDAC}">
              <c15:datalabelsRange>
                <c15:f>Data!$S$1045:$X$1045</c15:f>
                <c15:dlblRangeCache>
                  <c:ptCount val="6"/>
                  <c:pt idx="0">
                    <c:v>0%</c:v>
                  </c:pt>
                  <c:pt idx="1">
                    <c:v>0%</c:v>
                  </c:pt>
                  <c:pt idx="2">
                    <c:v>0%</c:v>
                  </c:pt>
                  <c:pt idx="3">
                    <c:v>1%</c:v>
                  </c:pt>
                  <c:pt idx="4">
                    <c:v>1%</c:v>
                  </c:pt>
                  <c:pt idx="5">
                    <c:v>1%</c:v>
                  </c:pt>
                </c15:dlblRangeCache>
              </c15:datalabelsRange>
            </c:ext>
          </c:extLst>
        </c:ser>
        <c:dLbls>
          <c:showLegendKey val="0"/>
          <c:showVal val="0"/>
          <c:showCatName val="0"/>
          <c:showSerName val="0"/>
          <c:showPercent val="0"/>
          <c:showBubbleSize val="0"/>
        </c:dLbls>
        <c:gapWidth val="50"/>
        <c:overlap val="100"/>
        <c:axId val="606412752"/>
        <c:axId val="606415888"/>
        <c:extLst/>
      </c:barChart>
      <c:catAx>
        <c:axId val="606412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6415888"/>
        <c:crosses val="autoZero"/>
        <c:auto val="1"/>
        <c:lblAlgn val="ctr"/>
        <c:lblOffset val="100"/>
        <c:noMultiLvlLbl val="0"/>
      </c:catAx>
      <c:valAx>
        <c:axId val="606415888"/>
        <c:scaling>
          <c:orientation val="minMax"/>
          <c:max val="1"/>
        </c:scaling>
        <c:delete val="1"/>
        <c:axPos val="t"/>
        <c:numFmt formatCode="0%" sourceLinked="1"/>
        <c:majorTickMark val="out"/>
        <c:minorTickMark val="none"/>
        <c:tickLblPos val="nextTo"/>
        <c:crossAx val="60641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Charts!$A$627</c:f>
          <c:strCache>
            <c:ptCount val="1"/>
            <c:pt idx="0">
              <c:v>Recent immigrants by region of birth</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Data!$I$1098</c:f>
              <c:strCache>
                <c:ptCount val="1"/>
                <c:pt idx="0">
                  <c:v>Americas</c:v>
                </c:pt>
              </c:strCache>
            </c:strRef>
          </c:tx>
          <c:spPr>
            <a:solidFill>
              <a:schemeClr val="accent4"/>
            </a:solidFill>
            <a:ln>
              <a:noFill/>
            </a:ln>
            <a:effectLst/>
          </c:spPr>
          <c:invertIfNegative val="0"/>
          <c:dLbls>
            <c:dLbl>
              <c:idx val="0"/>
              <c:tx>
                <c:rich>
                  <a:bodyPr/>
                  <a:lstStyle/>
                  <a:p>
                    <a:fld id="{0AED7EDD-E31D-413F-B664-C97711F3DD19}"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DE3F744A-3766-4798-A8E6-C93F6F43ACC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703FF903-9F71-4938-AF01-4897CFA1CC1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B694D8BC-43CC-4087-9456-36A51C67CA0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4325B9D-0FAC-4DD7-89E5-102D9A543F7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82B03C1-5773-4DEA-AD6B-CB4A5A251F3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Data!$J$1097:$O$1097</c:f>
              <c:strCache>
                <c:ptCount val="6"/>
                <c:pt idx="0">
                  <c:v>LIM-AT</c:v>
                </c:pt>
                <c:pt idx="1">
                  <c:v>LIM-AT: Male</c:v>
                </c:pt>
                <c:pt idx="2">
                  <c:v>LIM-AT: Female</c:v>
                </c:pt>
                <c:pt idx="3">
                  <c:v>Total pop'n</c:v>
                </c:pt>
                <c:pt idx="4">
                  <c:v>Total pop'n: Male</c:v>
                </c:pt>
                <c:pt idx="5">
                  <c:v>Total pop'n: Female</c:v>
                </c:pt>
              </c:strCache>
            </c:strRef>
          </c:cat>
          <c:val>
            <c:numRef>
              <c:f>Data!$J$1098:$O$1098</c:f>
              <c:numCache>
                <c:formatCode>0%</c:formatCode>
                <c:ptCount val="6"/>
                <c:pt idx="0">
                  <c:v>0.10036239045924755</c:v>
                </c:pt>
                <c:pt idx="1">
                  <c:v>9.4347897593333702E-2</c:v>
                </c:pt>
                <c:pt idx="2">
                  <c:v>0.10595639925893967</c:v>
                </c:pt>
                <c:pt idx="3">
                  <c:v>0.12589515543528479</c:v>
                </c:pt>
                <c:pt idx="4">
                  <c:v>0.12516854897582341</c:v>
                </c:pt>
                <c:pt idx="5">
                  <c:v>0.12656871383325793</c:v>
                </c:pt>
              </c:numCache>
            </c:numRef>
          </c:val>
          <c:extLst>
            <c:ext xmlns:c15="http://schemas.microsoft.com/office/drawing/2012/chart" uri="{02D57815-91ED-43cb-92C2-25804820EDAC}">
              <c15:datalabelsRange>
                <c15:f>Data!$S$1098:$X$1098</c15:f>
                <c15:dlblRangeCache>
                  <c:ptCount val="6"/>
                  <c:pt idx="0">
                    <c:v>10%</c:v>
                  </c:pt>
                  <c:pt idx="1">
                    <c:v>9%</c:v>
                  </c:pt>
                  <c:pt idx="2">
                    <c:v>11%</c:v>
                  </c:pt>
                  <c:pt idx="3">
                    <c:v>13%</c:v>
                  </c:pt>
                  <c:pt idx="4">
                    <c:v>13%</c:v>
                  </c:pt>
                  <c:pt idx="5">
                    <c:v>13%</c:v>
                  </c:pt>
                </c15:dlblRangeCache>
              </c15:datalabelsRange>
            </c:ext>
          </c:extLst>
        </c:ser>
        <c:ser>
          <c:idx val="1"/>
          <c:order val="1"/>
          <c:tx>
            <c:strRef>
              <c:f>Data!$I$1099</c:f>
              <c:strCache>
                <c:ptCount val="1"/>
                <c:pt idx="0">
                  <c:v>Europe</c:v>
                </c:pt>
              </c:strCache>
            </c:strRef>
          </c:tx>
          <c:spPr>
            <a:solidFill>
              <a:schemeClr val="accent4">
                <a:lumMod val="75000"/>
              </a:schemeClr>
            </a:solidFill>
            <a:ln>
              <a:noFill/>
            </a:ln>
            <a:effectLst/>
          </c:spPr>
          <c:invertIfNegative val="0"/>
          <c:dLbls>
            <c:dLbl>
              <c:idx val="0"/>
              <c:tx>
                <c:rich>
                  <a:bodyPr/>
                  <a:lstStyle/>
                  <a:p>
                    <a:fld id="{C272A695-D0D0-4AEE-AACF-C72B5EFB1ADD}"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9115DFA9-430C-44B0-8480-1273B657DD5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3A513C0F-E5A7-4EEE-A755-E42CF111650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BE5C94B6-83D1-4F5E-B647-FBA111C96ED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BBF74B42-496A-4B0A-ADD8-8F470C52BCB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C419D87C-2897-40A6-8EA4-A2B20EF79B7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lumMod val="75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Data!$J$1097:$O$1097</c:f>
              <c:strCache>
                <c:ptCount val="6"/>
                <c:pt idx="0">
                  <c:v>LIM-AT</c:v>
                </c:pt>
                <c:pt idx="1">
                  <c:v>LIM-AT: Male</c:v>
                </c:pt>
                <c:pt idx="2">
                  <c:v>LIM-AT: Female</c:v>
                </c:pt>
                <c:pt idx="3">
                  <c:v>Total pop'n</c:v>
                </c:pt>
                <c:pt idx="4">
                  <c:v>Total pop'n: Male</c:v>
                </c:pt>
                <c:pt idx="5">
                  <c:v>Total pop'n: Female</c:v>
                </c:pt>
              </c:strCache>
            </c:strRef>
          </c:cat>
          <c:val>
            <c:numRef>
              <c:f>Data!$J$1099:$O$1099</c:f>
              <c:numCache>
                <c:formatCode>0%</c:formatCode>
                <c:ptCount val="6"/>
                <c:pt idx="0">
                  <c:v>7.5680305725769254E-2</c:v>
                </c:pt>
                <c:pt idx="1">
                  <c:v>7.5434460829998357E-2</c:v>
                </c:pt>
                <c:pt idx="2">
                  <c:v>7.5907925792452355E-2</c:v>
                </c:pt>
                <c:pt idx="3">
                  <c:v>0.11552867797505115</c:v>
                </c:pt>
                <c:pt idx="4">
                  <c:v>0.12194786790913385</c:v>
                </c:pt>
                <c:pt idx="5">
                  <c:v>0.10959763135125695</c:v>
                </c:pt>
              </c:numCache>
            </c:numRef>
          </c:val>
          <c:extLst>
            <c:ext xmlns:c15="http://schemas.microsoft.com/office/drawing/2012/chart" uri="{02D57815-91ED-43cb-92C2-25804820EDAC}">
              <c15:datalabelsRange>
                <c15:f>Data!$S$1099:$X$1099</c15:f>
                <c15:dlblRangeCache>
                  <c:ptCount val="6"/>
                  <c:pt idx="0">
                    <c:v>8%</c:v>
                  </c:pt>
                  <c:pt idx="1">
                    <c:v>8%</c:v>
                  </c:pt>
                  <c:pt idx="2">
                    <c:v>8%</c:v>
                  </c:pt>
                  <c:pt idx="3">
                    <c:v>12%</c:v>
                  </c:pt>
                  <c:pt idx="4">
                    <c:v>12%</c:v>
                  </c:pt>
                  <c:pt idx="5">
                    <c:v>11%</c:v>
                  </c:pt>
                </c15:dlblRangeCache>
              </c15:datalabelsRange>
            </c:ext>
          </c:extLst>
        </c:ser>
        <c:ser>
          <c:idx val="2"/>
          <c:order val="2"/>
          <c:tx>
            <c:strRef>
              <c:f>Data!$I$1100</c:f>
              <c:strCache>
                <c:ptCount val="1"/>
                <c:pt idx="0">
                  <c:v>Africa</c:v>
                </c:pt>
              </c:strCache>
            </c:strRef>
          </c:tx>
          <c:spPr>
            <a:solidFill>
              <a:schemeClr val="accent5"/>
            </a:solidFill>
            <a:ln>
              <a:noFill/>
            </a:ln>
            <a:effectLst/>
          </c:spPr>
          <c:invertIfNegative val="0"/>
          <c:dLbls>
            <c:dLbl>
              <c:idx val="0"/>
              <c:tx>
                <c:rich>
                  <a:bodyPr/>
                  <a:lstStyle/>
                  <a:p>
                    <a:fld id="{E960A9B6-FDCB-40D3-8C72-B13C3679033F}"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8F70B40-5E2F-42CF-97B4-91DE50BCD2C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7F8AE548-F3BA-42A7-A5DB-5B2EB77660F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6EF7780E-41A1-4B67-A51A-FF8DC305639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6746D806-E334-4C5F-BDE9-3B75A1E8CFD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6C52A489-FAEC-41AD-86D1-FD287B43BA2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Data!$J$1097:$O$1097</c:f>
              <c:strCache>
                <c:ptCount val="6"/>
                <c:pt idx="0">
                  <c:v>LIM-AT</c:v>
                </c:pt>
                <c:pt idx="1">
                  <c:v>LIM-AT: Male</c:v>
                </c:pt>
                <c:pt idx="2">
                  <c:v>LIM-AT: Female</c:v>
                </c:pt>
                <c:pt idx="3">
                  <c:v>Total pop'n</c:v>
                </c:pt>
                <c:pt idx="4">
                  <c:v>Total pop'n: Male</c:v>
                </c:pt>
                <c:pt idx="5">
                  <c:v>Total pop'n: Female</c:v>
                </c:pt>
              </c:strCache>
            </c:strRef>
          </c:cat>
          <c:val>
            <c:numRef>
              <c:f>Data!$J$1100:$O$1100</c:f>
              <c:numCache>
                <c:formatCode>0%</c:formatCode>
                <c:ptCount val="6"/>
                <c:pt idx="0">
                  <c:v>0.16594847466561244</c:v>
                </c:pt>
                <c:pt idx="1">
                  <c:v>0.16682199440820131</c:v>
                </c:pt>
                <c:pt idx="2">
                  <c:v>0.16513971017435219</c:v>
                </c:pt>
                <c:pt idx="3">
                  <c:v>0.13431456669526765</c:v>
                </c:pt>
                <c:pt idx="4">
                  <c:v>0.14006956671104048</c:v>
                </c:pt>
                <c:pt idx="5">
                  <c:v>0.12898975226029735</c:v>
                </c:pt>
              </c:numCache>
            </c:numRef>
          </c:val>
          <c:extLst>
            <c:ext xmlns:c15="http://schemas.microsoft.com/office/drawing/2012/chart" uri="{02D57815-91ED-43cb-92C2-25804820EDAC}">
              <c15:datalabelsRange>
                <c15:f>Data!$S$1100:$X$1100</c15:f>
                <c15:dlblRangeCache>
                  <c:ptCount val="6"/>
                  <c:pt idx="0">
                    <c:v>17%</c:v>
                  </c:pt>
                  <c:pt idx="1">
                    <c:v>17%</c:v>
                  </c:pt>
                  <c:pt idx="2">
                    <c:v>17%</c:v>
                  </c:pt>
                  <c:pt idx="3">
                    <c:v>13%</c:v>
                  </c:pt>
                  <c:pt idx="4">
                    <c:v>14%</c:v>
                  </c:pt>
                  <c:pt idx="5">
                    <c:v>13%</c:v>
                  </c:pt>
                </c15:dlblRangeCache>
              </c15:datalabelsRange>
            </c:ext>
          </c:extLst>
        </c:ser>
        <c:ser>
          <c:idx val="3"/>
          <c:order val="3"/>
          <c:tx>
            <c:strRef>
              <c:f>Data!$I$1101</c:f>
              <c:strCache>
                <c:ptCount val="1"/>
                <c:pt idx="0">
                  <c:v>Asia</c:v>
                </c:pt>
              </c:strCache>
            </c:strRef>
          </c:tx>
          <c:spPr>
            <a:solidFill>
              <a:schemeClr val="accent6"/>
            </a:solidFill>
            <a:ln>
              <a:noFill/>
            </a:ln>
            <a:effectLst/>
          </c:spPr>
          <c:invertIfNegative val="0"/>
          <c:dLbls>
            <c:dLbl>
              <c:idx val="0"/>
              <c:tx>
                <c:rich>
                  <a:bodyPr/>
                  <a:lstStyle/>
                  <a:p>
                    <a:fld id="{4BCEA371-B509-4563-9BF2-1A6C276D3CCC}"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60A6EDC3-890C-411B-9903-8AC4D0F77B3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2F0EAD1C-0A69-4ED9-AB2A-0AEF8CDD630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DEF027C2-C22D-49A3-A5D4-8851D6A321A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EC6981F0-44A7-458E-A144-857035DDD63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E711B366-D224-47BD-B3F6-9C3FB54B2A3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Data!$J$1097:$O$1097</c:f>
              <c:strCache>
                <c:ptCount val="6"/>
                <c:pt idx="0">
                  <c:v>LIM-AT</c:v>
                </c:pt>
                <c:pt idx="1">
                  <c:v>LIM-AT: Male</c:v>
                </c:pt>
                <c:pt idx="2">
                  <c:v>LIM-AT: Female</c:v>
                </c:pt>
                <c:pt idx="3">
                  <c:v>Total pop'n</c:v>
                </c:pt>
                <c:pt idx="4">
                  <c:v>Total pop'n: Male</c:v>
                </c:pt>
                <c:pt idx="5">
                  <c:v>Total pop'n: Female</c:v>
                </c:pt>
              </c:strCache>
            </c:strRef>
          </c:cat>
          <c:val>
            <c:numRef>
              <c:f>Data!$J$1101:$O$1101</c:f>
              <c:numCache>
                <c:formatCode>0%</c:formatCode>
                <c:ptCount val="6"/>
                <c:pt idx="0">
                  <c:v>0.65592673123805756</c:v>
                </c:pt>
                <c:pt idx="1">
                  <c:v>0.66125760649087217</c:v>
                </c:pt>
                <c:pt idx="2">
                  <c:v>0.65099104129127228</c:v>
                </c:pt>
                <c:pt idx="3">
                  <c:v>0.61770262688931421</c:v>
                </c:pt>
                <c:pt idx="4">
                  <c:v>0.60479237342723413</c:v>
                </c:pt>
                <c:pt idx="5">
                  <c:v>0.62963668547932594</c:v>
                </c:pt>
              </c:numCache>
            </c:numRef>
          </c:val>
          <c:extLst>
            <c:ext xmlns:c15="http://schemas.microsoft.com/office/drawing/2012/chart" uri="{02D57815-91ED-43cb-92C2-25804820EDAC}">
              <c15:datalabelsRange>
                <c15:f>Data!$S$1101:$X$1101</c15:f>
                <c15:dlblRangeCache>
                  <c:ptCount val="6"/>
                  <c:pt idx="0">
                    <c:v>66%</c:v>
                  </c:pt>
                  <c:pt idx="1">
                    <c:v>66%</c:v>
                  </c:pt>
                  <c:pt idx="2">
                    <c:v>65%</c:v>
                  </c:pt>
                  <c:pt idx="3">
                    <c:v>62%</c:v>
                  </c:pt>
                  <c:pt idx="4">
                    <c:v>60%</c:v>
                  </c:pt>
                  <c:pt idx="5">
                    <c:v>63%</c:v>
                  </c:pt>
                </c15:dlblRangeCache>
              </c15:datalabelsRange>
            </c:ext>
          </c:extLst>
        </c:ser>
        <c:ser>
          <c:idx val="4"/>
          <c:order val="4"/>
          <c:tx>
            <c:strRef>
              <c:f>Data!$I$1102</c:f>
              <c:strCache>
                <c:ptCount val="1"/>
                <c:pt idx="0">
                  <c:v>Oceania and other</c:v>
                </c:pt>
              </c:strCache>
            </c:strRef>
          </c:tx>
          <c:spPr>
            <a:solidFill>
              <a:schemeClr val="accent6">
                <a:lumMod val="75000"/>
              </a:schemeClr>
            </a:solidFill>
            <a:ln>
              <a:noFill/>
            </a:ln>
            <a:effectLst/>
          </c:spPr>
          <c:invertIfNegative val="0"/>
          <c:dLbls>
            <c:dLbl>
              <c:idx val="0"/>
              <c:tx>
                <c:rich>
                  <a:bodyPr/>
                  <a:lstStyle/>
                  <a:p>
                    <a:fld id="{14FDA067-DC06-4F6F-9071-6CA65A3A72C2}"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690DD3C0-00FD-46BC-BC82-A0CB950AA48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2736B1E1-F615-4819-80D3-2EE18466F26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2C9AD2F2-4531-47E9-B355-72C626B64F4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76AC5339-09CB-477F-BF1F-15F4E1ADA7B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11FE9CF5-DB8A-4608-9718-42A88FD4938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lumMod val="75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Data!$J$1097:$O$1097</c:f>
              <c:strCache>
                <c:ptCount val="6"/>
                <c:pt idx="0">
                  <c:v>LIM-AT</c:v>
                </c:pt>
                <c:pt idx="1">
                  <c:v>LIM-AT: Male</c:v>
                </c:pt>
                <c:pt idx="2">
                  <c:v>LIM-AT: Female</c:v>
                </c:pt>
                <c:pt idx="3">
                  <c:v>Total pop'n</c:v>
                </c:pt>
                <c:pt idx="4">
                  <c:v>Total pop'n: Male</c:v>
                </c:pt>
                <c:pt idx="5">
                  <c:v>Total pop'n: Female</c:v>
                </c:pt>
              </c:strCache>
            </c:strRef>
          </c:cat>
          <c:val>
            <c:numRef>
              <c:f>Data!$J$1102:$O$1102</c:f>
              <c:numCache>
                <c:formatCode>0%</c:formatCode>
                <c:ptCount val="6"/>
                <c:pt idx="0">
                  <c:v>2.0952757461949003E-3</c:v>
                </c:pt>
                <c:pt idx="1">
                  <c:v>2.1654514555123077E-3</c:v>
                </c:pt>
                <c:pt idx="2">
                  <c:v>2.0303022612491433E-3</c:v>
                </c:pt>
                <c:pt idx="3">
                  <c:v>6.5589730050821726E-3</c:v>
                </c:pt>
                <c:pt idx="4">
                  <c:v>8.0216429767681532E-3</c:v>
                </c:pt>
                <c:pt idx="5">
                  <c:v>5.2151549067701759E-3</c:v>
                </c:pt>
              </c:numCache>
            </c:numRef>
          </c:val>
          <c:extLst>
            <c:ext xmlns:c15="http://schemas.microsoft.com/office/drawing/2012/chart" uri="{02D57815-91ED-43cb-92C2-25804820EDAC}">
              <c15:datalabelsRange>
                <c15:f>Data!$S$1102:$X$1102</c15:f>
                <c15:dlblRangeCache>
                  <c:ptCount val="6"/>
                  <c:pt idx="0">
                    <c:v>0%</c:v>
                  </c:pt>
                  <c:pt idx="1">
                    <c:v>0%</c:v>
                  </c:pt>
                  <c:pt idx="2">
                    <c:v>0%</c:v>
                  </c:pt>
                  <c:pt idx="3">
                    <c:v>1%</c:v>
                  </c:pt>
                  <c:pt idx="4">
                    <c:v>1%</c:v>
                  </c:pt>
                  <c:pt idx="5">
                    <c:v>1%</c:v>
                  </c:pt>
                </c15:dlblRangeCache>
              </c15:datalabelsRange>
            </c:ext>
          </c:extLst>
        </c:ser>
        <c:dLbls>
          <c:showLegendKey val="0"/>
          <c:showVal val="0"/>
          <c:showCatName val="0"/>
          <c:showSerName val="0"/>
          <c:showPercent val="0"/>
          <c:showBubbleSize val="0"/>
        </c:dLbls>
        <c:gapWidth val="50"/>
        <c:overlap val="100"/>
        <c:axId val="607001168"/>
        <c:axId val="606998816"/>
        <c:extLst/>
      </c:barChart>
      <c:catAx>
        <c:axId val="6070011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6998816"/>
        <c:crosses val="autoZero"/>
        <c:auto val="1"/>
        <c:lblAlgn val="ctr"/>
        <c:lblOffset val="100"/>
        <c:noMultiLvlLbl val="0"/>
      </c:catAx>
      <c:valAx>
        <c:axId val="606998816"/>
        <c:scaling>
          <c:orientation val="minMax"/>
          <c:max val="1"/>
        </c:scaling>
        <c:delete val="1"/>
        <c:axPos val="t"/>
        <c:numFmt formatCode="0%" sourceLinked="1"/>
        <c:majorTickMark val="out"/>
        <c:minorTickMark val="none"/>
        <c:tickLblPos val="nextTo"/>
        <c:crossAx val="60700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Charts!$A$888</c:f>
          <c:strCache>
            <c:ptCount val="1"/>
            <c:pt idx="0">
              <c:v>Ethnic origins by world regions</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Data!$J$1212</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Data!$I$1229:$I$1236</c:f>
              <c:strCache>
                <c:ptCount val="8"/>
                <c:pt idx="0">
                  <c:v>North American Aboriginal</c:v>
                </c:pt>
                <c:pt idx="1">
                  <c:v>Other North American</c:v>
                </c:pt>
                <c:pt idx="2">
                  <c:v>European</c:v>
                </c:pt>
                <c:pt idx="3">
                  <c:v>Caribbean</c:v>
                </c:pt>
                <c:pt idx="4">
                  <c:v>Latin, Central and South American</c:v>
                </c:pt>
                <c:pt idx="5">
                  <c:v>African</c:v>
                </c:pt>
                <c:pt idx="6">
                  <c:v>Asian</c:v>
                </c:pt>
                <c:pt idx="7">
                  <c:v>Oceania</c:v>
                </c:pt>
              </c:strCache>
            </c:strRef>
          </c:cat>
          <c:val>
            <c:numRef>
              <c:f>Data!$J$1229:$J$1236</c:f>
              <c:numCache>
                <c:formatCode>0%</c:formatCode>
                <c:ptCount val="8"/>
                <c:pt idx="0">
                  <c:v>7.4586195388759574E-2</c:v>
                </c:pt>
                <c:pt idx="1">
                  <c:v>0.30788248271330654</c:v>
                </c:pt>
                <c:pt idx="2">
                  <c:v>0.45961551856961513</c:v>
                </c:pt>
                <c:pt idx="3">
                  <c:v>2.8776327704349978E-2</c:v>
                </c:pt>
                <c:pt idx="4">
                  <c:v>2.5186434299128674E-2</c:v>
                </c:pt>
                <c:pt idx="5">
                  <c:v>5.6977731848581979E-2</c:v>
                </c:pt>
                <c:pt idx="6">
                  <c:v>0.2524195133006954</c:v>
                </c:pt>
                <c:pt idx="7">
                  <c:v>2.1021617333789391E-3</c:v>
                </c:pt>
              </c:numCache>
            </c:numRef>
          </c:val>
        </c:ser>
        <c:ser>
          <c:idx val="3"/>
          <c:order val="3"/>
          <c:tx>
            <c:strRef>
              <c:f>Data!$M$1212</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Data!$I$1229:$I$1236</c:f>
              <c:strCache>
                <c:ptCount val="8"/>
                <c:pt idx="0">
                  <c:v>North American Aboriginal</c:v>
                </c:pt>
                <c:pt idx="1">
                  <c:v>Other North American</c:v>
                </c:pt>
                <c:pt idx="2">
                  <c:v>European</c:v>
                </c:pt>
                <c:pt idx="3">
                  <c:v>Caribbean</c:v>
                </c:pt>
                <c:pt idx="4">
                  <c:v>Latin, Central and South American</c:v>
                </c:pt>
                <c:pt idx="5">
                  <c:v>African</c:v>
                </c:pt>
                <c:pt idx="6">
                  <c:v>Asian</c:v>
                </c:pt>
                <c:pt idx="7">
                  <c:v>Oceania</c:v>
                </c:pt>
              </c:strCache>
            </c:strRef>
          </c:cat>
          <c:val>
            <c:numRef>
              <c:f>Data!$M$1229:$M$1236</c:f>
              <c:numCache>
                <c:formatCode>0%</c:formatCode>
                <c:ptCount val="8"/>
                <c:pt idx="0">
                  <c:v>6.1825768465613745E-2</c:v>
                </c:pt>
                <c:pt idx="1">
                  <c:v>0.33744959564063504</c:v>
                </c:pt>
                <c:pt idx="2">
                  <c:v>0.57119219014821943</c:v>
                </c:pt>
                <c:pt idx="3">
                  <c:v>2.1739802289984074E-2</c:v>
                </c:pt>
                <c:pt idx="4">
                  <c:v>1.9577444209696065E-2</c:v>
                </c:pt>
                <c:pt idx="5">
                  <c:v>3.0990220128720013E-2</c:v>
                </c:pt>
                <c:pt idx="6">
                  <c:v>0.17687822121055199</c:v>
                </c:pt>
                <c:pt idx="7">
                  <c:v>2.4802622978221311E-3</c:v>
                </c:pt>
              </c:numCache>
            </c:numRef>
          </c:val>
        </c:ser>
        <c:dLbls>
          <c:showLegendKey val="0"/>
          <c:showVal val="0"/>
          <c:showCatName val="0"/>
          <c:showSerName val="0"/>
          <c:showPercent val="0"/>
          <c:showBubbleSize val="0"/>
        </c:dLbls>
        <c:gapWidth val="50"/>
        <c:axId val="606999208"/>
        <c:axId val="607005872"/>
        <c:extLst>
          <c:ext xmlns:c15="http://schemas.microsoft.com/office/drawing/2012/chart" uri="{02D57815-91ED-43cb-92C2-25804820EDAC}">
            <c15:filteredBarSeries>
              <c15:ser>
                <c:idx val="1"/>
                <c:order val="1"/>
                <c:tx>
                  <c:strRef>
                    <c:extLst>
                      <c:ext uri="{02D57815-91ED-43cb-92C2-25804820EDAC}">
                        <c15:formulaRef>
                          <c15:sqref>Data!$K$1212</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Data!$I$1229:$I$1236</c15:sqref>
                        </c15:formulaRef>
                      </c:ext>
                    </c:extLst>
                    <c:strCache>
                      <c:ptCount val="8"/>
                      <c:pt idx="0">
                        <c:v>North American Aboriginal</c:v>
                      </c:pt>
                      <c:pt idx="1">
                        <c:v>Other North American</c:v>
                      </c:pt>
                      <c:pt idx="2">
                        <c:v>European</c:v>
                      </c:pt>
                      <c:pt idx="3">
                        <c:v>Caribbean</c:v>
                      </c:pt>
                      <c:pt idx="4">
                        <c:v>Latin, Central and South American</c:v>
                      </c:pt>
                      <c:pt idx="5">
                        <c:v>African</c:v>
                      </c:pt>
                      <c:pt idx="6">
                        <c:v>Asian</c:v>
                      </c:pt>
                      <c:pt idx="7">
                        <c:v>Oceania</c:v>
                      </c:pt>
                    </c:strCache>
                  </c:strRef>
                </c:cat>
                <c:val>
                  <c:numRef>
                    <c:extLst>
                      <c:ext uri="{02D57815-91ED-43cb-92C2-25804820EDAC}">
                        <c15:formulaRef>
                          <c15:sqref>Data!$K$1229:$K$1236</c15:sqref>
                        </c15:formulaRef>
                      </c:ext>
                    </c:extLst>
                    <c:numCache>
                      <c:formatCode>0%</c:formatCode>
                      <c:ptCount val="8"/>
                      <c:pt idx="0">
                        <c:v>7.1076370691673815E-2</c:v>
                      </c:pt>
                      <c:pt idx="1">
                        <c:v>0.30048951282880432</c:v>
                      </c:pt>
                      <c:pt idx="2">
                        <c:v>0.45334463264236574</c:v>
                      </c:pt>
                      <c:pt idx="3">
                        <c:v>2.7142873072334161E-2</c:v>
                      </c:pt>
                      <c:pt idx="4">
                        <c:v>2.4812390584404723E-2</c:v>
                      </c:pt>
                      <c:pt idx="5">
                        <c:v>5.9805309931869624E-2</c:v>
                      </c:pt>
                      <c:pt idx="6">
                        <c:v>0.26285389324383091</c:v>
                      </c:pt>
                      <c:pt idx="7">
                        <c:v>2.118620443572217E-3</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Data!$L$1212</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Data!$I$1229:$I$1236</c15:sqref>
                        </c15:formulaRef>
                      </c:ext>
                    </c:extLst>
                    <c:strCache>
                      <c:ptCount val="8"/>
                      <c:pt idx="0">
                        <c:v>North American Aboriginal</c:v>
                      </c:pt>
                      <c:pt idx="1">
                        <c:v>Other North American</c:v>
                      </c:pt>
                      <c:pt idx="2">
                        <c:v>European</c:v>
                      </c:pt>
                      <c:pt idx="3">
                        <c:v>Caribbean</c:v>
                      </c:pt>
                      <c:pt idx="4">
                        <c:v>Latin, Central and South American</c:v>
                      </c:pt>
                      <c:pt idx="5">
                        <c:v>African</c:v>
                      </c:pt>
                      <c:pt idx="6">
                        <c:v>Asian</c:v>
                      </c:pt>
                      <c:pt idx="7">
                        <c:v>Oceania</c:v>
                      </c:pt>
                    </c:strCache>
                  </c:strRef>
                </c:cat>
                <c:val>
                  <c:numRef>
                    <c:extLst xmlns:c15="http://schemas.microsoft.com/office/drawing/2012/chart">
                      <c:ext xmlns:c15="http://schemas.microsoft.com/office/drawing/2012/chart" uri="{02D57815-91ED-43cb-92C2-25804820EDAC}">
                        <c15:formulaRef>
                          <c15:sqref>Data!$L$1229:$L$1236</c15:sqref>
                        </c15:formulaRef>
                      </c:ext>
                    </c:extLst>
                    <c:numCache>
                      <c:formatCode>0%</c:formatCode>
                      <c:ptCount val="8"/>
                      <c:pt idx="0">
                        <c:v>7.7651315968854565E-2</c:v>
                      </c:pt>
                      <c:pt idx="1">
                        <c:v>0.3143367961017563</c:v>
                      </c:pt>
                      <c:pt idx="2">
                        <c:v>0.4650899190202975</c:v>
                      </c:pt>
                      <c:pt idx="3">
                        <c:v>3.0202819293345954E-2</c:v>
                      </c:pt>
                      <c:pt idx="4">
                        <c:v>2.5513085681121483E-2</c:v>
                      </c:pt>
                      <c:pt idx="5">
                        <c:v>5.4510362986939634E-2</c:v>
                      </c:pt>
                      <c:pt idx="6">
                        <c:v>0.24330914459103109</c:v>
                      </c:pt>
                      <c:pt idx="7">
                        <c:v>2.0877883855085675E-3</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Data!$N$1212</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Data!$I$1229:$I$1236</c15:sqref>
                        </c15:formulaRef>
                      </c:ext>
                    </c:extLst>
                    <c:strCache>
                      <c:ptCount val="8"/>
                      <c:pt idx="0">
                        <c:v>North American Aboriginal</c:v>
                      </c:pt>
                      <c:pt idx="1">
                        <c:v>Other North American</c:v>
                      </c:pt>
                      <c:pt idx="2">
                        <c:v>European</c:v>
                      </c:pt>
                      <c:pt idx="3">
                        <c:v>Caribbean</c:v>
                      </c:pt>
                      <c:pt idx="4">
                        <c:v>Latin, Central and South American</c:v>
                      </c:pt>
                      <c:pt idx="5">
                        <c:v>African</c:v>
                      </c:pt>
                      <c:pt idx="6">
                        <c:v>Asian</c:v>
                      </c:pt>
                      <c:pt idx="7">
                        <c:v>Oceania</c:v>
                      </c:pt>
                    </c:strCache>
                  </c:strRef>
                </c:cat>
                <c:val>
                  <c:numRef>
                    <c:extLst xmlns:c15="http://schemas.microsoft.com/office/drawing/2012/chart">
                      <c:ext xmlns:c15="http://schemas.microsoft.com/office/drawing/2012/chart" uri="{02D57815-91ED-43cb-92C2-25804820EDAC}">
                        <c15:formulaRef>
                          <c15:sqref>Data!$N$1229:$N$1236</c15:sqref>
                        </c15:formulaRef>
                      </c:ext>
                    </c:extLst>
                    <c:numCache>
                      <c:formatCode>0%</c:formatCode>
                      <c:ptCount val="8"/>
                      <c:pt idx="0">
                        <c:v>6.0493796244603111E-2</c:v>
                      </c:pt>
                      <c:pt idx="1">
                        <c:v>0.33854813121351435</c:v>
                      </c:pt>
                      <c:pt idx="2">
                        <c:v>0.57082003290796524</c:v>
                      </c:pt>
                      <c:pt idx="3">
                        <c:v>2.0611522501594579E-2</c:v>
                      </c:pt>
                      <c:pt idx="4">
                        <c:v>1.9162040058156065E-2</c:v>
                      </c:pt>
                      <c:pt idx="5">
                        <c:v>3.1806417495135249E-2</c:v>
                      </c:pt>
                      <c:pt idx="6">
                        <c:v>0.17429879077221766</c:v>
                      </c:pt>
                      <c:pt idx="7">
                        <c:v>2.5354158350064742E-3</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Data!$O$1212</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Data!$I$1229:$I$1236</c15:sqref>
                        </c15:formulaRef>
                      </c:ext>
                    </c:extLst>
                    <c:strCache>
                      <c:ptCount val="8"/>
                      <c:pt idx="0">
                        <c:v>North American Aboriginal</c:v>
                      </c:pt>
                      <c:pt idx="1">
                        <c:v>Other North American</c:v>
                      </c:pt>
                      <c:pt idx="2">
                        <c:v>European</c:v>
                      </c:pt>
                      <c:pt idx="3">
                        <c:v>Caribbean</c:v>
                      </c:pt>
                      <c:pt idx="4">
                        <c:v>Latin, Central and South American</c:v>
                      </c:pt>
                      <c:pt idx="5">
                        <c:v>African</c:v>
                      </c:pt>
                      <c:pt idx="6">
                        <c:v>Asian</c:v>
                      </c:pt>
                      <c:pt idx="7">
                        <c:v>Oceania</c:v>
                      </c:pt>
                    </c:strCache>
                  </c:strRef>
                </c:cat>
                <c:val>
                  <c:numRef>
                    <c:extLst xmlns:c15="http://schemas.microsoft.com/office/drawing/2012/chart">
                      <c:ext xmlns:c15="http://schemas.microsoft.com/office/drawing/2012/chart" uri="{02D57815-91ED-43cb-92C2-25804820EDAC}">
                        <c15:formulaRef>
                          <c15:sqref>Data!$O$1229:$O$1236</c15:sqref>
                        </c15:formulaRef>
                      </c:ext>
                    </c:extLst>
                    <c:numCache>
                      <c:formatCode>0%</c:formatCode>
                      <c:ptCount val="8"/>
                      <c:pt idx="0">
                        <c:v>6.3118103140437837E-2</c:v>
                      </c:pt>
                      <c:pt idx="1">
                        <c:v>0.336383626140286</c:v>
                      </c:pt>
                      <c:pt idx="2">
                        <c:v>0.57155379668393236</c:v>
                      </c:pt>
                      <c:pt idx="3">
                        <c:v>2.2834739544334459E-2</c:v>
                      </c:pt>
                      <c:pt idx="4">
                        <c:v>1.9980289887889087E-2</c:v>
                      </c:pt>
                      <c:pt idx="5">
                        <c:v>3.0198156101000174E-2</c:v>
                      </c:pt>
                      <c:pt idx="6">
                        <c:v>0.17938174747555319</c:v>
                      </c:pt>
                      <c:pt idx="7">
                        <c:v>2.4264537494242638E-3</c:v>
                      </c:pt>
                    </c:numCache>
                  </c:numRef>
                </c:val>
              </c15:ser>
            </c15:filteredBarSeries>
          </c:ext>
        </c:extLst>
      </c:barChart>
      <c:catAx>
        <c:axId val="6069992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005872"/>
        <c:crosses val="autoZero"/>
        <c:auto val="1"/>
        <c:lblAlgn val="ctr"/>
        <c:lblOffset val="100"/>
        <c:noMultiLvlLbl val="0"/>
      </c:catAx>
      <c:valAx>
        <c:axId val="607005872"/>
        <c:scaling>
          <c:orientation val="minMax"/>
        </c:scaling>
        <c:delete val="1"/>
        <c:axPos val="t"/>
        <c:numFmt formatCode="0%" sourceLinked="1"/>
        <c:majorTickMark val="out"/>
        <c:minorTickMark val="none"/>
        <c:tickLblPos val="high"/>
        <c:crossAx val="606999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Charts!$A$1225</c:f>
          <c:strCache>
            <c:ptCount val="1"/>
            <c:pt idx="0">
              <c:v>Labour force age 15+ by class of worker</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5520611093203993"/>
          <c:y val="0.15152280701754386"/>
          <c:w val="0.70190245225194803"/>
          <c:h val="0.74665008979140768"/>
        </c:manualLayout>
      </c:layout>
      <c:barChart>
        <c:barDir val="bar"/>
        <c:grouping val="percentStacked"/>
        <c:varyColors val="0"/>
        <c:ser>
          <c:idx val="2"/>
          <c:order val="0"/>
          <c:tx>
            <c:strRef>
              <c:f>Data!$I$1724</c:f>
              <c:strCache>
                <c:ptCount val="1"/>
                <c:pt idx="0">
                  <c:v>Self-employed</c:v>
                </c:pt>
              </c:strCache>
            </c:strRef>
          </c:tx>
          <c:spPr>
            <a:solidFill>
              <a:schemeClr val="accent1"/>
            </a:solidFill>
            <a:ln>
              <a:noFill/>
            </a:ln>
            <a:effectLst/>
          </c:spPr>
          <c:invertIfNegative val="0"/>
          <c:dLbls>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Data!$J$1722:$O$1722</c:f>
              <c:strCache>
                <c:ptCount val="6"/>
                <c:pt idx="0">
                  <c:v>LIM-AT</c:v>
                </c:pt>
                <c:pt idx="1">
                  <c:v>LIM-AT: Male</c:v>
                </c:pt>
                <c:pt idx="2">
                  <c:v>LIM-AT: Female</c:v>
                </c:pt>
                <c:pt idx="3">
                  <c:v>Total pop'n</c:v>
                </c:pt>
                <c:pt idx="4">
                  <c:v>Total pop'n: Male</c:v>
                </c:pt>
                <c:pt idx="5">
                  <c:v>Total pop'n: Female</c:v>
                </c:pt>
              </c:strCache>
            </c:strRef>
          </c:cat>
          <c:val>
            <c:numRef>
              <c:f>Data!$J$1724:$O$1724</c:f>
              <c:numCache>
                <c:formatCode>0%</c:formatCode>
                <c:ptCount val="6"/>
                <c:pt idx="0">
                  <c:v>0.26003596542847845</c:v>
                </c:pt>
                <c:pt idx="1">
                  <c:v>0.31179395347951155</c:v>
                </c:pt>
                <c:pt idx="2">
                  <c:v>0.20447573993537921</c:v>
                </c:pt>
                <c:pt idx="3">
                  <c:v>0.1201237456289974</c:v>
                </c:pt>
                <c:pt idx="4">
                  <c:v>0.14425820107151996</c:v>
                </c:pt>
                <c:pt idx="5">
                  <c:v>9.3778856320782963E-2</c:v>
                </c:pt>
              </c:numCache>
            </c:numRef>
          </c:val>
        </c:ser>
        <c:ser>
          <c:idx val="0"/>
          <c:order val="1"/>
          <c:tx>
            <c:strRef>
              <c:f>Data!$I$1723</c:f>
              <c:strCache>
                <c:ptCount val="1"/>
                <c:pt idx="0">
                  <c:v>Employee</c:v>
                </c:pt>
              </c:strCache>
            </c:strRef>
          </c:tx>
          <c:spPr>
            <a:solidFill>
              <a:schemeClr val="accent3"/>
            </a:solidFill>
            <a:ln>
              <a:noFill/>
            </a:ln>
            <a:effectLst/>
          </c:spPr>
          <c:invertIfNegative val="0"/>
          <c:dLbls>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Data!$J$1722:$O$1722</c:f>
              <c:strCache>
                <c:ptCount val="6"/>
                <c:pt idx="0">
                  <c:v>LIM-AT</c:v>
                </c:pt>
                <c:pt idx="1">
                  <c:v>LIM-AT: Male</c:v>
                </c:pt>
                <c:pt idx="2">
                  <c:v>LIM-AT: Female</c:v>
                </c:pt>
                <c:pt idx="3">
                  <c:v>Total pop'n</c:v>
                </c:pt>
                <c:pt idx="4">
                  <c:v>Total pop'n: Male</c:v>
                </c:pt>
                <c:pt idx="5">
                  <c:v>Total pop'n: Female</c:v>
                </c:pt>
              </c:strCache>
            </c:strRef>
          </c:cat>
          <c:val>
            <c:numRef>
              <c:f>Data!$J$1723:$O$1723</c:f>
              <c:numCache>
                <c:formatCode>0%</c:formatCode>
                <c:ptCount val="6"/>
                <c:pt idx="0">
                  <c:v>0.7399640345715216</c:v>
                </c:pt>
                <c:pt idx="1">
                  <c:v>0.68819969646746548</c:v>
                </c:pt>
                <c:pt idx="2">
                  <c:v>0.79553107660427258</c:v>
                </c:pt>
                <c:pt idx="3">
                  <c:v>0.87987625437100259</c:v>
                </c:pt>
                <c:pt idx="4">
                  <c:v>0.85574127449623039</c:v>
                </c:pt>
                <c:pt idx="5">
                  <c:v>0.90622171615427283</c:v>
                </c:pt>
              </c:numCache>
            </c:numRef>
          </c:val>
        </c:ser>
        <c:dLbls>
          <c:showLegendKey val="0"/>
          <c:showVal val="0"/>
          <c:showCatName val="0"/>
          <c:showSerName val="0"/>
          <c:showPercent val="0"/>
          <c:showBubbleSize val="0"/>
        </c:dLbls>
        <c:gapWidth val="50"/>
        <c:overlap val="100"/>
        <c:axId val="607000384"/>
        <c:axId val="607001560"/>
        <c:extLst/>
      </c:barChart>
      <c:catAx>
        <c:axId val="6070003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001560"/>
        <c:crosses val="autoZero"/>
        <c:auto val="1"/>
        <c:lblAlgn val="ctr"/>
        <c:lblOffset val="100"/>
        <c:noMultiLvlLbl val="0"/>
      </c:catAx>
      <c:valAx>
        <c:axId val="607001560"/>
        <c:scaling>
          <c:orientation val="minMax"/>
        </c:scaling>
        <c:delete val="1"/>
        <c:axPos val="t"/>
        <c:numFmt formatCode="0%" sourceLinked="1"/>
        <c:majorTickMark val="out"/>
        <c:minorTickMark val="none"/>
        <c:tickLblPos val="nextTo"/>
        <c:crossAx val="607000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Charts!$A$1251</c:f>
          <c:strCache>
            <c:ptCount val="1"/>
            <c:pt idx="0">
              <c:v>Labour force age 15+ by occupation (NOC 2016)</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2273992924797443"/>
          <c:y val="0.11358702499144731"/>
          <c:w val="0.55423875004754841"/>
          <c:h val="0.84929997907290689"/>
        </c:manualLayout>
      </c:layout>
      <c:barChart>
        <c:barDir val="bar"/>
        <c:grouping val="clustered"/>
        <c:varyColors val="0"/>
        <c:ser>
          <c:idx val="0"/>
          <c:order val="0"/>
          <c:tx>
            <c:strRef>
              <c:f>Data!$J$1728</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Data!$I$1729:$I$1738</c:f>
              <c:strCache>
                <c:ptCount val="10"/>
                <c:pt idx="0">
                  <c:v>0 Management occupations</c:v>
                </c:pt>
                <c:pt idx="1">
                  <c:v>1 Business, finance and administration occupations</c:v>
                </c:pt>
                <c:pt idx="2">
                  <c:v>2 Natural and applied sciences and related occupations</c:v>
                </c:pt>
                <c:pt idx="3">
                  <c:v>3 Health occupations</c:v>
                </c:pt>
                <c:pt idx="4">
                  <c:v>4 Occupations in education, law and social, community and government services</c:v>
                </c:pt>
                <c:pt idx="5">
                  <c:v>5 Occupations in art, culture, recreation and sport</c:v>
                </c:pt>
                <c:pt idx="6">
                  <c:v>6 Sales and service occupations</c:v>
                </c:pt>
                <c:pt idx="7">
                  <c:v>7 Trades, transport and equipment operators and related occupations</c:v>
                </c:pt>
                <c:pt idx="8">
                  <c:v>8 Natural resources, agriculture and related production occupations</c:v>
                </c:pt>
                <c:pt idx="9">
                  <c:v>9 Occupations in manufacturing and utilities</c:v>
                </c:pt>
              </c:strCache>
            </c:strRef>
          </c:cat>
          <c:val>
            <c:numRef>
              <c:f>Data!$J$1729:$J$1738</c:f>
              <c:numCache>
                <c:formatCode>0%</c:formatCode>
                <c:ptCount val="10"/>
                <c:pt idx="0">
                  <c:v>9.270138503062321E-2</c:v>
                </c:pt>
                <c:pt idx="1">
                  <c:v>0.10564104924370687</c:v>
                </c:pt>
                <c:pt idx="2">
                  <c:v>4.0344400209086036E-2</c:v>
                </c:pt>
                <c:pt idx="3">
                  <c:v>3.9430470673710721E-2</c:v>
                </c:pt>
                <c:pt idx="4">
                  <c:v>8.7632034873973058E-2</c:v>
                </c:pt>
                <c:pt idx="5">
                  <c:v>4.9378495040781636E-2</c:v>
                </c:pt>
                <c:pt idx="6">
                  <c:v>0.3668572330290189</c:v>
                </c:pt>
                <c:pt idx="7">
                  <c:v>0.14752400708788518</c:v>
                </c:pt>
                <c:pt idx="8">
                  <c:v>2.9913110943813059E-2</c:v>
                </c:pt>
                <c:pt idx="9">
                  <c:v>4.0577813867401315E-2</c:v>
                </c:pt>
              </c:numCache>
            </c:numRef>
          </c:val>
        </c:ser>
        <c:ser>
          <c:idx val="3"/>
          <c:order val="3"/>
          <c:tx>
            <c:strRef>
              <c:f>Data!$M$1728</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Data!$I$1729:$I$1738</c:f>
              <c:strCache>
                <c:ptCount val="10"/>
                <c:pt idx="0">
                  <c:v>0 Management occupations</c:v>
                </c:pt>
                <c:pt idx="1">
                  <c:v>1 Business, finance and administration occupations</c:v>
                </c:pt>
                <c:pt idx="2">
                  <c:v>2 Natural and applied sciences and related occupations</c:v>
                </c:pt>
                <c:pt idx="3">
                  <c:v>3 Health occupations</c:v>
                </c:pt>
                <c:pt idx="4">
                  <c:v>4 Occupations in education, law and social, community and government services</c:v>
                </c:pt>
                <c:pt idx="5">
                  <c:v>5 Occupations in art, culture, recreation and sport</c:v>
                </c:pt>
                <c:pt idx="6">
                  <c:v>6 Sales and service occupations</c:v>
                </c:pt>
                <c:pt idx="7">
                  <c:v>7 Trades, transport and equipment operators and related occupations</c:v>
                </c:pt>
                <c:pt idx="8">
                  <c:v>8 Natural resources, agriculture and related production occupations</c:v>
                </c:pt>
                <c:pt idx="9">
                  <c:v>9 Occupations in manufacturing and utilities</c:v>
                </c:pt>
              </c:strCache>
            </c:strRef>
          </c:cat>
          <c:val>
            <c:numRef>
              <c:f>Data!$M$1729:$M$1738</c:f>
              <c:numCache>
                <c:formatCode>0%</c:formatCode>
                <c:ptCount val="10"/>
                <c:pt idx="0">
                  <c:v>0.11021191282630265</c:v>
                </c:pt>
                <c:pt idx="1">
                  <c:v>0.15733990215197236</c:v>
                </c:pt>
                <c:pt idx="2">
                  <c:v>6.9720346231482433E-2</c:v>
                </c:pt>
                <c:pt idx="3">
                  <c:v>6.8199664716548633E-2</c:v>
                </c:pt>
                <c:pt idx="4">
                  <c:v>0.11705881145437751</c:v>
                </c:pt>
                <c:pt idx="5">
                  <c:v>3.0505320058845667E-2</c:v>
                </c:pt>
                <c:pt idx="6">
                  <c:v>0.23351575490095453</c:v>
                </c:pt>
                <c:pt idx="7">
                  <c:v>0.14609463204351841</c:v>
                </c:pt>
                <c:pt idx="8">
                  <c:v>2.2779294536248246E-2</c:v>
                </c:pt>
                <c:pt idx="9">
                  <c:v>4.4574087378972935E-2</c:v>
                </c:pt>
              </c:numCache>
            </c:numRef>
          </c:val>
        </c:ser>
        <c:dLbls>
          <c:showLegendKey val="0"/>
          <c:showVal val="0"/>
          <c:showCatName val="0"/>
          <c:showSerName val="0"/>
          <c:showPercent val="0"/>
          <c:showBubbleSize val="0"/>
        </c:dLbls>
        <c:gapWidth val="50"/>
        <c:axId val="606999600"/>
        <c:axId val="607005088"/>
        <c:extLst>
          <c:ext xmlns:c15="http://schemas.microsoft.com/office/drawing/2012/chart" uri="{02D57815-91ED-43cb-92C2-25804820EDAC}">
            <c15:filteredBarSeries>
              <c15:ser>
                <c:idx val="1"/>
                <c:order val="1"/>
                <c:tx>
                  <c:strRef>
                    <c:extLst>
                      <c:ext uri="{02D57815-91ED-43cb-92C2-25804820EDAC}">
                        <c15:formulaRef>
                          <c15:sqref>Data!$K$1728</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Data!$I$1729:$I$1738</c15:sqref>
                        </c15:formulaRef>
                      </c:ext>
                    </c:extLst>
                    <c:strCache>
                      <c:ptCount val="10"/>
                      <c:pt idx="0">
                        <c:v>0 Management occupations</c:v>
                      </c:pt>
                      <c:pt idx="1">
                        <c:v>1 Business, finance and administration occupations</c:v>
                      </c:pt>
                      <c:pt idx="2">
                        <c:v>2 Natural and applied sciences and related occupations</c:v>
                      </c:pt>
                      <c:pt idx="3">
                        <c:v>3 Health occupations</c:v>
                      </c:pt>
                      <c:pt idx="4">
                        <c:v>4 Occupations in education, law and social, community and government services</c:v>
                      </c:pt>
                      <c:pt idx="5">
                        <c:v>5 Occupations in art, culture, recreation and sport</c:v>
                      </c:pt>
                      <c:pt idx="6">
                        <c:v>6 Sales and service occupations</c:v>
                      </c:pt>
                      <c:pt idx="7">
                        <c:v>7 Trades, transport and equipment operators and related occupations</c:v>
                      </c:pt>
                      <c:pt idx="8">
                        <c:v>8 Natural resources, agriculture and related production occupations</c:v>
                      </c:pt>
                      <c:pt idx="9">
                        <c:v>9 Occupations in manufacturing and utilities</c:v>
                      </c:pt>
                    </c:strCache>
                  </c:strRef>
                </c:cat>
                <c:val>
                  <c:numRef>
                    <c:extLst>
                      <c:ext uri="{02D57815-91ED-43cb-92C2-25804820EDAC}">
                        <c15:formulaRef>
                          <c15:sqref>Data!$K$1729:$K$1738</c15:sqref>
                        </c15:formulaRef>
                      </c:ext>
                    </c:extLst>
                    <c:numCache>
                      <c:formatCode>0%</c:formatCode>
                      <c:ptCount val="10"/>
                      <c:pt idx="0">
                        <c:v>0.11843483893090508</c:v>
                      </c:pt>
                      <c:pt idx="1">
                        <c:v>7.149524698531233E-2</c:v>
                      </c:pt>
                      <c:pt idx="2">
                        <c:v>6.1284361724420401E-2</c:v>
                      </c:pt>
                      <c:pt idx="3">
                        <c:v>1.5233777202039637E-2</c:v>
                      </c:pt>
                      <c:pt idx="4">
                        <c:v>4.535842874288E-2</c:v>
                      </c:pt>
                      <c:pt idx="5">
                        <c:v>4.6787190673042121E-2</c:v>
                      </c:pt>
                      <c:pt idx="6">
                        <c:v>0.28490147892734902</c:v>
                      </c:pt>
                      <c:pt idx="7">
                        <c:v>0.26269534350611828</c:v>
                      </c:pt>
                      <c:pt idx="8">
                        <c:v>4.300890912439119E-2</c:v>
                      </c:pt>
                      <c:pt idx="9">
                        <c:v>5.0794074130518993E-2</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Data!$L$1728</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Data!$I$1729:$I$1738</c15:sqref>
                        </c15:formulaRef>
                      </c:ext>
                    </c:extLst>
                    <c:strCache>
                      <c:ptCount val="10"/>
                      <c:pt idx="0">
                        <c:v>0 Management occupations</c:v>
                      </c:pt>
                      <c:pt idx="1">
                        <c:v>1 Business, finance and administration occupations</c:v>
                      </c:pt>
                      <c:pt idx="2">
                        <c:v>2 Natural and applied sciences and related occupations</c:v>
                      </c:pt>
                      <c:pt idx="3">
                        <c:v>3 Health occupations</c:v>
                      </c:pt>
                      <c:pt idx="4">
                        <c:v>4 Occupations in education, law and social, community and government services</c:v>
                      </c:pt>
                      <c:pt idx="5">
                        <c:v>5 Occupations in art, culture, recreation and sport</c:v>
                      </c:pt>
                      <c:pt idx="6">
                        <c:v>6 Sales and service occupations</c:v>
                      </c:pt>
                      <c:pt idx="7">
                        <c:v>7 Trades, transport and equipment operators and related occupations</c:v>
                      </c:pt>
                      <c:pt idx="8">
                        <c:v>8 Natural resources, agriculture and related production occupations</c:v>
                      </c:pt>
                      <c:pt idx="9">
                        <c:v>9 Occupations in manufacturing and utilities</c:v>
                      </c:pt>
                    </c:strCache>
                  </c:strRef>
                </c:cat>
                <c:val>
                  <c:numRef>
                    <c:extLst xmlns:c15="http://schemas.microsoft.com/office/drawing/2012/chart">
                      <c:ext xmlns:c15="http://schemas.microsoft.com/office/drawing/2012/chart" uri="{02D57815-91ED-43cb-92C2-25804820EDAC}">
                        <c15:formulaRef>
                          <c15:sqref>Data!$L$1729:$L$1738</c15:sqref>
                        </c15:formulaRef>
                      </c:ext>
                    </c:extLst>
                    <c:numCache>
                      <c:formatCode>0%</c:formatCode>
                      <c:ptCount val="10"/>
                      <c:pt idx="0">
                        <c:v>6.5070243962291163E-2</c:v>
                      </c:pt>
                      <c:pt idx="1">
                        <c:v>0.14229429527685186</c:v>
                      </c:pt>
                      <c:pt idx="2">
                        <c:v>1.7879661629278201E-2</c:v>
                      </c:pt>
                      <c:pt idx="3">
                        <c:v>6.5404252128449997E-2</c:v>
                      </c:pt>
                      <c:pt idx="4">
                        <c:v>0.13301023155627356</c:v>
                      </c:pt>
                      <c:pt idx="5">
                        <c:v>5.2159805866274035E-2</c:v>
                      </c:pt>
                      <c:pt idx="6">
                        <c:v>0.45483050789690738</c:v>
                      </c:pt>
                      <c:pt idx="7">
                        <c:v>2.3884992126950368E-2</c:v>
                      </c:pt>
                      <c:pt idx="8">
                        <c:v>1.5861979645951343E-2</c:v>
                      </c:pt>
                      <c:pt idx="9">
                        <c:v>2.9610846403959019E-2</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Data!$N$1728</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Data!$I$1729:$I$1738</c15:sqref>
                        </c15:formulaRef>
                      </c:ext>
                    </c:extLst>
                    <c:strCache>
                      <c:ptCount val="10"/>
                      <c:pt idx="0">
                        <c:v>0 Management occupations</c:v>
                      </c:pt>
                      <c:pt idx="1">
                        <c:v>1 Business, finance and administration occupations</c:v>
                      </c:pt>
                      <c:pt idx="2">
                        <c:v>2 Natural and applied sciences and related occupations</c:v>
                      </c:pt>
                      <c:pt idx="3">
                        <c:v>3 Health occupations</c:v>
                      </c:pt>
                      <c:pt idx="4">
                        <c:v>4 Occupations in education, law and social, community and government services</c:v>
                      </c:pt>
                      <c:pt idx="5">
                        <c:v>5 Occupations in art, culture, recreation and sport</c:v>
                      </c:pt>
                      <c:pt idx="6">
                        <c:v>6 Sales and service occupations</c:v>
                      </c:pt>
                      <c:pt idx="7">
                        <c:v>7 Trades, transport and equipment operators and related occupations</c:v>
                      </c:pt>
                      <c:pt idx="8">
                        <c:v>8 Natural resources, agriculture and related production occupations</c:v>
                      </c:pt>
                      <c:pt idx="9">
                        <c:v>9 Occupations in manufacturing and utilities</c:v>
                      </c:pt>
                    </c:strCache>
                  </c:strRef>
                </c:cat>
                <c:val>
                  <c:numRef>
                    <c:extLst xmlns:c15="http://schemas.microsoft.com/office/drawing/2012/chart">
                      <c:ext xmlns:c15="http://schemas.microsoft.com/office/drawing/2012/chart" uri="{02D57815-91ED-43cb-92C2-25804820EDAC}">
                        <c15:formulaRef>
                          <c15:sqref>Data!$N$1729:$N$1738</c15:sqref>
                        </c15:formulaRef>
                      </c:ext>
                    </c:extLst>
                    <c:numCache>
                      <c:formatCode>0%</c:formatCode>
                      <c:ptCount val="10"/>
                      <c:pt idx="0">
                        <c:v>0.13122973069355115</c:v>
                      </c:pt>
                      <c:pt idx="1">
                        <c:v>9.0502846618251087E-2</c:v>
                      </c:pt>
                      <c:pt idx="2">
                        <c:v>0.10389632184197388</c:v>
                      </c:pt>
                      <c:pt idx="3">
                        <c:v>2.5668860891199189E-2</c:v>
                      </c:pt>
                      <c:pt idx="4">
                        <c:v>7.058281204767719E-2</c:v>
                      </c:pt>
                      <c:pt idx="5">
                        <c:v>2.6820514111422975E-2</c:v>
                      </c:pt>
                      <c:pt idx="6">
                        <c:v>0.19335921930917588</c:v>
                      </c:pt>
                      <c:pt idx="7">
                        <c:v>0.26266608769346306</c:v>
                      </c:pt>
                      <c:pt idx="8">
                        <c:v>3.4813386028285778E-2</c:v>
                      </c:pt>
                      <c:pt idx="9">
                        <c:v>6.0460745197249456E-2</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Data!$O$1728</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Data!$I$1729:$I$1738</c15:sqref>
                        </c15:formulaRef>
                      </c:ext>
                    </c:extLst>
                    <c:strCache>
                      <c:ptCount val="10"/>
                      <c:pt idx="0">
                        <c:v>0 Management occupations</c:v>
                      </c:pt>
                      <c:pt idx="1">
                        <c:v>1 Business, finance and administration occupations</c:v>
                      </c:pt>
                      <c:pt idx="2">
                        <c:v>2 Natural and applied sciences and related occupations</c:v>
                      </c:pt>
                      <c:pt idx="3">
                        <c:v>3 Health occupations</c:v>
                      </c:pt>
                      <c:pt idx="4">
                        <c:v>4 Occupations in education, law and social, community and government services</c:v>
                      </c:pt>
                      <c:pt idx="5">
                        <c:v>5 Occupations in art, culture, recreation and sport</c:v>
                      </c:pt>
                      <c:pt idx="6">
                        <c:v>6 Sales and service occupations</c:v>
                      </c:pt>
                      <c:pt idx="7">
                        <c:v>7 Trades, transport and equipment operators and related occupations</c:v>
                      </c:pt>
                      <c:pt idx="8">
                        <c:v>8 Natural resources, agriculture and related production occupations</c:v>
                      </c:pt>
                      <c:pt idx="9">
                        <c:v>9 Occupations in manufacturing and utilities</c:v>
                      </c:pt>
                    </c:strCache>
                  </c:strRef>
                </c:cat>
                <c:val>
                  <c:numRef>
                    <c:extLst xmlns:c15="http://schemas.microsoft.com/office/drawing/2012/chart">
                      <c:ext xmlns:c15="http://schemas.microsoft.com/office/drawing/2012/chart" uri="{02D57815-91ED-43cb-92C2-25804820EDAC}">
                        <c15:formulaRef>
                          <c15:sqref>Data!$O$1729:$O$1738</c15:sqref>
                        </c15:formulaRef>
                      </c:ext>
                    </c:extLst>
                    <c:numCache>
                      <c:formatCode>0%</c:formatCode>
                      <c:ptCount val="10"/>
                      <c:pt idx="0">
                        <c:v>8.7268719945042358E-2</c:v>
                      </c:pt>
                      <c:pt idx="1">
                        <c:v>0.23029997710098465</c:v>
                      </c:pt>
                      <c:pt idx="2">
                        <c:v>3.2414128692466224E-2</c:v>
                      </c:pt>
                      <c:pt idx="3">
                        <c:v>0.11462674604991985</c:v>
                      </c:pt>
                      <c:pt idx="4">
                        <c:v>0.16779253492099841</c:v>
                      </c:pt>
                      <c:pt idx="5">
                        <c:v>3.4527707808564234E-2</c:v>
                      </c:pt>
                      <c:pt idx="6">
                        <c:v>0.2773511564002748</c:v>
                      </c:pt>
                      <c:pt idx="7">
                        <c:v>1.8844172200595373E-2</c:v>
                      </c:pt>
                      <c:pt idx="8">
                        <c:v>9.6422028852759332E-3</c:v>
                      </c:pt>
                      <c:pt idx="9">
                        <c:v>2.7231509045111062E-2</c:v>
                      </c:pt>
                    </c:numCache>
                  </c:numRef>
                </c:val>
              </c15:ser>
            </c15:filteredBarSeries>
          </c:ext>
        </c:extLst>
      </c:barChart>
      <c:catAx>
        <c:axId val="6069996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005088"/>
        <c:crosses val="autoZero"/>
        <c:auto val="1"/>
        <c:lblAlgn val="ctr"/>
        <c:lblOffset val="100"/>
        <c:noMultiLvlLbl val="0"/>
      </c:catAx>
      <c:valAx>
        <c:axId val="607005088"/>
        <c:scaling>
          <c:orientation val="minMax"/>
        </c:scaling>
        <c:delete val="1"/>
        <c:axPos val="t"/>
        <c:numFmt formatCode="0%" sourceLinked="1"/>
        <c:majorTickMark val="out"/>
        <c:minorTickMark val="none"/>
        <c:tickLblPos val="nextTo"/>
        <c:crossAx val="606999600"/>
        <c:crosses val="autoZero"/>
        <c:crossBetween val="between"/>
      </c:valAx>
      <c:spPr>
        <a:noFill/>
        <a:ln>
          <a:noFill/>
        </a:ln>
        <a:effectLst/>
      </c:spPr>
    </c:plotArea>
    <c:legend>
      <c:legendPos val="tr"/>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Data!$B$1</c:f>
          <c:strCache>
            <c:ptCount val="1"/>
            <c:pt idx="0">
              <c:v>LIM-AT</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7893268801618214"/>
          <c:h val="0.8816974169741697"/>
        </c:manualLayout>
      </c:layout>
      <c:barChart>
        <c:barDir val="bar"/>
        <c:grouping val="clustered"/>
        <c:varyColors val="0"/>
        <c:ser>
          <c:idx val="0"/>
          <c:order val="0"/>
          <c:tx>
            <c:strRef>
              <c:f>Data!$B$1</c:f>
              <c:strCache>
                <c:ptCount val="1"/>
                <c:pt idx="0">
                  <c:v>LIM-AT</c:v>
                </c:pt>
              </c:strCache>
            </c:strRef>
          </c:tx>
          <c:spPr>
            <a:solidFill>
              <a:schemeClr val="accent1"/>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 Known Languages'!$J$13:$J$22</c:f>
              <c:strCache>
                <c:ptCount val="10"/>
                <c:pt idx="0">
                  <c:v>German</c:v>
                </c:pt>
                <c:pt idx="1">
                  <c:v>Punjabi (Panjabi)</c:v>
                </c:pt>
                <c:pt idx="2">
                  <c:v>Persian (Farsi)</c:v>
                </c:pt>
                <c:pt idx="3">
                  <c:v>Urdu</c:v>
                </c:pt>
                <c:pt idx="4">
                  <c:v>Cantonese</c:v>
                </c:pt>
                <c:pt idx="5">
                  <c:v>Spanish</c:v>
                </c:pt>
                <c:pt idx="6">
                  <c:v>Arabic</c:v>
                </c:pt>
                <c:pt idx="7">
                  <c:v>Mandarin</c:v>
                </c:pt>
                <c:pt idx="8">
                  <c:v>French</c:v>
                </c:pt>
                <c:pt idx="9">
                  <c:v>English</c:v>
                </c:pt>
              </c:strCache>
            </c:strRef>
          </c:cat>
          <c:val>
            <c:numRef>
              <c:f>'Top Known Languages'!$K$13:$K$22</c:f>
              <c:numCache>
                <c:formatCode>#,##0</c:formatCode>
                <c:ptCount val="10"/>
                <c:pt idx="0">
                  <c:v>76250</c:v>
                </c:pt>
                <c:pt idx="1">
                  <c:v>87070</c:v>
                </c:pt>
                <c:pt idx="2">
                  <c:v>88070</c:v>
                </c:pt>
                <c:pt idx="3">
                  <c:v>91650</c:v>
                </c:pt>
                <c:pt idx="4">
                  <c:v>133260</c:v>
                </c:pt>
                <c:pt idx="5">
                  <c:v>161335</c:v>
                </c:pt>
                <c:pt idx="6">
                  <c:v>225525</c:v>
                </c:pt>
                <c:pt idx="7">
                  <c:v>248685</c:v>
                </c:pt>
                <c:pt idx="8">
                  <c:v>1347345</c:v>
                </c:pt>
                <c:pt idx="9">
                  <c:v>3958480</c:v>
                </c:pt>
              </c:numCache>
            </c:numRef>
          </c:val>
        </c:ser>
        <c:dLbls>
          <c:showLegendKey val="0"/>
          <c:showVal val="0"/>
          <c:showCatName val="0"/>
          <c:showSerName val="0"/>
          <c:showPercent val="0"/>
          <c:showBubbleSize val="0"/>
        </c:dLbls>
        <c:gapWidth val="50"/>
        <c:axId val="486602264"/>
        <c:axId val="486600304"/>
      </c:barChart>
      <c:catAx>
        <c:axId val="48660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6600304"/>
        <c:crosses val="autoZero"/>
        <c:auto val="1"/>
        <c:lblAlgn val="ctr"/>
        <c:lblOffset val="100"/>
        <c:noMultiLvlLbl val="0"/>
      </c:catAx>
      <c:valAx>
        <c:axId val="486600304"/>
        <c:scaling>
          <c:orientation val="minMax"/>
        </c:scaling>
        <c:delete val="1"/>
        <c:axPos val="b"/>
        <c:numFmt formatCode="#,##0" sourceLinked="1"/>
        <c:majorTickMark val="none"/>
        <c:minorTickMark val="none"/>
        <c:tickLblPos val="nextTo"/>
        <c:crossAx val="4866022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'Main Pt 1'!$B$2</c:f>
          <c:strCache>
            <c:ptCount val="1"/>
            <c:pt idx="0">
              <c:v>LIM-AT</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1"/>
          <c:order val="0"/>
          <c:tx>
            <c:strRef>
              <c:f>Data!$K$4</c:f>
              <c:strCache>
                <c:ptCount val="1"/>
                <c:pt idx="0">
                  <c:v>Female</c:v>
                </c:pt>
              </c:strCache>
            </c:strRef>
          </c:tx>
          <c:spPr>
            <a:solidFill>
              <a:schemeClr val="accent2"/>
            </a:solidFill>
            <a:ln>
              <a:solidFill>
                <a:schemeClr val="bg1"/>
              </a:solidFill>
            </a:ln>
            <a:effectLst/>
          </c:spPr>
          <c:invertIfNegative val="0"/>
          <c:cat>
            <c:strRef>
              <c:f>Data!$I$5:$I$25</c:f>
              <c:strCache>
                <c:ptCount val="21"/>
                <c:pt idx="0">
                  <c:v>0 to 4</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to 94</c:v>
                </c:pt>
                <c:pt idx="19">
                  <c:v>95 to 99</c:v>
                </c:pt>
                <c:pt idx="20">
                  <c:v>100 and over</c:v>
                </c:pt>
              </c:strCache>
            </c:strRef>
          </c:cat>
          <c:val>
            <c:numRef>
              <c:f>Data!$K$5:$K$25</c:f>
              <c:numCache>
                <c:formatCode>0.0%</c:formatCode>
                <c:ptCount val="21"/>
                <c:pt idx="0">
                  <c:v>3.3047154079353921E-2</c:v>
                </c:pt>
                <c:pt idx="1">
                  <c:v>3.5075498925008421E-2</c:v>
                </c:pt>
                <c:pt idx="2">
                  <c:v>3.1539670724049451E-2</c:v>
                </c:pt>
                <c:pt idx="3">
                  <c:v>3.1212182960655723E-2</c:v>
                </c:pt>
                <c:pt idx="4">
                  <c:v>4.011673119388523E-2</c:v>
                </c:pt>
                <c:pt idx="5">
                  <c:v>3.3564896638624012E-2</c:v>
                </c:pt>
                <c:pt idx="6">
                  <c:v>3.3741636066487293E-2</c:v>
                </c:pt>
                <c:pt idx="7">
                  <c:v>3.2718626672266882E-2</c:v>
                </c:pt>
                <c:pt idx="8">
                  <c:v>3.0108081358356863E-2</c:v>
                </c:pt>
                <c:pt idx="9">
                  <c:v>2.9797227894056148E-2</c:v>
                </c:pt>
                <c:pt idx="10">
                  <c:v>3.1965924638307962E-2</c:v>
                </c:pt>
                <c:pt idx="11">
                  <c:v>3.4082639197894095E-2</c:v>
                </c:pt>
                <c:pt idx="12">
                  <c:v>3.5255357283951641E-2</c:v>
                </c:pt>
                <c:pt idx="13">
                  <c:v>2.8650500900331437E-2</c:v>
                </c:pt>
                <c:pt idx="14">
                  <c:v>2.3024988875812481E-2</c:v>
                </c:pt>
                <c:pt idx="15">
                  <c:v>1.9373760224895724E-2</c:v>
                </c:pt>
                <c:pt idx="16">
                  <c:v>1.5012454931445894E-2</c:v>
                </c:pt>
                <c:pt idx="17">
                  <c:v>9.9795398121155926E-3</c:v>
                </c:pt>
                <c:pt idx="18">
                  <c:v>4.4278424898218883E-3</c:v>
                </c:pt>
                <c:pt idx="19">
                  <c:v>1.0146922446739055E-3</c:v>
                </c:pt>
                <c:pt idx="20">
                  <c:v>1.0812294410459647E-4</c:v>
                </c:pt>
              </c:numCache>
            </c:numRef>
          </c:val>
        </c:ser>
        <c:ser>
          <c:idx val="0"/>
          <c:order val="1"/>
          <c:tx>
            <c:strRef>
              <c:f>Data!$J$4</c:f>
              <c:strCache>
                <c:ptCount val="1"/>
                <c:pt idx="0">
                  <c:v>Male</c:v>
                </c:pt>
              </c:strCache>
            </c:strRef>
          </c:tx>
          <c:spPr>
            <a:solidFill>
              <a:schemeClr val="accent1"/>
            </a:solidFill>
            <a:ln>
              <a:solidFill>
                <a:schemeClr val="bg1"/>
              </a:solidFill>
            </a:ln>
            <a:effectLst/>
          </c:spPr>
          <c:invertIfNegative val="0"/>
          <c:cat>
            <c:strRef>
              <c:f>Data!$I$5:$I$25</c:f>
              <c:strCache>
                <c:ptCount val="21"/>
                <c:pt idx="0">
                  <c:v>0 to 4</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to 94</c:v>
                </c:pt>
                <c:pt idx="19">
                  <c:v>95 to 99</c:v>
                </c:pt>
                <c:pt idx="20">
                  <c:v>100 and over</c:v>
                </c:pt>
              </c:strCache>
            </c:strRef>
          </c:cat>
          <c:val>
            <c:numRef>
              <c:f>Data!$J$5:$J$25</c:f>
              <c:numCache>
                <c:formatCode>0.0%</c:formatCode>
                <c:ptCount val="21"/>
                <c:pt idx="0">
                  <c:v>-3.4936186670104424E-2</c:v>
                </c:pt>
                <c:pt idx="1">
                  <c:v>-3.6854329284267698E-2</c:v>
                </c:pt>
                <c:pt idx="2">
                  <c:v>-3.3324738945468606E-2</c:v>
                </c:pt>
                <c:pt idx="3">
                  <c:v>-3.2479508622804791E-2</c:v>
                </c:pt>
                <c:pt idx="4">
                  <c:v>-3.7092407690036473E-2</c:v>
                </c:pt>
                <c:pt idx="5">
                  <c:v>-2.8652580187718064E-2</c:v>
                </c:pt>
                <c:pt idx="6">
                  <c:v>-2.5922475849077004E-2</c:v>
                </c:pt>
                <c:pt idx="7">
                  <c:v>-2.5478547992032172E-2</c:v>
                </c:pt>
                <c:pt idx="8">
                  <c:v>-2.5002391180494622E-2</c:v>
                </c:pt>
                <c:pt idx="9">
                  <c:v>-2.7337430915676579E-2</c:v>
                </c:pt>
                <c:pt idx="10">
                  <c:v>-3.132862305430683E-2</c:v>
                </c:pt>
                <c:pt idx="11">
                  <c:v>-3.2325641356194403E-2</c:v>
                </c:pt>
                <c:pt idx="12">
                  <c:v>-3.1539670724049451E-2</c:v>
                </c:pt>
                <c:pt idx="13">
                  <c:v>-2.3870219198476299E-2</c:v>
                </c:pt>
                <c:pt idx="14">
                  <c:v>-1.6256908432342069E-2</c:v>
                </c:pt>
                <c:pt idx="15">
                  <c:v>-1.1114830725213855E-2</c:v>
                </c:pt>
                <c:pt idx="16">
                  <c:v>-7.4833553044700522E-3</c:v>
                </c:pt>
                <c:pt idx="17">
                  <c:v>-3.756232663941414E-3</c:v>
                </c:pt>
                <c:pt idx="18">
                  <c:v>-1.1789559482174269E-3</c:v>
                </c:pt>
                <c:pt idx="19">
                  <c:v>-2.2976125622226751E-4</c:v>
                </c:pt>
                <c:pt idx="20">
                  <c:v>-1.9753230172955123E-5</c:v>
                </c:pt>
              </c:numCache>
            </c:numRef>
          </c:val>
        </c:ser>
        <c:dLbls>
          <c:showLegendKey val="0"/>
          <c:showVal val="0"/>
          <c:showCatName val="0"/>
          <c:showSerName val="0"/>
          <c:showPercent val="0"/>
          <c:showBubbleSize val="0"/>
        </c:dLbls>
        <c:gapWidth val="0"/>
        <c:overlap val="100"/>
        <c:axId val="607003520"/>
        <c:axId val="607006264"/>
      </c:barChart>
      <c:catAx>
        <c:axId val="60700352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006264"/>
        <c:crosses val="autoZero"/>
        <c:auto val="1"/>
        <c:lblAlgn val="ctr"/>
        <c:lblOffset val="100"/>
        <c:noMultiLvlLbl val="0"/>
      </c:catAx>
      <c:valAx>
        <c:axId val="607006264"/>
        <c:scaling>
          <c:orientation val="minMax"/>
          <c:max val="5.000000000000001E-2"/>
          <c:min val="-5.000000000000001E-2"/>
        </c:scaling>
        <c:delete val="0"/>
        <c:axPos val="b"/>
        <c:majorGridlines>
          <c:spPr>
            <a:ln w="9525" cap="flat" cmpd="sng" algn="ctr">
              <a:solidFill>
                <a:schemeClr val="tx1">
                  <a:lumMod val="15000"/>
                  <a:lumOff val="85000"/>
                </a:schemeClr>
              </a:solidFill>
              <a:round/>
            </a:ln>
            <a:effectLst/>
          </c:spPr>
        </c:majorGridlines>
        <c:numFmt formatCode="0%;\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003520"/>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Charts!$A$33</c:f>
          <c:strCache>
            <c:ptCount val="1"/>
            <c:pt idx="0">
              <c:v>Marital status</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Data!$I$38</c:f>
              <c:strCache>
                <c:ptCount val="1"/>
                <c:pt idx="0">
                  <c:v>Married</c:v>
                </c:pt>
              </c:strCache>
            </c:strRef>
          </c:tx>
          <c:spPr>
            <a:solidFill>
              <a:schemeClr val="accent6"/>
            </a:solidFill>
            <a:ln>
              <a:noFill/>
            </a:ln>
            <a:effectLst/>
          </c:spPr>
          <c:invertIfNegative val="0"/>
          <c:dLbls>
            <c:dLbl>
              <c:idx val="0"/>
              <c:tx>
                <c:rich>
                  <a:bodyPr/>
                  <a:lstStyle/>
                  <a:p>
                    <a:fld id="{67512804-E70F-42E5-A7DB-BD93BFD1BAD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20FF8596-5338-410C-93CA-A52C1600EEB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205B8672-8DF7-4793-A43E-DF5F6B14307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453BC3B4-E290-4EA4-8E9D-7B53691B89D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D99984F-A873-443B-86B9-906C2ADE1ED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Data!$J$37:$O$37</c:f>
              <c:strCache>
                <c:ptCount val="6"/>
                <c:pt idx="0">
                  <c:v>LIM-AT</c:v>
                </c:pt>
                <c:pt idx="1">
                  <c:v>LIM-AT: Male</c:v>
                </c:pt>
                <c:pt idx="2">
                  <c:v>LIM-AT: Female</c:v>
                </c:pt>
                <c:pt idx="3">
                  <c:v>Total pop'n</c:v>
                </c:pt>
                <c:pt idx="4">
                  <c:v>Total pop'n: Male</c:v>
                </c:pt>
                <c:pt idx="5">
                  <c:v>Total pop'n: Female</c:v>
                </c:pt>
              </c:strCache>
            </c:strRef>
          </c:cat>
          <c:val>
            <c:numRef>
              <c:f>Data!$J$38:$O$38</c:f>
              <c:numCache>
                <c:formatCode>0%</c:formatCode>
                <c:ptCount val="6"/>
                <c:pt idx="0">
                  <c:v>0.29323348572818109</c:v>
                </c:pt>
                <c:pt idx="1">
                  <c:v>0.31746996104221437</c:v>
                </c:pt>
                <c:pt idx="2">
                  <c:v>0.27307471264367816</c:v>
                </c:pt>
                <c:pt idx="3">
                  <c:v>0.46168246225432935</c:v>
                </c:pt>
                <c:pt idx="4">
                  <c:v>0.47213988419226571</c:v>
                </c:pt>
                <c:pt idx="5">
                  <c:v>0.45169777209959883</c:v>
                </c:pt>
              </c:numCache>
            </c:numRef>
          </c:val>
          <c:extLst>
            <c:ext xmlns:c15="http://schemas.microsoft.com/office/drawing/2012/chart" uri="{02D57815-91ED-43cb-92C2-25804820EDAC}">
              <c15:datalabelsRange>
                <c15:f>Data!$S$38:$W$38</c15:f>
                <c15:dlblRangeCache>
                  <c:ptCount val="5"/>
                  <c:pt idx="0">
                    <c:v>29%</c:v>
                  </c:pt>
                  <c:pt idx="1">
                    <c:v>32%</c:v>
                  </c:pt>
                  <c:pt idx="2">
                    <c:v>27%</c:v>
                  </c:pt>
                  <c:pt idx="3">
                    <c:v>46%</c:v>
                  </c:pt>
                  <c:pt idx="4">
                    <c:v>47%</c:v>
                  </c:pt>
                </c15:dlblRangeCache>
              </c15:datalabelsRange>
            </c:ext>
          </c:extLst>
        </c:ser>
        <c:ser>
          <c:idx val="1"/>
          <c:order val="1"/>
          <c:tx>
            <c:strRef>
              <c:f>Data!$I$39</c:f>
              <c:strCache>
                <c:ptCount val="1"/>
                <c:pt idx="0">
                  <c:v>Living common law</c:v>
                </c:pt>
              </c:strCache>
            </c:strRef>
          </c:tx>
          <c:spPr>
            <a:solidFill>
              <a:schemeClr val="accent5"/>
            </a:solidFill>
            <a:ln>
              <a:noFill/>
            </a:ln>
            <a:effectLst/>
          </c:spPr>
          <c:invertIfNegative val="0"/>
          <c:dLbls>
            <c:dLbl>
              <c:idx val="0"/>
              <c:tx>
                <c:rich>
                  <a:bodyPr/>
                  <a:lstStyle/>
                  <a:p>
                    <a:fld id="{B47DB9E3-0C51-4441-9A98-1015930FF990}"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3DF7E8B4-31B6-4238-B89B-E06DEB51C45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59D2BCF4-0C72-472C-AD5F-8333B71A171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E2753470-92F7-4DA9-9E41-1F21962CDE7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EB68543-9A98-4E59-AFC6-54B068B1A06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7E2F2461-219C-4807-96EC-B4D04D8B05B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Data!$J$37:$O$37</c:f>
              <c:strCache>
                <c:ptCount val="6"/>
                <c:pt idx="0">
                  <c:v>LIM-AT</c:v>
                </c:pt>
                <c:pt idx="1">
                  <c:v>LIM-AT: Male</c:v>
                </c:pt>
                <c:pt idx="2">
                  <c:v>LIM-AT: Female</c:v>
                </c:pt>
                <c:pt idx="3">
                  <c:v>Total pop'n</c:v>
                </c:pt>
                <c:pt idx="4">
                  <c:v>Total pop'n: Male</c:v>
                </c:pt>
                <c:pt idx="5">
                  <c:v>Total pop'n: Female</c:v>
                </c:pt>
              </c:strCache>
            </c:strRef>
          </c:cat>
          <c:val>
            <c:numRef>
              <c:f>Data!$J$39:$O$39</c:f>
              <c:numCache>
                <c:formatCode>0%</c:formatCode>
                <c:ptCount val="6"/>
                <c:pt idx="0">
                  <c:v>7.8350213557606949E-2</c:v>
                </c:pt>
                <c:pt idx="1">
                  <c:v>8.6242690016383572E-2</c:v>
                </c:pt>
                <c:pt idx="2">
                  <c:v>7.1788793103448281E-2</c:v>
                </c:pt>
                <c:pt idx="3">
                  <c:v>0.12252077469484712</c:v>
                </c:pt>
                <c:pt idx="4">
                  <c:v>0.12568234142910548</c:v>
                </c:pt>
                <c:pt idx="5">
                  <c:v>0.11950212198052426</c:v>
                </c:pt>
              </c:numCache>
            </c:numRef>
          </c:val>
          <c:extLst>
            <c:ext xmlns:c15="http://schemas.microsoft.com/office/drawing/2012/chart" uri="{02D57815-91ED-43cb-92C2-25804820EDAC}">
              <c15:datalabelsRange>
                <c15:f>Data!$S$39:$X$39</c15:f>
                <c15:dlblRangeCache>
                  <c:ptCount val="6"/>
                  <c:pt idx="0">
                    <c:v>8%</c:v>
                  </c:pt>
                  <c:pt idx="1">
                    <c:v>9%</c:v>
                  </c:pt>
                  <c:pt idx="2">
                    <c:v>7%</c:v>
                  </c:pt>
                  <c:pt idx="3">
                    <c:v>12%</c:v>
                  </c:pt>
                  <c:pt idx="4">
                    <c:v>13%</c:v>
                  </c:pt>
                  <c:pt idx="5">
                    <c:v>12%</c:v>
                  </c:pt>
                </c15:dlblRangeCache>
              </c15:datalabelsRange>
            </c:ext>
          </c:extLst>
        </c:ser>
        <c:ser>
          <c:idx val="2"/>
          <c:order val="2"/>
          <c:tx>
            <c:strRef>
              <c:f>Data!$I$40</c:f>
              <c:strCache>
                <c:ptCount val="1"/>
                <c:pt idx="0">
                  <c:v>Never married</c:v>
                </c:pt>
              </c:strCache>
            </c:strRef>
          </c:tx>
          <c:spPr>
            <a:solidFill>
              <a:schemeClr val="accent3"/>
            </a:solidFill>
            <a:ln>
              <a:noFill/>
            </a:ln>
            <a:effectLst/>
          </c:spPr>
          <c:invertIfNegative val="0"/>
          <c:dLbls>
            <c:dLbl>
              <c:idx val="0"/>
              <c:tx>
                <c:rich>
                  <a:bodyPr/>
                  <a:lstStyle/>
                  <a:p>
                    <a:fld id="{C894791C-248A-482D-986A-B07BEAF9E691}"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4FDE2F1-A784-48A7-A551-7EBC01D8507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6632E336-8216-4B5A-B6DE-DAD5F545C87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40BA323-FF66-408B-8D70-B7B58305AA7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5FB23C0A-C5B7-46F2-84C6-5249A635734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881B888-6D59-4885-A96A-64EF6FF2C92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Data!$J$37:$O$37</c:f>
              <c:strCache>
                <c:ptCount val="6"/>
                <c:pt idx="0">
                  <c:v>LIM-AT</c:v>
                </c:pt>
                <c:pt idx="1">
                  <c:v>LIM-AT: Male</c:v>
                </c:pt>
                <c:pt idx="2">
                  <c:v>LIM-AT: Female</c:v>
                </c:pt>
                <c:pt idx="3">
                  <c:v>Total pop'n</c:v>
                </c:pt>
                <c:pt idx="4">
                  <c:v>Total pop'n: Male</c:v>
                </c:pt>
                <c:pt idx="5">
                  <c:v>Total pop'n: Female</c:v>
                </c:pt>
              </c:strCache>
            </c:strRef>
          </c:cat>
          <c:val>
            <c:numRef>
              <c:f>Data!$J$40:$O$40</c:f>
              <c:numCache>
                <c:formatCode>0%</c:formatCode>
                <c:ptCount val="6"/>
                <c:pt idx="0">
                  <c:v>0.38155233566784635</c:v>
                </c:pt>
                <c:pt idx="1">
                  <c:v>0.43537413007235842</c:v>
                </c:pt>
                <c:pt idx="2">
                  <c:v>0.33679118773946359</c:v>
                </c:pt>
                <c:pt idx="3">
                  <c:v>0.28218480453527595</c:v>
                </c:pt>
                <c:pt idx="4">
                  <c:v>0.3106587860416013</c:v>
                </c:pt>
                <c:pt idx="5">
                  <c:v>0.25499766764703974</c:v>
                </c:pt>
              </c:numCache>
            </c:numRef>
          </c:val>
          <c:extLst>
            <c:ext xmlns:c15="http://schemas.microsoft.com/office/drawing/2012/chart" uri="{02D57815-91ED-43cb-92C2-25804820EDAC}">
              <c15:datalabelsRange>
                <c15:f>Data!$S$40:$X$40</c15:f>
                <c15:dlblRangeCache>
                  <c:ptCount val="6"/>
                  <c:pt idx="0">
                    <c:v>38%</c:v>
                  </c:pt>
                  <c:pt idx="1">
                    <c:v>44%</c:v>
                  </c:pt>
                  <c:pt idx="2">
                    <c:v>34%</c:v>
                  </c:pt>
                  <c:pt idx="3">
                    <c:v>28%</c:v>
                  </c:pt>
                  <c:pt idx="4">
                    <c:v>31%</c:v>
                  </c:pt>
                  <c:pt idx="5">
                    <c:v>25%</c:v>
                  </c:pt>
                </c15:dlblRangeCache>
              </c15:datalabelsRange>
            </c:ext>
          </c:extLst>
        </c:ser>
        <c:ser>
          <c:idx val="3"/>
          <c:order val="3"/>
          <c:tx>
            <c:strRef>
              <c:f>Data!$I$41</c:f>
              <c:strCache>
                <c:ptCount val="1"/>
                <c:pt idx="0">
                  <c:v>Separated</c:v>
                </c:pt>
              </c:strCache>
            </c:strRef>
          </c:tx>
          <c:spPr>
            <a:solidFill>
              <a:schemeClr val="accent2"/>
            </a:solidFill>
            <a:ln>
              <a:noFill/>
            </a:ln>
            <a:effectLst/>
          </c:spPr>
          <c:invertIfNegative val="0"/>
          <c:dLbls>
            <c:dLbl>
              <c:idx val="0"/>
              <c:tx>
                <c:rich>
                  <a:bodyPr/>
                  <a:lstStyle/>
                  <a:p>
                    <a:fld id="{8B0EC09C-2488-41CE-968F-762CE51815D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31B8DF8D-D735-4737-A6C4-36205A1FDD9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FE44823E-F80E-4412-B606-662ADF6C650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8448F2EF-7837-484F-8FA1-0B94B816412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A1AE0098-7DCD-4662-8318-DC128F07D96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6F4DD0A-0303-442D-82E4-CD7408CEB75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Data!$J$37:$O$37</c:f>
              <c:strCache>
                <c:ptCount val="6"/>
                <c:pt idx="0">
                  <c:v>LIM-AT</c:v>
                </c:pt>
                <c:pt idx="1">
                  <c:v>LIM-AT: Male</c:v>
                </c:pt>
                <c:pt idx="2">
                  <c:v>LIM-AT: Female</c:v>
                </c:pt>
                <c:pt idx="3">
                  <c:v>Total pop'n</c:v>
                </c:pt>
                <c:pt idx="4">
                  <c:v>Total pop'n: Male</c:v>
                </c:pt>
                <c:pt idx="5">
                  <c:v>Total pop'n: Female</c:v>
                </c:pt>
              </c:strCache>
            </c:strRef>
          </c:cat>
          <c:val>
            <c:numRef>
              <c:f>Data!$J$41:$O$41</c:f>
              <c:numCache>
                <c:formatCode>0%</c:formatCode>
                <c:ptCount val="6"/>
                <c:pt idx="0">
                  <c:v>4.7525228821060035E-2</c:v>
                </c:pt>
                <c:pt idx="1">
                  <c:v>3.5125353081926526E-2</c:v>
                </c:pt>
                <c:pt idx="2">
                  <c:v>5.7835249042145591E-2</c:v>
                </c:pt>
                <c:pt idx="3">
                  <c:v>2.4331058666299851E-2</c:v>
                </c:pt>
                <c:pt idx="4">
                  <c:v>2.1132302581121525E-2</c:v>
                </c:pt>
                <c:pt idx="5">
                  <c:v>2.7385611480841093E-2</c:v>
                </c:pt>
              </c:numCache>
            </c:numRef>
          </c:val>
          <c:extLst>
            <c:ext xmlns:c15="http://schemas.microsoft.com/office/drawing/2012/chart" uri="{02D57815-91ED-43cb-92C2-25804820EDAC}">
              <c15:datalabelsRange>
                <c15:f>Data!$S$41:$X$41</c15:f>
                <c15:dlblRangeCache>
                  <c:ptCount val="6"/>
                  <c:pt idx="0">
                    <c:v>5%</c:v>
                  </c:pt>
                  <c:pt idx="1">
                    <c:v>4%</c:v>
                  </c:pt>
                  <c:pt idx="2">
                    <c:v>6%</c:v>
                  </c:pt>
                </c15:dlblRangeCache>
              </c15:datalabelsRange>
            </c:ext>
          </c:extLst>
        </c:ser>
        <c:ser>
          <c:idx val="4"/>
          <c:order val="4"/>
          <c:tx>
            <c:strRef>
              <c:f>Data!$I$42</c:f>
              <c:strCache>
                <c:ptCount val="1"/>
                <c:pt idx="0">
                  <c:v>Divorced</c:v>
                </c:pt>
              </c:strCache>
            </c:strRef>
          </c:tx>
          <c:spPr>
            <a:solidFill>
              <a:schemeClr val="accent1"/>
            </a:solidFill>
            <a:ln>
              <a:noFill/>
            </a:ln>
            <a:effectLst/>
          </c:spPr>
          <c:invertIfNegative val="0"/>
          <c:dLbls>
            <c:dLbl>
              <c:idx val="0"/>
              <c:tx>
                <c:rich>
                  <a:bodyPr/>
                  <a:lstStyle/>
                  <a:p>
                    <a:fld id="{1921C1F8-004C-49A1-88BB-978CDD3DC88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6A6EBE31-490B-4512-B811-C68D3629DCB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3979F0A7-A1AC-481C-9386-9BD79139B1C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501B309-8ED2-4074-8A03-95F022ADB95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4602F42F-E936-4A64-96D8-42B7DED2B4B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65589C3-81B3-406E-A5CE-5EDFE3C918E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Data!$J$37:$O$37</c:f>
              <c:strCache>
                <c:ptCount val="6"/>
                <c:pt idx="0">
                  <c:v>LIM-AT</c:v>
                </c:pt>
                <c:pt idx="1">
                  <c:v>LIM-AT: Male</c:v>
                </c:pt>
                <c:pt idx="2">
                  <c:v>LIM-AT: Female</c:v>
                </c:pt>
                <c:pt idx="3">
                  <c:v>Total pop'n</c:v>
                </c:pt>
                <c:pt idx="4">
                  <c:v>Total pop'n: Male</c:v>
                </c:pt>
                <c:pt idx="5">
                  <c:v>Total pop'n: Female</c:v>
                </c:pt>
              </c:strCache>
            </c:strRef>
          </c:cat>
          <c:val>
            <c:numRef>
              <c:f>Data!$J$42:$O$42</c:f>
              <c:numCache>
                <c:formatCode>0%</c:formatCode>
                <c:ptCount val="6"/>
                <c:pt idx="0">
                  <c:v>0.11777633386891603</c:v>
                </c:pt>
                <c:pt idx="1">
                  <c:v>9.6009490381486845E-2</c:v>
                </c:pt>
                <c:pt idx="2">
                  <c:v>0.13587883141762452</c:v>
                </c:pt>
                <c:pt idx="3">
                  <c:v>6.1464014618570248E-2</c:v>
                </c:pt>
                <c:pt idx="4">
                  <c:v>4.9811192365066689E-2</c:v>
                </c:pt>
                <c:pt idx="5">
                  <c:v>7.2590263083271656E-2</c:v>
                </c:pt>
              </c:numCache>
            </c:numRef>
          </c:val>
          <c:extLst>
            <c:ext xmlns:c15="http://schemas.microsoft.com/office/drawing/2012/chart" uri="{02D57815-91ED-43cb-92C2-25804820EDAC}">
              <c15:datalabelsRange>
                <c15:f>Data!$S$42:$X$42</c15:f>
                <c15:dlblRangeCache>
                  <c:ptCount val="6"/>
                  <c:pt idx="0">
                    <c:v>12%</c:v>
                  </c:pt>
                  <c:pt idx="1">
                    <c:v>10%</c:v>
                  </c:pt>
                  <c:pt idx="2">
                    <c:v>14%</c:v>
                  </c:pt>
                  <c:pt idx="3">
                    <c:v>6%</c:v>
                  </c:pt>
                  <c:pt idx="4">
                    <c:v>5%</c:v>
                  </c:pt>
                  <c:pt idx="5">
                    <c:v>7%</c:v>
                  </c:pt>
                </c15:dlblRangeCache>
              </c15:datalabelsRange>
            </c:ext>
          </c:extLst>
        </c:ser>
        <c:ser>
          <c:idx val="5"/>
          <c:order val="5"/>
          <c:tx>
            <c:strRef>
              <c:f>Data!$I$43</c:f>
              <c:strCache>
                <c:ptCount val="1"/>
                <c:pt idx="0">
                  <c:v>Widowed</c:v>
                </c:pt>
              </c:strCache>
            </c:strRef>
          </c:tx>
          <c:spPr>
            <a:solidFill>
              <a:schemeClr val="accent1">
                <a:lumMod val="50000"/>
              </a:schemeClr>
            </a:solidFill>
            <a:ln>
              <a:noFill/>
            </a:ln>
            <a:effectLst/>
          </c:spPr>
          <c:invertIfNegative val="0"/>
          <c:dLbls>
            <c:dLbl>
              <c:idx val="0"/>
              <c:tx>
                <c:rich>
                  <a:bodyPr/>
                  <a:lstStyle/>
                  <a:p>
                    <a:fld id="{4C275226-2090-45D0-B43A-B33B7DCC666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4208ECB-27F7-4034-8A0E-3AAAD50A724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a:lstStyle/>
                  <a:p>
                    <a:fld id="{E64726F2-2CC7-4CB6-A6E9-D0C984937A4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E63C34D1-5DB8-45CD-B424-F698B8F9692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954B4B80-72DE-48AD-9CB2-D7EF633DCFF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FB78667C-387B-492D-9920-C76A3A33090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lumMod val="50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Data!$J$37:$O$37</c:f>
              <c:strCache>
                <c:ptCount val="6"/>
                <c:pt idx="0">
                  <c:v>LIM-AT</c:v>
                </c:pt>
                <c:pt idx="1">
                  <c:v>LIM-AT: Male</c:v>
                </c:pt>
                <c:pt idx="2">
                  <c:v>LIM-AT: Female</c:v>
                </c:pt>
                <c:pt idx="3">
                  <c:v>Total pop'n</c:v>
                </c:pt>
                <c:pt idx="4">
                  <c:v>Total pop'n: Male</c:v>
                </c:pt>
                <c:pt idx="5">
                  <c:v>Total pop'n: Female</c:v>
                </c:pt>
              </c:strCache>
            </c:strRef>
          </c:cat>
          <c:val>
            <c:numRef>
              <c:f>Data!$J$43:$O$43</c:f>
              <c:numCache>
                <c:formatCode>0%</c:formatCode>
                <c:ptCount val="6"/>
                <c:pt idx="0">
                  <c:v>8.1562402356389535E-2</c:v>
                </c:pt>
                <c:pt idx="1">
                  <c:v>2.9778375405630306E-2</c:v>
                </c:pt>
                <c:pt idx="2">
                  <c:v>0.12462883141762453</c:v>
                </c:pt>
                <c:pt idx="3">
                  <c:v>4.7816885230677494E-2</c:v>
                </c:pt>
                <c:pt idx="4">
                  <c:v>2.0576208165152893E-2</c:v>
                </c:pt>
                <c:pt idx="5">
                  <c:v>7.3826563708724438E-2</c:v>
                </c:pt>
              </c:numCache>
            </c:numRef>
          </c:val>
          <c:extLst>
            <c:ext xmlns:c15="http://schemas.microsoft.com/office/drawing/2012/chart" uri="{02D57815-91ED-43cb-92C2-25804820EDAC}">
              <c15:datalabelsRange>
                <c15:f>Data!$S$43:$X$43</c15:f>
                <c15:dlblRangeCache>
                  <c:ptCount val="6"/>
                  <c:pt idx="0">
                    <c:v>8%</c:v>
                  </c:pt>
                  <c:pt idx="2">
                    <c:v>12%</c:v>
                  </c:pt>
                  <c:pt idx="3">
                    <c:v>5%</c:v>
                  </c:pt>
                  <c:pt idx="5">
                    <c:v>7%</c:v>
                  </c:pt>
                </c15:dlblRangeCache>
              </c15:datalabelsRange>
            </c:ext>
          </c:extLst>
        </c:ser>
        <c:dLbls>
          <c:showLegendKey val="0"/>
          <c:showVal val="0"/>
          <c:showCatName val="0"/>
          <c:showSerName val="0"/>
          <c:showPercent val="0"/>
          <c:showBubbleSize val="0"/>
        </c:dLbls>
        <c:gapWidth val="50"/>
        <c:overlap val="100"/>
        <c:axId val="607004304"/>
        <c:axId val="607004696"/>
      </c:barChart>
      <c:catAx>
        <c:axId val="607004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004696"/>
        <c:crosses val="autoZero"/>
        <c:auto val="1"/>
        <c:lblAlgn val="ctr"/>
        <c:lblOffset val="100"/>
        <c:noMultiLvlLbl val="0"/>
      </c:catAx>
      <c:valAx>
        <c:axId val="607004696"/>
        <c:scaling>
          <c:orientation val="minMax"/>
          <c:max val="1"/>
        </c:scaling>
        <c:delete val="1"/>
        <c:axPos val="t"/>
        <c:numFmt formatCode="0%" sourceLinked="1"/>
        <c:majorTickMark val="none"/>
        <c:minorTickMark val="none"/>
        <c:tickLblPos val="nextTo"/>
        <c:crossAx val="60700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Data!$E$1</c:f>
          <c:strCache>
            <c:ptCount val="1"/>
            <c:pt idx="0">
              <c:v>Total pop'n</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5998861091807584"/>
          <c:h val="0.8816974169741697"/>
        </c:manualLayout>
      </c:layout>
      <c:barChart>
        <c:barDir val="bar"/>
        <c:grouping val="clustered"/>
        <c:varyColors val="0"/>
        <c:ser>
          <c:idx val="0"/>
          <c:order val="0"/>
          <c:tx>
            <c:strRef>
              <c:f>Data!$E$1</c:f>
              <c:strCache>
                <c:ptCount val="1"/>
                <c:pt idx="0">
                  <c:v>Total pop'n</c:v>
                </c:pt>
              </c:strCache>
            </c:strRef>
          </c:tx>
          <c:spPr>
            <a:solidFill>
              <a:schemeClr val="accent3"/>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 Home Languages'!$N$13:$N$22</c:f>
              <c:strCache>
                <c:ptCount val="10"/>
                <c:pt idx="0">
                  <c:v>Urdu</c:v>
                </c:pt>
                <c:pt idx="1">
                  <c:v>Persian (Farsi)</c:v>
                </c:pt>
                <c:pt idx="2">
                  <c:v>Tagalog (Pilipino, Filipino)</c:v>
                </c:pt>
                <c:pt idx="3">
                  <c:v>Arabic</c:v>
                </c:pt>
                <c:pt idx="4">
                  <c:v>Spanish</c:v>
                </c:pt>
                <c:pt idx="5">
                  <c:v>Punjabi (Panjabi)</c:v>
                </c:pt>
                <c:pt idx="6">
                  <c:v>Cantonese</c:v>
                </c:pt>
                <c:pt idx="7">
                  <c:v>Mandarin</c:v>
                </c:pt>
                <c:pt idx="8">
                  <c:v>French</c:v>
                </c:pt>
                <c:pt idx="9">
                  <c:v>English</c:v>
                </c:pt>
              </c:strCache>
            </c:strRef>
          </c:cat>
          <c:val>
            <c:numRef>
              <c:f>'Top Home Languages'!$O$13:$O$22</c:f>
              <c:numCache>
                <c:formatCode>#,##0</c:formatCode>
                <c:ptCount val="10"/>
                <c:pt idx="0">
                  <c:v>127740</c:v>
                </c:pt>
                <c:pt idx="1">
                  <c:v>141480</c:v>
                </c:pt>
                <c:pt idx="2">
                  <c:v>218375</c:v>
                </c:pt>
                <c:pt idx="3">
                  <c:v>221815</c:v>
                </c:pt>
                <c:pt idx="4">
                  <c:v>259345</c:v>
                </c:pt>
                <c:pt idx="5">
                  <c:v>350015</c:v>
                </c:pt>
                <c:pt idx="6">
                  <c:v>400795</c:v>
                </c:pt>
                <c:pt idx="7">
                  <c:v>458795</c:v>
                </c:pt>
                <c:pt idx="8">
                  <c:v>6842955</c:v>
                </c:pt>
                <c:pt idx="9">
                  <c:v>22031185</c:v>
                </c:pt>
              </c:numCache>
            </c:numRef>
          </c:val>
        </c:ser>
        <c:dLbls>
          <c:showLegendKey val="0"/>
          <c:showVal val="0"/>
          <c:showCatName val="0"/>
          <c:showSerName val="0"/>
          <c:showPercent val="0"/>
          <c:showBubbleSize val="0"/>
        </c:dLbls>
        <c:gapWidth val="50"/>
        <c:axId val="607816608"/>
        <c:axId val="607816216"/>
      </c:barChart>
      <c:catAx>
        <c:axId val="607816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816216"/>
        <c:crosses val="autoZero"/>
        <c:auto val="1"/>
        <c:lblAlgn val="ctr"/>
        <c:lblOffset val="100"/>
        <c:noMultiLvlLbl val="0"/>
      </c:catAx>
      <c:valAx>
        <c:axId val="607816216"/>
        <c:scaling>
          <c:orientation val="minMax"/>
        </c:scaling>
        <c:delete val="1"/>
        <c:axPos val="b"/>
        <c:numFmt formatCode="#,##0" sourceLinked="1"/>
        <c:majorTickMark val="none"/>
        <c:minorTickMark val="none"/>
        <c:tickLblPos val="nextTo"/>
        <c:crossAx val="6078166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Data!$B$1</c:f>
          <c:strCache>
            <c:ptCount val="1"/>
            <c:pt idx="0">
              <c:v>LIM-AT</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372563894679947"/>
          <c:h val="0.8816974169741697"/>
        </c:manualLayout>
      </c:layout>
      <c:barChart>
        <c:barDir val="bar"/>
        <c:grouping val="clustered"/>
        <c:varyColors val="0"/>
        <c:ser>
          <c:idx val="0"/>
          <c:order val="0"/>
          <c:tx>
            <c:strRef>
              <c:f>Data!$B$1</c:f>
              <c:strCache>
                <c:ptCount val="1"/>
                <c:pt idx="0">
                  <c:v>LIM-AT</c:v>
                </c:pt>
              </c:strCache>
            </c:strRef>
          </c:tx>
          <c:spPr>
            <a:solidFill>
              <a:schemeClr val="accent1"/>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 Home Languages'!$J$13:$J$22</c:f>
              <c:strCache>
                <c:ptCount val="10"/>
                <c:pt idx="0">
                  <c:v>Urdu</c:v>
                </c:pt>
                <c:pt idx="1">
                  <c:v>Korean</c:v>
                </c:pt>
                <c:pt idx="2">
                  <c:v>Punjabi (Panjabi)</c:v>
                </c:pt>
                <c:pt idx="3">
                  <c:v>Spanish</c:v>
                </c:pt>
                <c:pt idx="4">
                  <c:v>Persian (Farsi)</c:v>
                </c:pt>
                <c:pt idx="5">
                  <c:v>Cantonese</c:v>
                </c:pt>
                <c:pt idx="6">
                  <c:v>Arabic</c:v>
                </c:pt>
                <c:pt idx="7">
                  <c:v>Mandarin</c:v>
                </c:pt>
                <c:pt idx="8">
                  <c:v>French</c:v>
                </c:pt>
                <c:pt idx="9">
                  <c:v>English</c:v>
                </c:pt>
              </c:strCache>
            </c:strRef>
          </c:cat>
          <c:val>
            <c:numRef>
              <c:f>'Top Home Languages'!$K$13:$K$22</c:f>
              <c:numCache>
                <c:formatCode>#,##0</c:formatCode>
                <c:ptCount val="10"/>
                <c:pt idx="0">
                  <c:v>41500</c:v>
                </c:pt>
                <c:pt idx="1">
                  <c:v>43460</c:v>
                </c:pt>
                <c:pt idx="2">
                  <c:v>44490</c:v>
                </c:pt>
                <c:pt idx="3">
                  <c:v>56880</c:v>
                </c:pt>
                <c:pt idx="4">
                  <c:v>57315</c:v>
                </c:pt>
                <c:pt idx="5">
                  <c:v>90935</c:v>
                </c:pt>
                <c:pt idx="6">
                  <c:v>104725</c:v>
                </c:pt>
                <c:pt idx="7">
                  <c:v>161930</c:v>
                </c:pt>
                <c:pt idx="8">
                  <c:v>896035</c:v>
                </c:pt>
                <c:pt idx="9">
                  <c:v>2651830</c:v>
                </c:pt>
              </c:numCache>
            </c:numRef>
          </c:val>
        </c:ser>
        <c:dLbls>
          <c:showLegendKey val="0"/>
          <c:showVal val="0"/>
          <c:showCatName val="0"/>
          <c:showSerName val="0"/>
          <c:showPercent val="0"/>
          <c:showBubbleSize val="0"/>
        </c:dLbls>
        <c:gapWidth val="50"/>
        <c:axId val="607815432"/>
        <c:axId val="607815824"/>
      </c:barChart>
      <c:catAx>
        <c:axId val="607815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815824"/>
        <c:crosses val="autoZero"/>
        <c:auto val="1"/>
        <c:lblAlgn val="ctr"/>
        <c:lblOffset val="100"/>
        <c:noMultiLvlLbl val="0"/>
      </c:catAx>
      <c:valAx>
        <c:axId val="607815824"/>
        <c:scaling>
          <c:orientation val="minMax"/>
        </c:scaling>
        <c:delete val="1"/>
        <c:axPos val="b"/>
        <c:numFmt formatCode="#,##0" sourceLinked="1"/>
        <c:majorTickMark val="none"/>
        <c:minorTickMark val="none"/>
        <c:tickLblPos val="nextTo"/>
        <c:crossAx val="607815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'Main Pt 2'!$B$2</c:f>
          <c:strCache>
            <c:ptCount val="1"/>
            <c:pt idx="0">
              <c:v>LIM-AT</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1"/>
          <c:order val="0"/>
          <c:tx>
            <c:strRef>
              <c:f>Data!$S$933</c:f>
              <c:strCache>
                <c:ptCount val="1"/>
                <c:pt idx="0">
                  <c:v>Male</c:v>
                </c:pt>
              </c:strCache>
            </c:strRef>
          </c:tx>
          <c:spPr>
            <a:solidFill>
              <a:schemeClr val="accent1"/>
            </a:solidFill>
            <a:ln>
              <a:noFill/>
            </a:ln>
            <a:effectLst/>
          </c:spPr>
          <c:invertIfNegative val="0"/>
          <c:dPt>
            <c:idx val="0"/>
            <c:invertIfNegative val="0"/>
            <c:bubble3D val="0"/>
            <c:spPr>
              <a:solidFill>
                <a:schemeClr val="bg1"/>
              </a:solidFill>
              <a:ln w="19050">
                <a:solidFill>
                  <a:schemeClr val="accent1"/>
                </a:solidFill>
              </a:ln>
              <a:effectLst/>
            </c:spPr>
          </c:dPt>
          <c:cat>
            <c:strRef>
              <c:f>Data!$R$934:$R$945</c:f>
              <c:strCache>
                <c:ptCount val="12"/>
                <c:pt idx="0">
                  <c:v>Without after-tax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f>Data!$S$934:$S$945</c:f>
              <c:numCache>
                <c:formatCode>0%</c:formatCode>
                <c:ptCount val="12"/>
                <c:pt idx="0">
                  <c:v>-7.4172398999133318E-2</c:v>
                </c:pt>
                <c:pt idx="1">
                  <c:v>-0.37029763978589053</c:v>
                </c:pt>
                <c:pt idx="2">
                  <c:v>-0.3931425083285584</c:v>
                </c:pt>
                <c:pt idx="3">
                  <c:v>-0.13766523946225009</c:v>
                </c:pt>
                <c:pt idx="4">
                  <c:v>-2.1226666359534581E-2</c:v>
                </c:pt>
                <c:pt idx="5">
                  <c:v>-2.7296364227941917E-3</c:v>
                </c:pt>
                <c:pt idx="6">
                  <c:v>-3.7431723097388703E-4</c:v>
                </c:pt>
                <c:pt idx="7">
                  <c:v>-1.6412370896547355E-4</c:v>
                </c:pt>
                <c:pt idx="8">
                  <c:v>-8.3501536140328652E-5</c:v>
                </c:pt>
                <c:pt idx="9">
                  <c:v>-4.0311086412572452E-5</c:v>
                </c:pt>
                <c:pt idx="10">
                  <c:v>-2.5914269836653719E-5</c:v>
                </c:pt>
                <c:pt idx="11">
                  <c:v>-8.0622172825144903E-5</c:v>
                </c:pt>
              </c:numCache>
            </c:numRef>
          </c:val>
        </c:ser>
        <c:ser>
          <c:idx val="0"/>
          <c:order val="1"/>
          <c:tx>
            <c:strRef>
              <c:f>Data!$T$933</c:f>
              <c:strCache>
                <c:ptCount val="1"/>
                <c:pt idx="0">
                  <c:v>Female</c:v>
                </c:pt>
              </c:strCache>
            </c:strRef>
          </c:tx>
          <c:spPr>
            <a:solidFill>
              <a:schemeClr val="accent2"/>
            </a:solidFill>
            <a:ln>
              <a:noFill/>
            </a:ln>
            <a:effectLst/>
          </c:spPr>
          <c:invertIfNegative val="0"/>
          <c:dPt>
            <c:idx val="0"/>
            <c:invertIfNegative val="0"/>
            <c:bubble3D val="0"/>
            <c:spPr>
              <a:solidFill>
                <a:schemeClr val="bg1"/>
              </a:solidFill>
              <a:ln w="19050">
                <a:solidFill>
                  <a:schemeClr val="accent2"/>
                </a:solidFill>
              </a:ln>
              <a:effectLst/>
            </c:spPr>
          </c:dPt>
          <c:cat>
            <c:strRef>
              <c:f>Data!$R$934:$R$945</c:f>
              <c:strCache>
                <c:ptCount val="12"/>
                <c:pt idx="0">
                  <c:v>Without after-tax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f>Data!$T$934:$T$945</c:f>
              <c:numCache>
                <c:formatCode>0%</c:formatCode>
                <c:ptCount val="12"/>
                <c:pt idx="0">
                  <c:v>6.4061302681992338E-2</c:v>
                </c:pt>
                <c:pt idx="1">
                  <c:v>0.28829741379310347</c:v>
                </c:pt>
                <c:pt idx="2">
                  <c:v>0.41609434865900385</c:v>
                </c:pt>
                <c:pt idx="3">
                  <c:v>0.18130507662835249</c:v>
                </c:pt>
                <c:pt idx="4">
                  <c:v>4.109913793103448E-2</c:v>
                </c:pt>
                <c:pt idx="5">
                  <c:v>7.8807471264367816E-3</c:v>
                </c:pt>
                <c:pt idx="6">
                  <c:v>8.716475095785441E-4</c:v>
                </c:pt>
                <c:pt idx="7">
                  <c:v>1.8438697318007662E-4</c:v>
                </c:pt>
                <c:pt idx="8">
                  <c:v>5.9865900383141759E-5</c:v>
                </c:pt>
                <c:pt idx="9">
                  <c:v>4.5498084291187742E-5</c:v>
                </c:pt>
                <c:pt idx="10">
                  <c:v>3.5919540229885057E-5</c:v>
                </c:pt>
                <c:pt idx="11">
                  <c:v>6.4655172413793105E-5</c:v>
                </c:pt>
              </c:numCache>
            </c:numRef>
          </c:val>
        </c:ser>
        <c:dLbls>
          <c:showLegendKey val="0"/>
          <c:showVal val="0"/>
          <c:showCatName val="0"/>
          <c:showSerName val="0"/>
          <c:showPercent val="0"/>
          <c:showBubbleSize val="0"/>
        </c:dLbls>
        <c:gapWidth val="10"/>
        <c:overlap val="100"/>
        <c:axId val="607814256"/>
        <c:axId val="607817000"/>
        <c:extLst>
          <c:ext xmlns:c15="http://schemas.microsoft.com/office/drawing/2012/chart" uri="{02D57815-91ED-43cb-92C2-25804820EDAC}">
            <c15:filteredBarSeries>
              <c15:ser>
                <c:idx val="2"/>
                <c:order val="2"/>
                <c:tx>
                  <c:strRef>
                    <c:extLst>
                      <c:ext uri="{02D57815-91ED-43cb-92C2-25804820EDAC}">
                        <c15:formulaRef>
                          <c15:sqref>Data!$U$933</c15:sqref>
                        </c15:formulaRef>
                      </c:ext>
                    </c:extLst>
                    <c:strCache>
                      <c:ptCount val="1"/>
                      <c:pt idx="0">
                        <c:v>Male</c:v>
                      </c:pt>
                    </c:strCache>
                  </c:strRef>
                </c:tx>
                <c:spPr>
                  <a:solidFill>
                    <a:schemeClr val="accent3"/>
                  </a:solidFill>
                  <a:ln>
                    <a:noFill/>
                  </a:ln>
                  <a:effectLst/>
                </c:spPr>
                <c:invertIfNegative val="0"/>
                <c:cat>
                  <c:strRef>
                    <c:extLst>
                      <c:ext uri="{02D57815-91ED-43cb-92C2-25804820EDAC}">
                        <c15:formulaRef>
                          <c15:sqref>Data!$R$934:$R$945</c15:sqref>
                        </c15:formulaRef>
                      </c:ext>
                    </c:extLst>
                    <c:strCache>
                      <c:ptCount val="12"/>
                      <c:pt idx="0">
                        <c:v>Without after-tax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extLst>
                      <c:ext uri="{02D57815-91ED-43cb-92C2-25804820EDAC}">
                        <c15:formulaRef>
                          <c15:sqref>Data!$U$934:$U$945</c15:sqref>
                        </c15:formulaRef>
                      </c:ext>
                    </c:extLst>
                    <c:numCache>
                      <c:formatCode>0%</c:formatCode>
                      <c:ptCount val="12"/>
                      <c:pt idx="0">
                        <c:v>-3.8898018145260727E-2</c:v>
                      </c:pt>
                      <c:pt idx="1">
                        <c:v>-0.12179218222742261</c:v>
                      </c:pt>
                      <c:pt idx="2">
                        <c:v>-0.14128514992033842</c:v>
                      </c:pt>
                      <c:pt idx="3">
                        <c:v>-0.1378724599601299</c:v>
                      </c:pt>
                      <c:pt idx="4">
                        <c:v>-0.13355915436480509</c:v>
                      </c:pt>
                      <c:pt idx="5">
                        <c:v>-0.11572910911244329</c:v>
                      </c:pt>
                      <c:pt idx="6">
                        <c:v>-8.9057305601042996E-2</c:v>
                      </c:pt>
                      <c:pt idx="7">
                        <c:v>-6.4925452612964715E-2</c:v>
                      </c:pt>
                      <c:pt idx="8">
                        <c:v>-4.6781264049782605E-2</c:v>
                      </c:pt>
                      <c:pt idx="9">
                        <c:v>-3.1824968925186714E-2</c:v>
                      </c:pt>
                      <c:pt idx="10">
                        <c:v>-2.0835671240984014E-2</c:v>
                      </c:pt>
                      <c:pt idx="11">
                        <c:v>-5.7439263839638953E-2</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Data!$V$933</c15:sqref>
                        </c15:formulaRef>
                      </c:ext>
                    </c:extLst>
                    <c:strCache>
                      <c:ptCount val="1"/>
                      <c:pt idx="0">
                        <c:v>Female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Data!$R$934:$R$945</c15:sqref>
                        </c15:formulaRef>
                      </c:ext>
                    </c:extLst>
                    <c:strCache>
                      <c:ptCount val="12"/>
                      <c:pt idx="0">
                        <c:v>Without after-tax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extLst xmlns:c15="http://schemas.microsoft.com/office/drawing/2012/chart">
                      <c:ext xmlns:c15="http://schemas.microsoft.com/office/drawing/2012/chart" uri="{02D57815-91ED-43cb-92C2-25804820EDAC}">
                        <c15:formulaRef>
                          <c15:sqref>Data!$V$934:$V$945</c15:sqref>
                        </c15:formulaRef>
                      </c:ext>
                    </c:extLst>
                    <c:numCache>
                      <c:formatCode>0%</c:formatCode>
                      <c:ptCount val="12"/>
                      <c:pt idx="0">
                        <c:v>4.0851836041217303E-2</c:v>
                      </c:pt>
                      <c:pt idx="1">
                        <c:v>0.15663652522745986</c:v>
                      </c:pt>
                      <c:pt idx="2">
                        <c:v>0.20020597048234151</c:v>
                      </c:pt>
                      <c:pt idx="3">
                        <c:v>0.1749466049847177</c:v>
                      </c:pt>
                      <c:pt idx="4">
                        <c:v>0.1403100545057408</c:v>
                      </c:pt>
                      <c:pt idx="5">
                        <c:v>0.10412258314829773</c:v>
                      </c:pt>
                      <c:pt idx="6">
                        <c:v>6.5856980184725078E-2</c:v>
                      </c:pt>
                      <c:pt idx="7">
                        <c:v>4.287707595622206E-2</c:v>
                      </c:pt>
                      <c:pt idx="8">
                        <c:v>2.8778198522649758E-2</c:v>
                      </c:pt>
                      <c:pt idx="9">
                        <c:v>1.6703537293931411E-2</c:v>
                      </c:pt>
                      <c:pt idx="10">
                        <c:v>8.9253875681321766E-3</c:v>
                      </c:pt>
                      <c:pt idx="11">
                        <c:v>1.9784904847847666E-2</c:v>
                      </c:pt>
                    </c:numCache>
                  </c:numRef>
                </c:val>
              </c15:ser>
            </c15:filteredBarSeries>
          </c:ext>
        </c:extLst>
      </c:barChart>
      <c:catAx>
        <c:axId val="60781425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817000"/>
        <c:crosses val="autoZero"/>
        <c:auto val="1"/>
        <c:lblAlgn val="ctr"/>
        <c:lblOffset val="100"/>
        <c:noMultiLvlLbl val="0"/>
      </c:catAx>
      <c:valAx>
        <c:axId val="607817000"/>
        <c:scaling>
          <c:orientation val="minMax"/>
        </c:scaling>
        <c:delete val="0"/>
        <c:axPos val="b"/>
        <c:majorGridlines>
          <c:spPr>
            <a:ln w="9525" cap="flat" cmpd="sng" algn="ctr">
              <a:solidFill>
                <a:schemeClr val="tx1">
                  <a:lumMod val="15000"/>
                  <a:lumOff val="85000"/>
                </a:schemeClr>
              </a:solidFill>
              <a:round/>
            </a:ln>
            <a:effectLst/>
          </c:spPr>
        </c:majorGridlines>
        <c:numFmt formatCode="0%;\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814256"/>
        <c:crosses val="autoZero"/>
        <c:crossBetween val="between"/>
      </c:valAx>
      <c:spPr>
        <a:noFill/>
        <a:ln>
          <a:noFill/>
        </a:ln>
        <a:effectLst/>
      </c:spPr>
    </c:plotArea>
    <c:legend>
      <c:legendPos val="r"/>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Charts!$A$289</c:f>
          <c:strCache>
            <c:ptCount val="1"/>
            <c:pt idx="0">
              <c:v>Composition of total income, population age 15+</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Data!$I$904</c:f>
              <c:strCache>
                <c:ptCount val="1"/>
                <c:pt idx="0">
                  <c:v>Employment Income</c:v>
                </c:pt>
              </c:strCache>
            </c:strRef>
          </c:tx>
          <c:spPr>
            <a:solidFill>
              <a:schemeClr val="accent6"/>
            </a:solidFill>
            <a:ln>
              <a:noFill/>
            </a:ln>
            <a:effectLst/>
          </c:spPr>
          <c:invertIfNegative val="0"/>
          <c:dLbls>
            <c:spPr>
              <a:solidFill>
                <a:schemeClr val="accent6">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Data!$J$903:$O$903</c:f>
              <c:strCache>
                <c:ptCount val="6"/>
                <c:pt idx="0">
                  <c:v>LIM-AT</c:v>
                </c:pt>
                <c:pt idx="1">
                  <c:v>LIM-AT: Male</c:v>
                </c:pt>
                <c:pt idx="2">
                  <c:v>LIM-AT: Female</c:v>
                </c:pt>
                <c:pt idx="3">
                  <c:v>Total pop'n</c:v>
                </c:pt>
                <c:pt idx="4">
                  <c:v>Total pop'n: Male</c:v>
                </c:pt>
                <c:pt idx="5">
                  <c:v>Total pop'n: Female</c:v>
                </c:pt>
              </c:strCache>
            </c:strRef>
          </c:cat>
          <c:val>
            <c:numRef>
              <c:f>Data!$J$904:$O$904</c:f>
              <c:numCache>
                <c:formatCode>0%</c:formatCode>
                <c:ptCount val="6"/>
                <c:pt idx="0">
                  <c:v>0.32</c:v>
                </c:pt>
                <c:pt idx="1">
                  <c:v>0.39</c:v>
                </c:pt>
                <c:pt idx="2">
                  <c:v>0.27</c:v>
                </c:pt>
                <c:pt idx="3">
                  <c:v>0.72</c:v>
                </c:pt>
                <c:pt idx="4">
                  <c:v>0.75</c:v>
                </c:pt>
                <c:pt idx="5">
                  <c:v>0.68</c:v>
                </c:pt>
              </c:numCache>
            </c:numRef>
          </c:val>
        </c:ser>
        <c:ser>
          <c:idx val="1"/>
          <c:order val="1"/>
          <c:tx>
            <c:strRef>
              <c:f>Data!$I$905</c:f>
              <c:strCache>
                <c:ptCount val="1"/>
                <c:pt idx="0">
                  <c:v>Other market income</c:v>
                </c:pt>
              </c:strCache>
            </c:strRef>
          </c:tx>
          <c:spPr>
            <a:solidFill>
              <a:schemeClr val="accent5"/>
            </a:solidFill>
            <a:ln>
              <a:noFill/>
            </a:ln>
            <a:effectLst/>
          </c:spPr>
          <c:invertIfNegative val="0"/>
          <c:dLbls>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Data!$J$903:$O$903</c:f>
              <c:strCache>
                <c:ptCount val="6"/>
                <c:pt idx="0">
                  <c:v>LIM-AT</c:v>
                </c:pt>
                <c:pt idx="1">
                  <c:v>LIM-AT: Male</c:v>
                </c:pt>
                <c:pt idx="2">
                  <c:v>LIM-AT: Female</c:v>
                </c:pt>
                <c:pt idx="3">
                  <c:v>Total pop'n</c:v>
                </c:pt>
                <c:pt idx="4">
                  <c:v>Total pop'n: Male</c:v>
                </c:pt>
                <c:pt idx="5">
                  <c:v>Total pop'n: Female</c:v>
                </c:pt>
              </c:strCache>
            </c:strRef>
          </c:cat>
          <c:val>
            <c:numRef>
              <c:f>Data!$J$905:$O$905</c:f>
              <c:numCache>
                <c:formatCode>0%</c:formatCode>
                <c:ptCount val="6"/>
                <c:pt idx="0">
                  <c:v>0.1</c:v>
                </c:pt>
                <c:pt idx="1">
                  <c:v>0.11</c:v>
                </c:pt>
                <c:pt idx="2">
                  <c:v>0.09</c:v>
                </c:pt>
                <c:pt idx="3">
                  <c:v>0.16</c:v>
                </c:pt>
                <c:pt idx="4">
                  <c:v>0.17</c:v>
                </c:pt>
                <c:pt idx="5">
                  <c:v>0.16</c:v>
                </c:pt>
              </c:numCache>
            </c:numRef>
          </c:val>
        </c:ser>
        <c:ser>
          <c:idx val="2"/>
          <c:order val="2"/>
          <c:tx>
            <c:strRef>
              <c:f>Data!$I$906</c:f>
              <c:strCache>
                <c:ptCount val="1"/>
                <c:pt idx="0">
                  <c:v>Government Transfers</c:v>
                </c:pt>
              </c:strCache>
            </c:strRef>
          </c:tx>
          <c:spPr>
            <a:solidFill>
              <a:schemeClr val="accent3"/>
            </a:solidFill>
            <a:ln>
              <a:noFill/>
            </a:ln>
            <a:effectLst/>
          </c:spPr>
          <c:invertIfNegative val="0"/>
          <c:dLbls>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Data!$J$903:$O$903</c:f>
              <c:strCache>
                <c:ptCount val="6"/>
                <c:pt idx="0">
                  <c:v>LIM-AT</c:v>
                </c:pt>
                <c:pt idx="1">
                  <c:v>LIM-AT: Male</c:v>
                </c:pt>
                <c:pt idx="2">
                  <c:v>LIM-AT: Female</c:v>
                </c:pt>
                <c:pt idx="3">
                  <c:v>Total pop'n</c:v>
                </c:pt>
                <c:pt idx="4">
                  <c:v>Total pop'n: Male</c:v>
                </c:pt>
                <c:pt idx="5">
                  <c:v>Total pop'n: Female</c:v>
                </c:pt>
              </c:strCache>
            </c:strRef>
          </c:cat>
          <c:val>
            <c:numRef>
              <c:f>Data!$J$906:$O$906</c:f>
              <c:numCache>
                <c:formatCode>0%</c:formatCode>
                <c:ptCount val="6"/>
                <c:pt idx="0">
                  <c:v>0.57999999999999996</c:v>
                </c:pt>
                <c:pt idx="1">
                  <c:v>0.5</c:v>
                </c:pt>
                <c:pt idx="2">
                  <c:v>0.65</c:v>
                </c:pt>
                <c:pt idx="3">
                  <c:v>0.12</c:v>
                </c:pt>
                <c:pt idx="4">
                  <c:v>0.08</c:v>
                </c:pt>
                <c:pt idx="5">
                  <c:v>0.16</c:v>
                </c:pt>
              </c:numCache>
            </c:numRef>
          </c:val>
        </c:ser>
        <c:dLbls>
          <c:showLegendKey val="0"/>
          <c:showVal val="0"/>
          <c:showCatName val="0"/>
          <c:showSerName val="0"/>
          <c:showPercent val="0"/>
          <c:showBubbleSize val="0"/>
        </c:dLbls>
        <c:gapWidth val="50"/>
        <c:overlap val="100"/>
        <c:axId val="607732816"/>
        <c:axId val="607728112"/>
        <c:extLst/>
      </c:barChart>
      <c:catAx>
        <c:axId val="6077328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728112"/>
        <c:crosses val="autoZero"/>
        <c:auto val="1"/>
        <c:lblAlgn val="ctr"/>
        <c:lblOffset val="100"/>
        <c:noMultiLvlLbl val="0"/>
      </c:catAx>
      <c:valAx>
        <c:axId val="607728112"/>
        <c:scaling>
          <c:orientation val="minMax"/>
          <c:max val="1"/>
        </c:scaling>
        <c:delete val="1"/>
        <c:axPos val="t"/>
        <c:numFmt formatCode="0%" sourceLinked="1"/>
        <c:majorTickMark val="out"/>
        <c:minorTickMark val="none"/>
        <c:tickLblPos val="high"/>
        <c:crossAx val="607732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Charts!$A$234</c:f>
          <c:strCache>
            <c:ptCount val="1"/>
            <c:pt idx="0">
              <c:v>Median income by type among recipients</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Data!$I$887</c:f>
              <c:strCache>
                <c:ptCount val="1"/>
                <c:pt idx="0">
                  <c:v>Total income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Data!$J$885:$M$886</c:f>
              <c:multiLvlStrCache>
                <c:ptCount val="4"/>
                <c:lvl>
                  <c:pt idx="0">
                    <c:v>Male</c:v>
                  </c:pt>
                  <c:pt idx="1">
                    <c:v>Female</c:v>
                  </c:pt>
                  <c:pt idx="2">
                    <c:v>Male</c:v>
                  </c:pt>
                  <c:pt idx="3">
                    <c:v>Female</c:v>
                  </c:pt>
                </c:lvl>
                <c:lvl>
                  <c:pt idx="0">
                    <c:v>LIM-AT</c:v>
                  </c:pt>
                  <c:pt idx="2">
                    <c:v>Total pop'n</c:v>
                  </c:pt>
                </c:lvl>
              </c:multiLvlStrCache>
            </c:multiLvlStrRef>
          </c:cat>
          <c:val>
            <c:numRef>
              <c:f>Data!$J$887:$M$887</c:f>
              <c:numCache>
                <c:formatCode>"$"#,##0</c:formatCode>
                <c:ptCount val="4"/>
                <c:pt idx="0">
                  <c:v>12614</c:v>
                </c:pt>
                <c:pt idx="1">
                  <c:v>14809</c:v>
                </c:pt>
                <c:pt idx="2">
                  <c:v>40755</c:v>
                </c:pt>
                <c:pt idx="3">
                  <c:v>28868</c:v>
                </c:pt>
              </c:numCache>
            </c:numRef>
          </c:val>
        </c:ser>
        <c:ser>
          <c:idx val="1"/>
          <c:order val="1"/>
          <c:tx>
            <c:strRef>
              <c:f>Data!$I$888</c:f>
              <c:strCache>
                <c:ptCount val="1"/>
                <c:pt idx="0">
                  <c:v>After-tax income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Data!$J$885:$M$886</c:f>
              <c:multiLvlStrCache>
                <c:ptCount val="4"/>
                <c:lvl>
                  <c:pt idx="0">
                    <c:v>Male</c:v>
                  </c:pt>
                  <c:pt idx="1">
                    <c:v>Female</c:v>
                  </c:pt>
                  <c:pt idx="2">
                    <c:v>Male</c:v>
                  </c:pt>
                  <c:pt idx="3">
                    <c:v>Female</c:v>
                  </c:pt>
                </c:lvl>
                <c:lvl>
                  <c:pt idx="0">
                    <c:v>LIM-AT</c:v>
                  </c:pt>
                  <c:pt idx="2">
                    <c:v>Total pop'n</c:v>
                  </c:pt>
                </c:lvl>
              </c:multiLvlStrCache>
            </c:multiLvlStrRef>
          </c:cat>
          <c:val>
            <c:numRef>
              <c:f>Data!$J$888:$M$888</c:f>
              <c:numCache>
                <c:formatCode>"$"#,##0</c:formatCode>
                <c:ptCount val="4"/>
                <c:pt idx="0">
                  <c:v>12508</c:v>
                </c:pt>
                <c:pt idx="1">
                  <c:v>14572</c:v>
                </c:pt>
                <c:pt idx="2">
                  <c:v>35917</c:v>
                </c:pt>
                <c:pt idx="3">
                  <c:v>26630</c:v>
                </c:pt>
              </c:numCache>
            </c:numRef>
          </c:val>
        </c:ser>
        <c:ser>
          <c:idx val="2"/>
          <c:order val="2"/>
          <c:tx>
            <c:strRef>
              <c:f>Data!$I$889</c:f>
              <c:strCache>
                <c:ptCount val="1"/>
                <c:pt idx="0">
                  <c:v>Market income</c:v>
                </c:pt>
              </c:strCache>
            </c:strRef>
          </c:tx>
          <c:spPr>
            <a:solidFill>
              <a:schemeClr val="accent4"/>
            </a:solidFill>
            <a:ln>
              <a:noFill/>
            </a:ln>
            <a:effectLst/>
          </c:spPr>
          <c:invertIfNegative val="0"/>
          <c:dLbls>
            <c:numFmt formatCode="&quot;$&quot;#,##0_);\(&quot;$&quot;#,##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Data!$J$885:$M$886</c:f>
              <c:multiLvlStrCache>
                <c:ptCount val="4"/>
                <c:lvl>
                  <c:pt idx="0">
                    <c:v>Male</c:v>
                  </c:pt>
                  <c:pt idx="1">
                    <c:v>Female</c:v>
                  </c:pt>
                  <c:pt idx="2">
                    <c:v>Male</c:v>
                  </c:pt>
                  <c:pt idx="3">
                    <c:v>Female</c:v>
                  </c:pt>
                </c:lvl>
                <c:lvl>
                  <c:pt idx="0">
                    <c:v>LIM-AT</c:v>
                  </c:pt>
                  <c:pt idx="2">
                    <c:v>Total pop'n</c:v>
                  </c:pt>
                </c:lvl>
              </c:multiLvlStrCache>
            </c:multiLvlStrRef>
          </c:cat>
          <c:val>
            <c:numRef>
              <c:f>Data!$J$889:$M$889</c:f>
              <c:numCache>
                <c:formatCode>"$"#,##0</c:formatCode>
                <c:ptCount val="4"/>
                <c:pt idx="0">
                  <c:v>7917</c:v>
                </c:pt>
                <c:pt idx="1">
                  <c:v>6314</c:v>
                </c:pt>
                <c:pt idx="2">
                  <c:v>39886</c:v>
                </c:pt>
                <c:pt idx="3">
                  <c:v>26632</c:v>
                </c:pt>
              </c:numCache>
            </c:numRef>
          </c:val>
        </c:ser>
        <c:ser>
          <c:idx val="3"/>
          <c:order val="3"/>
          <c:tx>
            <c:strRef>
              <c:f>Data!$I$890</c:f>
              <c:strCache>
                <c:ptCount val="1"/>
                <c:pt idx="0">
                  <c:v>Employment income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Data!$J$885:$M$886</c:f>
              <c:multiLvlStrCache>
                <c:ptCount val="4"/>
                <c:lvl>
                  <c:pt idx="0">
                    <c:v>Male</c:v>
                  </c:pt>
                  <c:pt idx="1">
                    <c:v>Female</c:v>
                  </c:pt>
                  <c:pt idx="2">
                    <c:v>Male</c:v>
                  </c:pt>
                  <c:pt idx="3">
                    <c:v>Female</c:v>
                  </c:pt>
                </c:lvl>
                <c:lvl>
                  <c:pt idx="0">
                    <c:v>LIM-AT</c:v>
                  </c:pt>
                  <c:pt idx="2">
                    <c:v>Total pop'n</c:v>
                  </c:pt>
                </c:lvl>
              </c:multiLvlStrCache>
            </c:multiLvlStrRef>
          </c:cat>
          <c:val>
            <c:numRef>
              <c:f>Data!$J$890:$M$890</c:f>
              <c:numCache>
                <c:formatCode>"$"#,##0</c:formatCode>
                <c:ptCount val="4"/>
                <c:pt idx="0">
                  <c:v>9046</c:v>
                </c:pt>
                <c:pt idx="1">
                  <c:v>8167</c:v>
                </c:pt>
                <c:pt idx="2">
                  <c:v>39827</c:v>
                </c:pt>
                <c:pt idx="3">
                  <c:v>28504</c:v>
                </c:pt>
              </c:numCache>
            </c:numRef>
          </c:val>
        </c:ser>
        <c:ser>
          <c:idx val="4"/>
          <c:order val="4"/>
          <c:tx>
            <c:strRef>
              <c:f>Data!$I$891</c:f>
              <c:strCache>
                <c:ptCount val="1"/>
                <c:pt idx="0">
                  <c:v>Government transfers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Data!$J$885:$M$886</c:f>
              <c:multiLvlStrCache>
                <c:ptCount val="4"/>
                <c:lvl>
                  <c:pt idx="0">
                    <c:v>Male</c:v>
                  </c:pt>
                  <c:pt idx="1">
                    <c:v>Female</c:v>
                  </c:pt>
                  <c:pt idx="2">
                    <c:v>Male</c:v>
                  </c:pt>
                  <c:pt idx="3">
                    <c:v>Female</c:v>
                  </c:pt>
                </c:lvl>
                <c:lvl>
                  <c:pt idx="0">
                    <c:v>LIM-AT</c:v>
                  </c:pt>
                  <c:pt idx="2">
                    <c:v>Total pop'n</c:v>
                  </c:pt>
                </c:lvl>
              </c:multiLvlStrCache>
            </c:multiLvlStrRef>
          </c:cat>
          <c:val>
            <c:numRef>
              <c:f>Data!$J$891:$M$891</c:f>
              <c:numCache>
                <c:formatCode>"$"#,##0</c:formatCode>
                <c:ptCount val="4"/>
                <c:pt idx="0">
                  <c:v>3380</c:v>
                </c:pt>
                <c:pt idx="1">
                  <c:v>10036</c:v>
                </c:pt>
                <c:pt idx="2">
                  <c:v>4204</c:v>
                </c:pt>
                <c:pt idx="3">
                  <c:v>6141</c:v>
                </c:pt>
              </c:numCache>
            </c:numRef>
          </c:val>
        </c:ser>
        <c:dLbls>
          <c:showLegendKey val="0"/>
          <c:showVal val="0"/>
          <c:showCatName val="0"/>
          <c:showSerName val="0"/>
          <c:showPercent val="0"/>
          <c:showBubbleSize val="0"/>
        </c:dLbls>
        <c:gapWidth val="50"/>
        <c:overlap val="-15"/>
        <c:axId val="607733992"/>
        <c:axId val="607729288"/>
        <c:extLst/>
      </c:barChart>
      <c:catAx>
        <c:axId val="607733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729288"/>
        <c:crosses val="autoZero"/>
        <c:auto val="1"/>
        <c:lblAlgn val="ctr"/>
        <c:lblOffset val="100"/>
        <c:noMultiLvlLbl val="0"/>
      </c:catAx>
      <c:valAx>
        <c:axId val="607729288"/>
        <c:scaling>
          <c:orientation val="minMax"/>
        </c:scaling>
        <c:delete val="1"/>
        <c:axPos val="l"/>
        <c:numFmt formatCode="&quot;$&quot;#,##0" sourceLinked="1"/>
        <c:majorTickMark val="out"/>
        <c:minorTickMark val="none"/>
        <c:tickLblPos val="nextTo"/>
        <c:crossAx val="607733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Charts!$A$261</c:f>
          <c:strCache>
            <c:ptCount val="1"/>
            <c:pt idx="0">
              <c:v>Mean income by type among recipients</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Data!$I$896</c:f>
              <c:strCache>
                <c:ptCount val="1"/>
                <c:pt idx="0">
                  <c:v>Total income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Data!$J$894:$M$895</c:f>
              <c:multiLvlStrCache>
                <c:ptCount val="4"/>
                <c:lvl>
                  <c:pt idx="0">
                    <c:v>Male</c:v>
                  </c:pt>
                  <c:pt idx="1">
                    <c:v>Female</c:v>
                  </c:pt>
                  <c:pt idx="2">
                    <c:v>Male</c:v>
                  </c:pt>
                  <c:pt idx="3">
                    <c:v>Female</c:v>
                  </c:pt>
                </c:lvl>
                <c:lvl>
                  <c:pt idx="0">
                    <c:v>LIM-AT</c:v>
                  </c:pt>
                  <c:pt idx="2">
                    <c:v>Total pop'n</c:v>
                  </c:pt>
                </c:lvl>
              </c:multiLvlStrCache>
            </c:multiLvlStrRef>
          </c:cat>
          <c:val>
            <c:numRef>
              <c:f>Data!$J$896:$M$896</c:f>
              <c:numCache>
                <c:formatCode>"$"#,##0</c:formatCode>
                <c:ptCount val="4"/>
                <c:pt idx="0">
                  <c:v>12986</c:v>
                </c:pt>
                <c:pt idx="1">
                  <c:v>14948</c:v>
                </c:pt>
                <c:pt idx="2">
                  <c:v>56740</c:v>
                </c:pt>
                <c:pt idx="3">
                  <c:v>38632</c:v>
                </c:pt>
              </c:numCache>
            </c:numRef>
          </c:val>
        </c:ser>
        <c:ser>
          <c:idx val="1"/>
          <c:order val="1"/>
          <c:tx>
            <c:strRef>
              <c:f>Data!$I$897</c:f>
              <c:strCache>
                <c:ptCount val="1"/>
                <c:pt idx="0">
                  <c:v>After-tax income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Data!$J$894:$M$895</c:f>
              <c:multiLvlStrCache>
                <c:ptCount val="4"/>
                <c:lvl>
                  <c:pt idx="0">
                    <c:v>Male</c:v>
                  </c:pt>
                  <c:pt idx="1">
                    <c:v>Female</c:v>
                  </c:pt>
                  <c:pt idx="2">
                    <c:v>Male</c:v>
                  </c:pt>
                  <c:pt idx="3">
                    <c:v>Female</c:v>
                  </c:pt>
                </c:lvl>
                <c:lvl>
                  <c:pt idx="0">
                    <c:v>LIM-AT</c:v>
                  </c:pt>
                  <c:pt idx="2">
                    <c:v>Total pop'n</c:v>
                  </c:pt>
                </c:lvl>
              </c:multiLvlStrCache>
            </c:multiLvlStrRef>
          </c:cat>
          <c:val>
            <c:numRef>
              <c:f>Data!$J$897:$M$897</c:f>
              <c:numCache>
                <c:formatCode>"$"#,##0</c:formatCode>
                <c:ptCount val="4"/>
                <c:pt idx="0">
                  <c:v>11491</c:v>
                </c:pt>
                <c:pt idx="1">
                  <c:v>14215</c:v>
                </c:pt>
                <c:pt idx="2">
                  <c:v>45404</c:v>
                </c:pt>
                <c:pt idx="3">
                  <c:v>32828</c:v>
                </c:pt>
              </c:numCache>
            </c:numRef>
          </c:val>
        </c:ser>
        <c:ser>
          <c:idx val="2"/>
          <c:order val="2"/>
          <c:tx>
            <c:strRef>
              <c:f>Data!$I$898</c:f>
              <c:strCache>
                <c:ptCount val="1"/>
                <c:pt idx="0">
                  <c:v>Market income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Data!$J$894:$M$895</c:f>
              <c:multiLvlStrCache>
                <c:ptCount val="4"/>
                <c:lvl>
                  <c:pt idx="0">
                    <c:v>Male</c:v>
                  </c:pt>
                  <c:pt idx="1">
                    <c:v>Female</c:v>
                  </c:pt>
                  <c:pt idx="2">
                    <c:v>Male</c:v>
                  </c:pt>
                  <c:pt idx="3">
                    <c:v>Female</c:v>
                  </c:pt>
                </c:lvl>
                <c:lvl>
                  <c:pt idx="0">
                    <c:v>LIM-AT</c:v>
                  </c:pt>
                  <c:pt idx="2">
                    <c:v>Total pop'n</c:v>
                  </c:pt>
                </c:lvl>
              </c:multiLvlStrCache>
            </c:multiLvlStrRef>
          </c:cat>
          <c:val>
            <c:numRef>
              <c:f>Data!$J$898:$M$898</c:f>
              <c:numCache>
                <c:formatCode>"$"#,##0</c:formatCode>
                <c:ptCount val="4"/>
                <c:pt idx="0">
                  <c:v>10122</c:v>
                </c:pt>
                <c:pt idx="1">
                  <c:v>8647</c:v>
                </c:pt>
                <c:pt idx="2">
                  <c:v>56803</c:v>
                </c:pt>
                <c:pt idx="3">
                  <c:v>36962</c:v>
                </c:pt>
              </c:numCache>
            </c:numRef>
          </c:val>
        </c:ser>
        <c:ser>
          <c:idx val="3"/>
          <c:order val="3"/>
          <c:tx>
            <c:strRef>
              <c:f>Data!$I$899</c:f>
              <c:strCache>
                <c:ptCount val="1"/>
                <c:pt idx="0">
                  <c:v>Employment income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Data!$J$894:$M$895</c:f>
              <c:multiLvlStrCache>
                <c:ptCount val="4"/>
                <c:lvl>
                  <c:pt idx="0">
                    <c:v>Male</c:v>
                  </c:pt>
                  <c:pt idx="1">
                    <c:v>Female</c:v>
                  </c:pt>
                  <c:pt idx="2">
                    <c:v>Male</c:v>
                  </c:pt>
                  <c:pt idx="3">
                    <c:v>Female</c:v>
                  </c:pt>
                </c:lvl>
                <c:lvl>
                  <c:pt idx="0">
                    <c:v>LIM-AT</c:v>
                  </c:pt>
                  <c:pt idx="2">
                    <c:v>Total pop'n</c:v>
                  </c:pt>
                </c:lvl>
              </c:multiLvlStrCache>
            </c:multiLvlStrRef>
          </c:cat>
          <c:val>
            <c:numRef>
              <c:f>Data!$J$899:$M$899</c:f>
              <c:numCache>
                <c:formatCode>"$"#,##0</c:formatCode>
                <c:ptCount val="4"/>
                <c:pt idx="0">
                  <c:v>10386</c:v>
                </c:pt>
                <c:pt idx="1">
                  <c:v>9625</c:v>
                </c:pt>
                <c:pt idx="2">
                  <c:v>54369</c:v>
                </c:pt>
                <c:pt idx="3">
                  <c:v>37193</c:v>
                </c:pt>
              </c:numCache>
            </c:numRef>
          </c:val>
        </c:ser>
        <c:ser>
          <c:idx val="4"/>
          <c:order val="4"/>
          <c:tx>
            <c:strRef>
              <c:f>Data!$I$900</c:f>
              <c:strCache>
                <c:ptCount val="1"/>
                <c:pt idx="0">
                  <c:v>Government transfers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Data!$J$894:$M$895</c:f>
              <c:multiLvlStrCache>
                <c:ptCount val="4"/>
                <c:lvl>
                  <c:pt idx="0">
                    <c:v>Male</c:v>
                  </c:pt>
                  <c:pt idx="1">
                    <c:v>Female</c:v>
                  </c:pt>
                  <c:pt idx="2">
                    <c:v>Male</c:v>
                  </c:pt>
                  <c:pt idx="3">
                    <c:v>Female</c:v>
                  </c:pt>
                </c:lvl>
                <c:lvl>
                  <c:pt idx="0">
                    <c:v>LIM-AT</c:v>
                  </c:pt>
                  <c:pt idx="2">
                    <c:v>Total pop'n</c:v>
                  </c:pt>
                </c:lvl>
              </c:multiLvlStrCache>
            </c:multiLvlStrRef>
          </c:cat>
          <c:val>
            <c:numRef>
              <c:f>Data!$J$900:$M$900</c:f>
              <c:numCache>
                <c:formatCode>"$"#,##0</c:formatCode>
                <c:ptCount val="4"/>
                <c:pt idx="0">
                  <c:v>6954</c:v>
                </c:pt>
                <c:pt idx="1">
                  <c:v>10180</c:v>
                </c:pt>
                <c:pt idx="2">
                  <c:v>7345</c:v>
                </c:pt>
                <c:pt idx="3">
                  <c:v>8050</c:v>
                </c:pt>
              </c:numCache>
            </c:numRef>
          </c:val>
        </c:ser>
        <c:dLbls>
          <c:showLegendKey val="0"/>
          <c:showVal val="0"/>
          <c:showCatName val="0"/>
          <c:showSerName val="0"/>
          <c:showPercent val="0"/>
          <c:showBubbleSize val="0"/>
        </c:dLbls>
        <c:gapWidth val="50"/>
        <c:overlap val="-15"/>
        <c:axId val="607734384"/>
        <c:axId val="607728504"/>
        <c:extLst/>
      </c:barChart>
      <c:catAx>
        <c:axId val="60773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728504"/>
        <c:crosses val="autoZero"/>
        <c:auto val="1"/>
        <c:lblAlgn val="ctr"/>
        <c:lblOffset val="100"/>
        <c:noMultiLvlLbl val="0"/>
      </c:catAx>
      <c:valAx>
        <c:axId val="607728504"/>
        <c:scaling>
          <c:orientation val="minMax"/>
        </c:scaling>
        <c:delete val="1"/>
        <c:axPos val="l"/>
        <c:numFmt formatCode="&quot;$&quot;#,##0" sourceLinked="1"/>
        <c:majorTickMark val="out"/>
        <c:minorTickMark val="none"/>
        <c:tickLblPos val="nextTo"/>
        <c:crossAx val="607734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'Compare Pt 2'!$B$2</c:f>
          <c:strCache>
            <c:ptCount val="1"/>
            <c:pt idx="0">
              <c:v>Total pop</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2"/>
          <c:tx>
            <c:strRef>
              <c:f>Data!$U$933</c:f>
              <c:strCache>
                <c:ptCount val="1"/>
                <c:pt idx="0">
                  <c:v>Male</c:v>
                </c:pt>
              </c:strCache>
            </c:strRef>
          </c:tx>
          <c:spPr>
            <a:solidFill>
              <a:schemeClr val="accent6"/>
            </a:solidFill>
            <a:ln>
              <a:noFill/>
            </a:ln>
            <a:effectLst/>
          </c:spPr>
          <c:invertIfNegative val="0"/>
          <c:dPt>
            <c:idx val="0"/>
            <c:invertIfNegative val="0"/>
            <c:bubble3D val="0"/>
            <c:spPr>
              <a:solidFill>
                <a:schemeClr val="bg1"/>
              </a:solidFill>
              <a:ln w="19050">
                <a:solidFill>
                  <a:schemeClr val="accent6"/>
                </a:solidFill>
              </a:ln>
              <a:effectLst/>
            </c:spPr>
          </c:dPt>
          <c:cat>
            <c:strRef>
              <c:f>Data!$R$934:$R$945</c:f>
              <c:strCache>
                <c:ptCount val="12"/>
                <c:pt idx="0">
                  <c:v>Without after-tax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f>Data!$U$934:$U$945</c:f>
              <c:numCache>
                <c:formatCode>0%</c:formatCode>
                <c:ptCount val="12"/>
                <c:pt idx="0">
                  <c:v>-3.8898018145260727E-2</c:v>
                </c:pt>
                <c:pt idx="1">
                  <c:v>-0.12179218222742261</c:v>
                </c:pt>
                <c:pt idx="2">
                  <c:v>-0.14128514992033842</c:v>
                </c:pt>
                <c:pt idx="3">
                  <c:v>-0.1378724599601299</c:v>
                </c:pt>
                <c:pt idx="4">
                  <c:v>-0.13355915436480509</c:v>
                </c:pt>
                <c:pt idx="5">
                  <c:v>-0.11572910911244329</c:v>
                </c:pt>
                <c:pt idx="6">
                  <c:v>-8.9057305601042996E-2</c:v>
                </c:pt>
                <c:pt idx="7">
                  <c:v>-6.4925452612964715E-2</c:v>
                </c:pt>
                <c:pt idx="8">
                  <c:v>-4.6781264049782605E-2</c:v>
                </c:pt>
                <c:pt idx="9">
                  <c:v>-3.1824968925186714E-2</c:v>
                </c:pt>
                <c:pt idx="10">
                  <c:v>-2.0835671240984014E-2</c:v>
                </c:pt>
                <c:pt idx="11">
                  <c:v>-5.7439263839638953E-2</c:v>
                </c:pt>
              </c:numCache>
            </c:numRef>
          </c:val>
        </c:ser>
        <c:ser>
          <c:idx val="1"/>
          <c:order val="3"/>
          <c:tx>
            <c:strRef>
              <c:f>Data!$V$933</c:f>
              <c:strCache>
                <c:ptCount val="1"/>
                <c:pt idx="0">
                  <c:v>Female</c:v>
                </c:pt>
              </c:strCache>
            </c:strRef>
          </c:tx>
          <c:spPr>
            <a:solidFill>
              <a:schemeClr val="accent5"/>
            </a:solidFill>
            <a:ln>
              <a:noFill/>
            </a:ln>
            <a:effectLst/>
          </c:spPr>
          <c:invertIfNegative val="0"/>
          <c:dPt>
            <c:idx val="0"/>
            <c:invertIfNegative val="0"/>
            <c:bubble3D val="0"/>
            <c:spPr>
              <a:solidFill>
                <a:schemeClr val="bg1"/>
              </a:solidFill>
              <a:ln w="19050">
                <a:solidFill>
                  <a:schemeClr val="accent5"/>
                </a:solidFill>
              </a:ln>
              <a:effectLst/>
            </c:spPr>
          </c:dPt>
          <c:cat>
            <c:strRef>
              <c:f>Data!$R$934:$R$945</c:f>
              <c:strCache>
                <c:ptCount val="12"/>
                <c:pt idx="0">
                  <c:v>Without after-tax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f>Data!$V$934:$V$945</c:f>
              <c:numCache>
                <c:formatCode>0%</c:formatCode>
                <c:ptCount val="12"/>
                <c:pt idx="0">
                  <c:v>4.0851836041217303E-2</c:v>
                </c:pt>
                <c:pt idx="1">
                  <c:v>0.15663652522745986</c:v>
                </c:pt>
                <c:pt idx="2">
                  <c:v>0.20020597048234151</c:v>
                </c:pt>
                <c:pt idx="3">
                  <c:v>0.1749466049847177</c:v>
                </c:pt>
                <c:pt idx="4">
                  <c:v>0.1403100545057408</c:v>
                </c:pt>
                <c:pt idx="5">
                  <c:v>0.10412258314829773</c:v>
                </c:pt>
                <c:pt idx="6">
                  <c:v>6.5856980184725078E-2</c:v>
                </c:pt>
                <c:pt idx="7">
                  <c:v>4.287707595622206E-2</c:v>
                </c:pt>
                <c:pt idx="8">
                  <c:v>2.8778198522649758E-2</c:v>
                </c:pt>
                <c:pt idx="9">
                  <c:v>1.6703537293931411E-2</c:v>
                </c:pt>
                <c:pt idx="10">
                  <c:v>8.9253875681321766E-3</c:v>
                </c:pt>
                <c:pt idx="11">
                  <c:v>1.9784904847847666E-2</c:v>
                </c:pt>
              </c:numCache>
            </c:numRef>
          </c:val>
        </c:ser>
        <c:dLbls>
          <c:showLegendKey val="0"/>
          <c:showVal val="0"/>
          <c:showCatName val="0"/>
          <c:showSerName val="0"/>
          <c:showPercent val="0"/>
          <c:showBubbleSize val="0"/>
        </c:dLbls>
        <c:gapWidth val="10"/>
        <c:overlap val="100"/>
        <c:axId val="607733208"/>
        <c:axId val="607731248"/>
        <c:extLst>
          <c:ext xmlns:c15="http://schemas.microsoft.com/office/drawing/2012/chart" uri="{02D57815-91ED-43cb-92C2-25804820EDAC}">
            <c15:filteredBarSeries>
              <c15:ser>
                <c:idx val="2"/>
                <c:order val="0"/>
                <c:tx>
                  <c:strRef>
                    <c:extLst>
                      <c:ext uri="{02D57815-91ED-43cb-92C2-25804820EDAC}">
                        <c15:formulaRef>
                          <c15:sqref>Data!$S$933</c15:sqref>
                        </c15:formulaRef>
                      </c:ext>
                    </c:extLst>
                    <c:strCache>
                      <c:ptCount val="1"/>
                      <c:pt idx="0">
                        <c:v>Male</c:v>
                      </c:pt>
                    </c:strCache>
                  </c:strRef>
                </c:tx>
                <c:spPr>
                  <a:solidFill>
                    <a:schemeClr val="accent3"/>
                  </a:solidFill>
                  <a:ln>
                    <a:noFill/>
                  </a:ln>
                  <a:effectLst/>
                </c:spPr>
                <c:invertIfNegative val="0"/>
                <c:cat>
                  <c:strRef>
                    <c:extLst>
                      <c:ext uri="{02D57815-91ED-43cb-92C2-25804820EDAC}">
                        <c15:formulaRef>
                          <c15:sqref>Data!$R$934:$R$945</c15:sqref>
                        </c15:formulaRef>
                      </c:ext>
                    </c:extLst>
                    <c:strCache>
                      <c:ptCount val="12"/>
                      <c:pt idx="0">
                        <c:v>Without after-tax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extLst>
                      <c:ext uri="{02D57815-91ED-43cb-92C2-25804820EDAC}">
                        <c15:formulaRef>
                          <c15:sqref>Data!$S$934:$S$945</c15:sqref>
                        </c15:formulaRef>
                      </c:ext>
                    </c:extLst>
                    <c:numCache>
                      <c:formatCode>0%</c:formatCode>
                      <c:ptCount val="12"/>
                      <c:pt idx="0">
                        <c:v>-7.4172398999133318E-2</c:v>
                      </c:pt>
                      <c:pt idx="1">
                        <c:v>-0.37029763978589053</c:v>
                      </c:pt>
                      <c:pt idx="2">
                        <c:v>-0.3931425083285584</c:v>
                      </c:pt>
                      <c:pt idx="3">
                        <c:v>-0.13766523946225009</c:v>
                      </c:pt>
                      <c:pt idx="4">
                        <c:v>-2.1226666359534581E-2</c:v>
                      </c:pt>
                      <c:pt idx="5">
                        <c:v>-2.7296364227941917E-3</c:v>
                      </c:pt>
                      <c:pt idx="6">
                        <c:v>-3.7431723097388703E-4</c:v>
                      </c:pt>
                      <c:pt idx="7">
                        <c:v>-1.6412370896547355E-4</c:v>
                      </c:pt>
                      <c:pt idx="8">
                        <c:v>-8.3501536140328652E-5</c:v>
                      </c:pt>
                      <c:pt idx="9">
                        <c:v>-4.0311086412572452E-5</c:v>
                      </c:pt>
                      <c:pt idx="10">
                        <c:v>-2.5914269836653719E-5</c:v>
                      </c:pt>
                      <c:pt idx="11">
                        <c:v>-8.0622172825144903E-5</c:v>
                      </c:pt>
                    </c:numCache>
                  </c:numRef>
                </c:val>
              </c15:ser>
            </c15:filteredBarSeries>
            <c15:filteredBarSeries>
              <c15:ser>
                <c:idx val="3"/>
                <c:order val="1"/>
                <c:tx>
                  <c:strRef>
                    <c:extLst xmlns:c15="http://schemas.microsoft.com/office/drawing/2012/chart">
                      <c:ext xmlns:c15="http://schemas.microsoft.com/office/drawing/2012/chart" uri="{02D57815-91ED-43cb-92C2-25804820EDAC}">
                        <c15:formulaRef>
                          <c15:sqref>Data!$T$933</c15:sqref>
                        </c15:formulaRef>
                      </c:ext>
                    </c:extLst>
                    <c:strCache>
                      <c:ptCount val="1"/>
                      <c:pt idx="0">
                        <c:v>Female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Data!$R$934:$R$945</c15:sqref>
                        </c15:formulaRef>
                      </c:ext>
                    </c:extLst>
                    <c:strCache>
                      <c:ptCount val="12"/>
                      <c:pt idx="0">
                        <c:v>Without after-tax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extLst xmlns:c15="http://schemas.microsoft.com/office/drawing/2012/chart">
                      <c:ext xmlns:c15="http://schemas.microsoft.com/office/drawing/2012/chart" uri="{02D57815-91ED-43cb-92C2-25804820EDAC}">
                        <c15:formulaRef>
                          <c15:sqref>Data!$T$934:$T$945</c15:sqref>
                        </c15:formulaRef>
                      </c:ext>
                    </c:extLst>
                    <c:numCache>
                      <c:formatCode>0%</c:formatCode>
                      <c:ptCount val="12"/>
                      <c:pt idx="0">
                        <c:v>6.4061302681992338E-2</c:v>
                      </c:pt>
                      <c:pt idx="1">
                        <c:v>0.28829741379310347</c:v>
                      </c:pt>
                      <c:pt idx="2">
                        <c:v>0.41609434865900385</c:v>
                      </c:pt>
                      <c:pt idx="3">
                        <c:v>0.18130507662835249</c:v>
                      </c:pt>
                      <c:pt idx="4">
                        <c:v>4.109913793103448E-2</c:v>
                      </c:pt>
                      <c:pt idx="5">
                        <c:v>7.8807471264367816E-3</c:v>
                      </c:pt>
                      <c:pt idx="6">
                        <c:v>8.716475095785441E-4</c:v>
                      </c:pt>
                      <c:pt idx="7">
                        <c:v>1.8438697318007662E-4</c:v>
                      </c:pt>
                      <c:pt idx="8">
                        <c:v>5.9865900383141759E-5</c:v>
                      </c:pt>
                      <c:pt idx="9">
                        <c:v>4.5498084291187742E-5</c:v>
                      </c:pt>
                      <c:pt idx="10">
                        <c:v>3.5919540229885057E-5</c:v>
                      </c:pt>
                      <c:pt idx="11">
                        <c:v>6.4655172413793105E-5</c:v>
                      </c:pt>
                    </c:numCache>
                  </c:numRef>
                </c:val>
              </c15:ser>
            </c15:filteredBarSeries>
          </c:ext>
        </c:extLst>
      </c:barChart>
      <c:catAx>
        <c:axId val="60773320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731248"/>
        <c:crosses val="autoZero"/>
        <c:auto val="1"/>
        <c:lblAlgn val="ctr"/>
        <c:lblOffset val="100"/>
        <c:noMultiLvlLbl val="0"/>
      </c:catAx>
      <c:valAx>
        <c:axId val="607731248"/>
        <c:scaling>
          <c:orientation val="minMax"/>
          <c:max val="0.5"/>
          <c:min val="-0.5"/>
        </c:scaling>
        <c:delete val="0"/>
        <c:axPos val="b"/>
        <c:majorGridlines>
          <c:spPr>
            <a:ln w="9525" cap="flat" cmpd="sng" algn="ctr">
              <a:solidFill>
                <a:schemeClr val="tx1">
                  <a:lumMod val="15000"/>
                  <a:lumOff val="85000"/>
                </a:schemeClr>
              </a:solidFill>
              <a:round/>
            </a:ln>
            <a:effectLst/>
          </c:spPr>
        </c:majorGridlines>
        <c:numFmt formatCode="0%;\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733208"/>
        <c:crosses val="autoZero"/>
        <c:crossBetween val="between"/>
      </c:valAx>
      <c:spPr>
        <a:noFill/>
        <a:ln>
          <a:noFill/>
        </a:ln>
        <a:effectLst/>
      </c:spPr>
    </c:plotArea>
    <c:legend>
      <c:legendPos val="r"/>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'Main Pt 2'!$B$2</c:f>
          <c:strCache>
            <c:ptCount val="1"/>
            <c:pt idx="0">
              <c:v>LIM-AT</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1"/>
          <c:order val="0"/>
          <c:tx>
            <c:strRef>
              <c:f>Data!$S$950</c:f>
              <c:strCache>
                <c:ptCount val="1"/>
                <c:pt idx="0">
                  <c:v>Male</c:v>
                </c:pt>
              </c:strCache>
            </c:strRef>
          </c:tx>
          <c:spPr>
            <a:solidFill>
              <a:schemeClr val="accent1"/>
            </a:solidFill>
            <a:ln>
              <a:noFill/>
            </a:ln>
            <a:effectLst/>
          </c:spPr>
          <c:invertIfNegative val="0"/>
          <c:dPt>
            <c:idx val="0"/>
            <c:invertIfNegative val="0"/>
            <c:bubble3D val="0"/>
            <c:spPr>
              <a:solidFill>
                <a:schemeClr val="bg1"/>
              </a:solidFill>
              <a:ln w="19050">
                <a:solidFill>
                  <a:schemeClr val="accent1"/>
                </a:solidFill>
              </a:ln>
              <a:effectLst/>
            </c:spPr>
          </c:dPt>
          <c:cat>
            <c:strRef>
              <c:f>Data!$R$951:$R$962</c:f>
              <c:strCache>
                <c:ptCount val="12"/>
                <c:pt idx="0">
                  <c:v>Without employment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f>Data!$S$951:$S$962</c:f>
              <c:numCache>
                <c:formatCode>0%</c:formatCode>
                <c:ptCount val="12"/>
                <c:pt idx="0">
                  <c:v>-0.5457689195765032</c:v>
                </c:pt>
                <c:pt idx="1">
                  <c:v>-0.15206493540148402</c:v>
                </c:pt>
                <c:pt idx="2">
                  <c:v>-9.1123210835620028E-2</c:v>
                </c:pt>
                <c:pt idx="3">
                  <c:v>-0.13881698478832361</c:v>
                </c:pt>
                <c:pt idx="4">
                  <c:v>-5.2061768101837325E-2</c:v>
                </c:pt>
                <c:pt idx="5">
                  <c:v>-1.4511991108526082E-2</c:v>
                </c:pt>
                <c:pt idx="6">
                  <c:v>-3.5387375143608245E-3</c:v>
                </c:pt>
                <c:pt idx="7">
                  <c:v>-7.9182491167553032E-4</c:v>
                </c:pt>
                <c:pt idx="8">
                  <c:v>-3.3112678124613083E-4</c:v>
                </c:pt>
                <c:pt idx="9">
                  <c:v>-1.9003797880212726E-4</c:v>
                </c:pt>
                <c:pt idx="10">
                  <c:v>-1.2669198586808485E-4</c:v>
                </c:pt>
                <c:pt idx="11">
                  <c:v>-9.789835271624738E-5</c:v>
                </c:pt>
              </c:numCache>
            </c:numRef>
          </c:val>
        </c:ser>
        <c:ser>
          <c:idx val="0"/>
          <c:order val="1"/>
          <c:tx>
            <c:strRef>
              <c:f>Data!$T$950</c:f>
              <c:strCache>
                <c:ptCount val="1"/>
                <c:pt idx="0">
                  <c:v>Female</c:v>
                </c:pt>
              </c:strCache>
            </c:strRef>
          </c:tx>
          <c:spPr>
            <a:solidFill>
              <a:schemeClr val="accent2"/>
            </a:solidFill>
            <a:ln>
              <a:noFill/>
            </a:ln>
            <a:effectLst/>
          </c:spPr>
          <c:invertIfNegative val="0"/>
          <c:dPt>
            <c:idx val="0"/>
            <c:invertIfNegative val="0"/>
            <c:bubble3D val="0"/>
            <c:spPr>
              <a:solidFill>
                <a:schemeClr val="bg1"/>
              </a:solidFill>
              <a:ln w="19050">
                <a:solidFill>
                  <a:schemeClr val="accent2"/>
                </a:solidFill>
              </a:ln>
              <a:effectLst/>
            </c:spPr>
          </c:dPt>
          <c:cat>
            <c:strRef>
              <c:f>Data!$R$951:$R$962</c:f>
              <c:strCache>
                <c:ptCount val="12"/>
                <c:pt idx="0">
                  <c:v>Without employment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f>Data!$T$951:$T$962</c:f>
              <c:numCache>
                <c:formatCode>0%</c:formatCode>
                <c:ptCount val="12"/>
                <c:pt idx="0">
                  <c:v>0.60517720306513412</c:v>
                </c:pt>
                <c:pt idx="1">
                  <c:v>0.14170498084291189</c:v>
                </c:pt>
                <c:pt idx="2">
                  <c:v>8.4329501915708815E-2</c:v>
                </c:pt>
                <c:pt idx="3">
                  <c:v>0.11891283524904214</c:v>
                </c:pt>
                <c:pt idx="4">
                  <c:v>3.960009578544061E-2</c:v>
                </c:pt>
                <c:pt idx="5">
                  <c:v>7.6508620689655169E-3</c:v>
                </c:pt>
                <c:pt idx="6">
                  <c:v>1.5780651340996169E-3</c:v>
                </c:pt>
                <c:pt idx="7">
                  <c:v>4.4300766283524902E-4</c:v>
                </c:pt>
                <c:pt idx="8">
                  <c:v>1.8917624521072796E-4</c:v>
                </c:pt>
                <c:pt idx="9">
                  <c:v>1.1973180076628352E-4</c:v>
                </c:pt>
                <c:pt idx="10">
                  <c:v>7.9022988505747123E-5</c:v>
                </c:pt>
                <c:pt idx="11">
                  <c:v>6.9444444444444444E-5</c:v>
                </c:pt>
              </c:numCache>
            </c:numRef>
          </c:val>
        </c:ser>
        <c:dLbls>
          <c:showLegendKey val="0"/>
          <c:showVal val="0"/>
          <c:showCatName val="0"/>
          <c:showSerName val="0"/>
          <c:showPercent val="0"/>
          <c:showBubbleSize val="0"/>
        </c:dLbls>
        <c:gapWidth val="10"/>
        <c:overlap val="100"/>
        <c:axId val="607730072"/>
        <c:axId val="607730464"/>
        <c:extLst/>
      </c:barChart>
      <c:catAx>
        <c:axId val="6077300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730464"/>
        <c:crossesAt val="0"/>
        <c:auto val="1"/>
        <c:lblAlgn val="ctr"/>
        <c:lblOffset val="100"/>
        <c:noMultiLvlLbl val="0"/>
      </c:catAx>
      <c:valAx>
        <c:axId val="607730464"/>
        <c:scaling>
          <c:orientation val="minMax"/>
          <c:max val="0.70000000000000007"/>
          <c:min val="-0.70000000000000007"/>
        </c:scaling>
        <c:delete val="0"/>
        <c:axPos val="b"/>
        <c:majorGridlines>
          <c:spPr>
            <a:ln w="9525" cap="flat" cmpd="sng" algn="ctr">
              <a:solidFill>
                <a:schemeClr val="tx1">
                  <a:lumMod val="15000"/>
                  <a:lumOff val="85000"/>
                </a:schemeClr>
              </a:solidFill>
              <a:round/>
            </a:ln>
            <a:effectLst/>
          </c:spPr>
        </c:majorGridlines>
        <c:numFmt formatCode="0%;\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730072"/>
        <c:crosses val="autoZero"/>
        <c:crossBetween val="between"/>
        <c:majorUnit val="0.2"/>
      </c:valAx>
      <c:spPr>
        <a:noFill/>
        <a:ln>
          <a:noFill/>
        </a:ln>
        <a:effectLst/>
      </c:spPr>
    </c:plotArea>
    <c:legend>
      <c:legendPos val="r"/>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Data!$E$1</c:f>
          <c:strCache>
            <c:ptCount val="1"/>
            <c:pt idx="0">
              <c:v>Total pop'n</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61637418567608848"/>
          <c:h val="0.8816974169741697"/>
        </c:manualLayout>
      </c:layout>
      <c:barChart>
        <c:barDir val="bar"/>
        <c:grouping val="clustered"/>
        <c:varyColors val="0"/>
        <c:ser>
          <c:idx val="0"/>
          <c:order val="0"/>
          <c:tx>
            <c:strRef>
              <c:f>Data!$E$1</c:f>
              <c:strCache>
                <c:ptCount val="1"/>
                <c:pt idx="0">
                  <c:v>Total pop'n</c:v>
                </c:pt>
              </c:strCache>
            </c:strRef>
          </c:tx>
          <c:spPr>
            <a:solidFill>
              <a:schemeClr val="accent3"/>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 Known Languages'!$N$13:$N$22</c:f>
              <c:strCache>
                <c:ptCount val="10"/>
                <c:pt idx="0">
                  <c:v>German</c:v>
                </c:pt>
                <c:pt idx="1">
                  <c:v>Italian</c:v>
                </c:pt>
                <c:pt idx="2">
                  <c:v>Tagalog (Pilipino, Filipino)</c:v>
                </c:pt>
                <c:pt idx="3">
                  <c:v>Arabic</c:v>
                </c:pt>
                <c:pt idx="4">
                  <c:v>Punjabi (Panjabi)</c:v>
                </c:pt>
                <c:pt idx="5">
                  <c:v>Cantonese</c:v>
                </c:pt>
                <c:pt idx="6">
                  <c:v>Mandarin</c:v>
                </c:pt>
                <c:pt idx="7">
                  <c:v>Spanish</c:v>
                </c:pt>
                <c:pt idx="8">
                  <c:v>French</c:v>
                </c:pt>
                <c:pt idx="9">
                  <c:v>English</c:v>
                </c:pt>
              </c:strCache>
            </c:strRef>
          </c:cat>
          <c:val>
            <c:numRef>
              <c:f>'Top Known Languages'!$O$13:$O$22</c:f>
              <c:numCache>
                <c:formatCode>#,##0</c:formatCode>
                <c:ptCount val="10"/>
                <c:pt idx="0">
                  <c:v>502735</c:v>
                </c:pt>
                <c:pt idx="1">
                  <c:v>574730</c:v>
                </c:pt>
                <c:pt idx="2">
                  <c:v>612735</c:v>
                </c:pt>
                <c:pt idx="3">
                  <c:v>629060</c:v>
                </c:pt>
                <c:pt idx="4">
                  <c:v>668240</c:v>
                </c:pt>
                <c:pt idx="5">
                  <c:v>699125</c:v>
                </c:pt>
                <c:pt idx="6">
                  <c:v>814450</c:v>
                </c:pt>
                <c:pt idx="7">
                  <c:v>995255</c:v>
                </c:pt>
                <c:pt idx="8">
                  <c:v>10242945</c:v>
                </c:pt>
                <c:pt idx="9">
                  <c:v>29748260</c:v>
                </c:pt>
              </c:numCache>
            </c:numRef>
          </c:val>
        </c:ser>
        <c:dLbls>
          <c:showLegendKey val="0"/>
          <c:showVal val="0"/>
          <c:showCatName val="0"/>
          <c:showSerName val="0"/>
          <c:showPercent val="0"/>
          <c:showBubbleSize val="0"/>
        </c:dLbls>
        <c:gapWidth val="50"/>
        <c:axId val="486603048"/>
        <c:axId val="486603832"/>
      </c:barChart>
      <c:catAx>
        <c:axId val="486603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6603832"/>
        <c:crosses val="autoZero"/>
        <c:auto val="1"/>
        <c:lblAlgn val="ctr"/>
        <c:lblOffset val="100"/>
        <c:noMultiLvlLbl val="0"/>
      </c:catAx>
      <c:valAx>
        <c:axId val="486603832"/>
        <c:scaling>
          <c:orientation val="minMax"/>
        </c:scaling>
        <c:delete val="1"/>
        <c:axPos val="b"/>
        <c:numFmt formatCode="#,##0" sourceLinked="1"/>
        <c:majorTickMark val="none"/>
        <c:minorTickMark val="none"/>
        <c:tickLblPos val="nextTo"/>
        <c:crossAx val="4866030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'Compare Pt 2'!$B$2</c:f>
          <c:strCache>
            <c:ptCount val="1"/>
            <c:pt idx="0">
              <c:v>Total pop</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Data!$U$950</c:f>
              <c:strCache>
                <c:ptCount val="1"/>
                <c:pt idx="0">
                  <c:v>Male</c:v>
                </c:pt>
              </c:strCache>
            </c:strRef>
          </c:tx>
          <c:spPr>
            <a:solidFill>
              <a:schemeClr val="accent6"/>
            </a:solidFill>
            <a:ln>
              <a:noFill/>
            </a:ln>
            <a:effectLst/>
          </c:spPr>
          <c:invertIfNegative val="0"/>
          <c:dPt>
            <c:idx val="0"/>
            <c:invertIfNegative val="0"/>
            <c:bubble3D val="0"/>
            <c:spPr>
              <a:solidFill>
                <a:schemeClr val="bg1"/>
              </a:solidFill>
              <a:ln w="19050">
                <a:solidFill>
                  <a:schemeClr val="accent6"/>
                </a:solidFill>
              </a:ln>
              <a:effectLst/>
            </c:spPr>
          </c:dPt>
          <c:cat>
            <c:strRef>
              <c:f>Data!$R$951:$R$962</c:f>
              <c:strCache>
                <c:ptCount val="12"/>
                <c:pt idx="0">
                  <c:v>Without employment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f>Data!$U$951:$U$962</c:f>
              <c:numCache>
                <c:formatCode>0%</c:formatCode>
                <c:ptCount val="12"/>
                <c:pt idx="0">
                  <c:v>-0.24644659011674763</c:v>
                </c:pt>
                <c:pt idx="1">
                  <c:v>-9.7115279117482772E-2</c:v>
                </c:pt>
                <c:pt idx="2">
                  <c:v>-4.9757566508832639E-2</c:v>
                </c:pt>
                <c:pt idx="3">
                  <c:v>-8.648730364709889E-2</c:v>
                </c:pt>
                <c:pt idx="4">
                  <c:v>-7.3149619722331721E-2</c:v>
                </c:pt>
                <c:pt idx="5">
                  <c:v>-7.1500635970218218E-2</c:v>
                </c:pt>
                <c:pt idx="6">
                  <c:v>-6.7585103679764072E-2</c:v>
                </c:pt>
                <c:pt idx="7">
                  <c:v>-5.9984911119632806E-2</c:v>
                </c:pt>
                <c:pt idx="8">
                  <c:v>-5.0655322725848051E-2</c:v>
                </c:pt>
                <c:pt idx="9">
                  <c:v>-4.2225277484224041E-2</c:v>
                </c:pt>
                <c:pt idx="10">
                  <c:v>-3.3938544441255755E-2</c:v>
                </c:pt>
                <c:pt idx="11">
                  <c:v>-2.7341179884685502E-2</c:v>
                </c:pt>
              </c:numCache>
            </c:numRef>
          </c:val>
        </c:ser>
        <c:ser>
          <c:idx val="1"/>
          <c:order val="1"/>
          <c:tx>
            <c:strRef>
              <c:f>Data!$V$950</c:f>
              <c:strCache>
                <c:ptCount val="1"/>
                <c:pt idx="0">
                  <c:v>Female</c:v>
                </c:pt>
              </c:strCache>
            </c:strRef>
          </c:tx>
          <c:spPr>
            <a:solidFill>
              <a:schemeClr val="accent5"/>
            </a:solidFill>
            <a:ln>
              <a:noFill/>
            </a:ln>
            <a:effectLst/>
          </c:spPr>
          <c:invertIfNegative val="0"/>
          <c:dPt>
            <c:idx val="0"/>
            <c:invertIfNegative val="0"/>
            <c:bubble3D val="0"/>
            <c:spPr>
              <a:solidFill>
                <a:schemeClr val="bg1"/>
              </a:solidFill>
              <a:ln w="19050">
                <a:solidFill>
                  <a:schemeClr val="accent5"/>
                </a:solidFill>
              </a:ln>
              <a:effectLst/>
            </c:spPr>
          </c:dPt>
          <c:cat>
            <c:strRef>
              <c:f>Data!$R$951:$R$962</c:f>
              <c:strCache>
                <c:ptCount val="12"/>
                <c:pt idx="0">
                  <c:v>Without employment income</c:v>
                </c:pt>
                <c:pt idx="1">
                  <c:v>Under $10,000 (including loss)</c:v>
                </c:pt>
                <c:pt idx="2">
                  <c:v>$10,000 to $19,999</c:v>
                </c:pt>
                <c:pt idx="3">
                  <c:v>$20,000 to $29,999</c:v>
                </c:pt>
                <c:pt idx="4">
                  <c:v>$30,000 to $39,999</c:v>
                </c:pt>
                <c:pt idx="5">
                  <c:v>$40,000 to $49,999</c:v>
                </c:pt>
                <c:pt idx="6">
                  <c:v>$50,000 to $59,999</c:v>
                </c:pt>
                <c:pt idx="7">
                  <c:v>$60,000 to $69,999</c:v>
                </c:pt>
                <c:pt idx="8">
                  <c:v>$70,000 to $79,999</c:v>
                </c:pt>
                <c:pt idx="9">
                  <c:v>$80,000 to $89,999</c:v>
                </c:pt>
                <c:pt idx="10">
                  <c:v>$90,000 to $99,999</c:v>
                </c:pt>
                <c:pt idx="11">
                  <c:v>$100,000 and over</c:v>
                </c:pt>
              </c:strCache>
            </c:strRef>
          </c:cat>
          <c:val>
            <c:numRef>
              <c:f>Data!$V$951:$V$962</c:f>
              <c:numCache>
                <c:formatCode>0%</c:formatCode>
                <c:ptCount val="12"/>
                <c:pt idx="0">
                  <c:v>0.3252978911229657</c:v>
                </c:pt>
                <c:pt idx="1">
                  <c:v>9.6990394527655024E-2</c:v>
                </c:pt>
                <c:pt idx="2">
                  <c:v>6.1716413861444927E-2</c:v>
                </c:pt>
                <c:pt idx="3">
                  <c:v>0.10395230602654754</c:v>
                </c:pt>
                <c:pt idx="4">
                  <c:v>8.6749539415741317E-2</c:v>
                </c:pt>
                <c:pt idx="5">
                  <c:v>7.8587839620107985E-2</c:v>
                </c:pt>
                <c:pt idx="6">
                  <c:v>6.7040047882336126E-2</c:v>
                </c:pt>
                <c:pt idx="7">
                  <c:v>4.8951430754368599E-2</c:v>
                </c:pt>
                <c:pt idx="8">
                  <c:v>3.4911587272825922E-2</c:v>
                </c:pt>
                <c:pt idx="9">
                  <c:v>2.7441915539135244E-2</c:v>
                </c:pt>
                <c:pt idx="10">
                  <c:v>2.0324741334037645E-2</c:v>
                </c:pt>
                <c:pt idx="11">
                  <c:v>1.6560559109535963E-2</c:v>
                </c:pt>
              </c:numCache>
            </c:numRef>
          </c:val>
        </c:ser>
        <c:dLbls>
          <c:showLegendKey val="0"/>
          <c:showVal val="0"/>
          <c:showCatName val="0"/>
          <c:showSerName val="0"/>
          <c:showPercent val="0"/>
          <c:showBubbleSize val="0"/>
        </c:dLbls>
        <c:gapWidth val="10"/>
        <c:overlap val="100"/>
        <c:axId val="607731640"/>
        <c:axId val="607732032"/>
        <c:extLst/>
      </c:barChart>
      <c:catAx>
        <c:axId val="60773164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732032"/>
        <c:crosses val="autoZero"/>
        <c:auto val="1"/>
        <c:lblAlgn val="ctr"/>
        <c:lblOffset val="100"/>
        <c:noMultiLvlLbl val="0"/>
      </c:catAx>
      <c:valAx>
        <c:axId val="607732032"/>
        <c:scaling>
          <c:orientation val="minMax"/>
          <c:max val="0.70000000000000007"/>
          <c:min val="-0.70000000000000007"/>
        </c:scaling>
        <c:delete val="0"/>
        <c:axPos val="b"/>
        <c:majorGridlines>
          <c:spPr>
            <a:ln w="9525" cap="flat" cmpd="sng" algn="ctr">
              <a:solidFill>
                <a:schemeClr val="tx1">
                  <a:lumMod val="15000"/>
                  <a:lumOff val="85000"/>
                </a:schemeClr>
              </a:solidFill>
              <a:round/>
            </a:ln>
            <a:effectLst/>
          </c:spPr>
        </c:majorGridlines>
        <c:numFmt formatCode="0%;\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731640"/>
        <c:crosses val="autoZero"/>
        <c:crossBetween val="between"/>
      </c:valAx>
      <c:spPr>
        <a:noFill/>
        <a:ln>
          <a:noFill/>
        </a:ln>
        <a:effectLst/>
      </c:spPr>
    </c:plotArea>
    <c:legend>
      <c:legendPos val="r"/>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Charts!$A$1032</c:f>
          <c:strCache>
            <c:ptCount val="1"/>
            <c:pt idx="0">
              <c:v>Major field of study (CIP) 2016, pop. age 25-64 with postsec. certificate</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2273992924797443"/>
          <c:y val="0.11358702499144731"/>
          <c:w val="0.55423875004754841"/>
          <c:h val="0.84929997907290689"/>
        </c:manualLayout>
      </c:layout>
      <c:barChart>
        <c:barDir val="bar"/>
        <c:grouping val="clustered"/>
        <c:varyColors val="0"/>
        <c:ser>
          <c:idx val="0"/>
          <c:order val="0"/>
          <c:tx>
            <c:strRef>
              <c:f>Data!$J$1611</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Data!$I$1612:$I$1623</c:f>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f>Data!$J$1612:$J$1623</c:f>
              <c:numCache>
                <c:formatCode>0%</c:formatCode>
                <c:ptCount val="12"/>
                <c:pt idx="0">
                  <c:v>3.5096385342122303E-2</c:v>
                </c:pt>
                <c:pt idx="1">
                  <c:v>5.754478888206286E-2</c:v>
                </c:pt>
                <c:pt idx="2">
                  <c:v>6.3613495608282E-2</c:v>
                </c:pt>
                <c:pt idx="3">
                  <c:v>0.11679562322546366</c:v>
                </c:pt>
                <c:pt idx="4">
                  <c:v>0.21578776960499443</c:v>
                </c:pt>
                <c:pt idx="5">
                  <c:v>3.5698274860112574E-2</c:v>
                </c:pt>
                <c:pt idx="6">
                  <c:v>4.9056071197303534E-2</c:v>
                </c:pt>
                <c:pt idx="7">
                  <c:v>0.18904727115745429</c:v>
                </c:pt>
                <c:pt idx="8">
                  <c:v>2.273066896906703E-2</c:v>
                </c:pt>
                <c:pt idx="9">
                  <c:v>0.13387683264980824</c:v>
                </c:pt>
                <c:pt idx="10">
                  <c:v>8.0541119431484218E-2</c:v>
                </c:pt>
                <c:pt idx="11">
                  <c:v>2.2000099623092632E-4</c:v>
                </c:pt>
              </c:numCache>
            </c:numRef>
          </c:val>
        </c:ser>
        <c:ser>
          <c:idx val="3"/>
          <c:order val="3"/>
          <c:tx>
            <c:strRef>
              <c:f>Data!$M$1611</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Data!$I$1612:$I$1623</c:f>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f>Data!$M$1612:$M$1623</c:f>
              <c:numCache>
                <c:formatCode>0%</c:formatCode>
                <c:ptCount val="12"/>
                <c:pt idx="0">
                  <c:v>5.9306628102528652E-2</c:v>
                </c:pt>
                <c:pt idx="1">
                  <c:v>3.8143361748298896E-2</c:v>
                </c:pt>
                <c:pt idx="2">
                  <c:v>5.0119385245467316E-2</c:v>
                </c:pt>
                <c:pt idx="3">
                  <c:v>0.11556442849561548</c:v>
                </c:pt>
                <c:pt idx="4">
                  <c:v>0.2198392273259743</c:v>
                </c:pt>
                <c:pt idx="5">
                  <c:v>3.6673158332796663E-2</c:v>
                </c:pt>
                <c:pt idx="6">
                  <c:v>4.6255362961308423E-2</c:v>
                </c:pt>
                <c:pt idx="7">
                  <c:v>0.206452509617258</c:v>
                </c:pt>
                <c:pt idx="8">
                  <c:v>2.1965010218463994E-2</c:v>
                </c:pt>
                <c:pt idx="9">
                  <c:v>0.14262195922233697</c:v>
                </c:pt>
                <c:pt idx="10">
                  <c:v>6.2847425737812226E-2</c:v>
                </c:pt>
                <c:pt idx="11">
                  <c:v>2.1072779756436166E-4</c:v>
                </c:pt>
              </c:numCache>
            </c:numRef>
          </c:val>
        </c:ser>
        <c:dLbls>
          <c:showLegendKey val="0"/>
          <c:showVal val="0"/>
          <c:showCatName val="0"/>
          <c:showSerName val="0"/>
          <c:showPercent val="0"/>
          <c:showBubbleSize val="0"/>
        </c:dLbls>
        <c:gapWidth val="50"/>
        <c:axId val="607734776"/>
        <c:axId val="607735168"/>
        <c:extLst>
          <c:ext xmlns:c15="http://schemas.microsoft.com/office/drawing/2012/chart" uri="{02D57815-91ED-43cb-92C2-25804820EDAC}">
            <c15:filteredBarSeries>
              <c15:ser>
                <c:idx val="1"/>
                <c:order val="1"/>
                <c:tx>
                  <c:strRef>
                    <c:extLst>
                      <c:ext uri="{02D57815-91ED-43cb-92C2-25804820EDAC}">
                        <c15:formulaRef>
                          <c15:sqref>Data!$K$1611</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Data!$I$1612:$I$1623</c15:sqref>
                        </c15:formulaRef>
                      </c:ext>
                    </c:extLst>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extLst>
                      <c:ext uri="{02D57815-91ED-43cb-92C2-25804820EDAC}">
                        <c15:formulaRef>
                          <c15:sqref>Data!$K$1612:$K$1623</c15:sqref>
                        </c15:formulaRef>
                      </c:ext>
                    </c:extLst>
                    <c:numCache>
                      <c:formatCode>0%</c:formatCode>
                      <c:ptCount val="12"/>
                      <c:pt idx="0">
                        <c:v>1.5492777939889115E-2</c:v>
                      </c:pt>
                      <c:pt idx="1">
                        <c:v>5.4493726291216807E-2</c:v>
                      </c:pt>
                      <c:pt idx="2">
                        <c:v>5.1484534578348409E-2</c:v>
                      </c:pt>
                      <c:pt idx="3">
                        <c:v>8.2169171286839801E-2</c:v>
                      </c:pt>
                      <c:pt idx="4">
                        <c:v>0.17755142982200176</c:v>
                      </c:pt>
                      <c:pt idx="5">
                        <c:v>3.9776043186460462E-2</c:v>
                      </c:pt>
                      <c:pt idx="6">
                        <c:v>6.7196162824627953E-2</c:v>
                      </c:pt>
                      <c:pt idx="7">
                        <c:v>0.35761051940472716</c:v>
                      </c:pt>
                      <c:pt idx="8">
                        <c:v>2.8487014881820833E-2</c:v>
                      </c:pt>
                      <c:pt idx="9">
                        <c:v>5.9864677560548585E-2</c:v>
                      </c:pt>
                      <c:pt idx="10">
                        <c:v>6.5700685730960023E-2</c:v>
                      </c:pt>
                      <c:pt idx="11">
                        <c:v>1.6413772979282171E-4</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Data!$L$1611</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Data!$I$1612:$I$1623</c15:sqref>
                        </c15:formulaRef>
                      </c:ext>
                    </c:extLst>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extLst xmlns:c15="http://schemas.microsoft.com/office/drawing/2012/chart">
                      <c:ext xmlns:c15="http://schemas.microsoft.com/office/drawing/2012/chart" uri="{02D57815-91ED-43cb-92C2-25804820EDAC}">
                        <c15:formulaRef>
                          <c15:sqref>Data!$L$1612:$L$1623</c15:sqref>
                        </c15:formulaRef>
                      </c:ext>
                    </c:extLst>
                    <c:numCache>
                      <c:formatCode>0%</c:formatCode>
                      <c:ptCount val="12"/>
                      <c:pt idx="0">
                        <c:v>5.1483473782058121E-2</c:v>
                      </c:pt>
                      <c:pt idx="1">
                        <c:v>6.0085640705240542E-2</c:v>
                      </c:pt>
                      <c:pt idx="2">
                        <c:v>7.3739390152842754E-2</c:v>
                      </c:pt>
                      <c:pt idx="3">
                        <c:v>0.14572634594578121</c:v>
                      </c:pt>
                      <c:pt idx="4">
                        <c:v>0.2477332642518629</c:v>
                      </c:pt>
                      <c:pt idx="5">
                        <c:v>3.2290507901193179E-2</c:v>
                      </c:pt>
                      <c:pt idx="6">
                        <c:v>3.3898175944409734E-2</c:v>
                      </c:pt>
                      <c:pt idx="7">
                        <c:v>4.8199564177193975E-2</c:v>
                      </c:pt>
                      <c:pt idx="8">
                        <c:v>1.7920546149977904E-2</c:v>
                      </c:pt>
                      <c:pt idx="9">
                        <c:v>0.19570882160218217</c:v>
                      </c:pt>
                      <c:pt idx="10">
                        <c:v>9.2932356033707697E-2</c:v>
                      </c:pt>
                      <c:pt idx="11">
                        <c:v>2.666747938984807E-4</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Data!$N$1611</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Data!$I$1612:$I$1623</c15:sqref>
                        </c15:formulaRef>
                      </c:ext>
                    </c:extLst>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extLst xmlns:c15="http://schemas.microsoft.com/office/drawing/2012/chart">
                      <c:ext xmlns:c15="http://schemas.microsoft.com/office/drawing/2012/chart" uri="{02D57815-91ED-43cb-92C2-25804820EDAC}">
                        <c15:formulaRef>
                          <c15:sqref>Data!$N$1612:$N$1623</c15:sqref>
                        </c15:formulaRef>
                      </c:ext>
                    </c:extLst>
                    <c:numCache>
                      <c:formatCode>0%</c:formatCode>
                      <c:ptCount val="12"/>
                      <c:pt idx="0">
                        <c:v>2.7538742595253577E-2</c:v>
                      </c:pt>
                      <c:pt idx="1">
                        <c:v>3.5792721210491915E-2</c:v>
                      </c:pt>
                      <c:pt idx="2">
                        <c:v>3.9925722781410426E-2</c:v>
                      </c:pt>
                      <c:pt idx="3">
                        <c:v>7.7833042883756323E-2</c:v>
                      </c:pt>
                      <c:pt idx="4">
                        <c:v>0.17193269357125862</c:v>
                      </c:pt>
                      <c:pt idx="5">
                        <c:v>3.8154681792375932E-2</c:v>
                      </c:pt>
                      <c:pt idx="6">
                        <c:v>6.3359807332728099E-2</c:v>
                      </c:pt>
                      <c:pt idx="7">
                        <c:v>0.39023625618082142</c:v>
                      </c:pt>
                      <c:pt idx="8">
                        <c:v>2.8803035677629311E-2</c:v>
                      </c:pt>
                      <c:pt idx="9">
                        <c:v>5.8817112962697343E-2</c:v>
                      </c:pt>
                      <c:pt idx="10">
                        <c:v>6.7478207692776779E-2</c:v>
                      </c:pt>
                      <c:pt idx="11">
                        <c:v>1.2711642404321271E-4</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Data!$O$1611</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Data!$I$1612:$I$1623</c15:sqref>
                        </c15:formulaRef>
                      </c:ext>
                    </c:extLst>
                    <c:strCache>
                      <c:ptCount val="12"/>
                      <c:pt idx="0">
                        <c:v>Education</c:v>
                      </c:pt>
                      <c:pt idx="1">
                        <c:v>Visual and performing arts, and communications technologies</c:v>
                      </c:pt>
                      <c:pt idx="2">
                        <c:v>Humanities</c:v>
                      </c:pt>
                      <c:pt idx="3">
                        <c:v>Social and behavioural sciences and law</c:v>
                      </c:pt>
                      <c:pt idx="4">
                        <c:v>Business, management and public administration</c:v>
                      </c:pt>
                      <c:pt idx="5">
                        <c:v>Physical and life sciences and technologies</c:v>
                      </c:pt>
                      <c:pt idx="6">
                        <c:v>Mathematics, computer and information sciences</c:v>
                      </c:pt>
                      <c:pt idx="7">
                        <c:v>Architecture, engineering, and related technologies</c:v>
                      </c:pt>
                      <c:pt idx="8">
                        <c:v>Agriculture, natural resources and conservation</c:v>
                      </c:pt>
                      <c:pt idx="9">
                        <c:v>Health and related fields</c:v>
                      </c:pt>
                      <c:pt idx="10">
                        <c:v>Personal, protective and transportation services</c:v>
                      </c:pt>
                      <c:pt idx="11">
                        <c:v>Other</c:v>
                      </c:pt>
                    </c:strCache>
                  </c:strRef>
                </c:cat>
                <c:val>
                  <c:numRef>
                    <c:extLst xmlns:c15="http://schemas.microsoft.com/office/drawing/2012/chart">
                      <c:ext xmlns:c15="http://schemas.microsoft.com/office/drawing/2012/chart" uri="{02D57815-91ED-43cb-92C2-25804820EDAC}">
                        <c15:formulaRef>
                          <c15:sqref>Data!$O$1612:$O$1623</c15:sqref>
                        </c15:formulaRef>
                      </c:ext>
                    </c:extLst>
                    <c:numCache>
                      <c:formatCode>0%</c:formatCode>
                      <c:ptCount val="12"/>
                      <c:pt idx="0">
                        <c:v>8.7998287198359185E-2</c:v>
                      </c:pt>
                      <c:pt idx="1">
                        <c:v>4.0266353066752719E-2</c:v>
                      </c:pt>
                      <c:pt idx="2">
                        <c:v>5.9325925673096913E-2</c:v>
                      </c:pt>
                      <c:pt idx="3">
                        <c:v>0.14964208030929724</c:v>
                      </c:pt>
                      <c:pt idx="4">
                        <c:v>0.26310588030867665</c:v>
                      </c:pt>
                      <c:pt idx="5">
                        <c:v>3.53350668209843E-2</c:v>
                      </c:pt>
                      <c:pt idx="6">
                        <c:v>3.0807933498614555E-2</c:v>
                      </c:pt>
                      <c:pt idx="7">
                        <c:v>4.0464938764238442E-2</c:v>
                      </c:pt>
                      <c:pt idx="8">
                        <c:v>1.5788338675495457E-2</c:v>
                      </c:pt>
                      <c:pt idx="9">
                        <c:v>0.21831239391955418</c:v>
                      </c:pt>
                      <c:pt idx="10">
                        <c:v>5.8665783374033061E-2</c:v>
                      </c:pt>
                      <c:pt idx="11">
                        <c:v>2.8624266551652451E-4</c:v>
                      </c:pt>
                    </c:numCache>
                  </c:numRef>
                </c:val>
              </c15:ser>
            </c15:filteredBarSeries>
          </c:ext>
        </c:extLst>
      </c:barChart>
      <c:catAx>
        <c:axId val="607734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7735168"/>
        <c:crosses val="autoZero"/>
        <c:auto val="1"/>
        <c:lblAlgn val="ctr"/>
        <c:lblOffset val="100"/>
        <c:noMultiLvlLbl val="0"/>
      </c:catAx>
      <c:valAx>
        <c:axId val="607735168"/>
        <c:scaling>
          <c:orientation val="minMax"/>
        </c:scaling>
        <c:delete val="1"/>
        <c:axPos val="t"/>
        <c:numFmt formatCode="0%" sourceLinked="1"/>
        <c:majorTickMark val="out"/>
        <c:minorTickMark val="none"/>
        <c:tickLblPos val="nextTo"/>
        <c:crossAx val="607734776"/>
        <c:crosses val="autoZero"/>
        <c:crossBetween val="between"/>
      </c:valAx>
      <c:spPr>
        <a:noFill/>
        <a:ln>
          <a:noFill/>
        </a:ln>
        <a:effectLst/>
      </c:spPr>
    </c:plotArea>
    <c:legend>
      <c:legendPos val="tr"/>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Charts!$A$1060</c:f>
          <c:strCache>
            <c:ptCount val="1"/>
            <c:pt idx="0">
              <c:v>Location of study, age 15+ with post-secondary certificate</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Data!$I$1674</c:f>
              <c:strCache>
                <c:ptCount val="1"/>
                <c:pt idx="0">
                  <c:v>Same as province or territory of residence</c:v>
                </c:pt>
              </c:strCache>
            </c:strRef>
          </c:tx>
          <c:spPr>
            <a:solidFill>
              <a:schemeClr val="accent1"/>
            </a:solidFill>
            <a:ln>
              <a:noFill/>
            </a:ln>
            <a:effectLst/>
          </c:spPr>
          <c:invertIfNegative val="0"/>
          <c:dLbls>
            <c:dLbl>
              <c:idx val="0"/>
              <c:tx>
                <c:rich>
                  <a:bodyPr/>
                  <a:lstStyle/>
                  <a:p>
                    <a:fld id="{496A9709-136C-40DD-BD42-A02715972BD8}"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D2335E21-B6B6-4DB4-B935-AE76BA12CCC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4CA44EB-ABB1-4259-ADB0-18AFEA9CF21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C8A3AE1-95A2-4572-9D02-C2E1A25BA8A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EE98ADE8-8771-41C4-92E0-330E65F7085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12A65166-7CCC-40EB-B498-B631BBBFD6A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Data!$J$1673:$O$1673</c:f>
              <c:strCache>
                <c:ptCount val="6"/>
                <c:pt idx="0">
                  <c:v>LIM-AT</c:v>
                </c:pt>
                <c:pt idx="1">
                  <c:v>LIM-AT: Male</c:v>
                </c:pt>
                <c:pt idx="2">
                  <c:v>LIM-AT: Female</c:v>
                </c:pt>
                <c:pt idx="3">
                  <c:v>Total pop'n</c:v>
                </c:pt>
                <c:pt idx="4">
                  <c:v>Total pop'n: Male</c:v>
                </c:pt>
                <c:pt idx="5">
                  <c:v>Total pop'n: Female</c:v>
                </c:pt>
              </c:strCache>
            </c:strRef>
          </c:cat>
          <c:val>
            <c:numRef>
              <c:f>Data!$J$1674:$O$1674</c:f>
              <c:numCache>
                <c:formatCode>0%</c:formatCode>
                <c:ptCount val="6"/>
                <c:pt idx="0">
                  <c:v>0.61481687656564199</c:v>
                </c:pt>
                <c:pt idx="1">
                  <c:v>0.59715047150471501</c:v>
                </c:pt>
                <c:pt idx="2">
                  <c:v>0.6297248827969576</c:v>
                </c:pt>
                <c:pt idx="3">
                  <c:v>0.7278189730992024</c:v>
                </c:pt>
                <c:pt idx="4">
                  <c:v>0.72076748947884339</c:v>
                </c:pt>
                <c:pt idx="5">
                  <c:v>0.73439275908502144</c:v>
                </c:pt>
              </c:numCache>
            </c:numRef>
          </c:val>
          <c:extLst>
            <c:ext xmlns:c15="http://schemas.microsoft.com/office/drawing/2012/chart" uri="{02D57815-91ED-43cb-92C2-25804820EDAC}">
              <c15:datalabelsRange>
                <c15:f>Data!$S$1674:$X$1674</c15:f>
                <c15:dlblRangeCache>
                  <c:ptCount val="6"/>
                  <c:pt idx="0">
                    <c:v>61%</c:v>
                  </c:pt>
                  <c:pt idx="1">
                    <c:v>60%</c:v>
                  </c:pt>
                  <c:pt idx="2">
                    <c:v>63%</c:v>
                  </c:pt>
                  <c:pt idx="3">
                    <c:v>73%</c:v>
                  </c:pt>
                  <c:pt idx="4">
                    <c:v>72%</c:v>
                  </c:pt>
                  <c:pt idx="5">
                    <c:v>73%</c:v>
                  </c:pt>
                </c15:dlblRangeCache>
              </c15:datalabelsRange>
            </c:ext>
          </c:extLst>
        </c:ser>
        <c:ser>
          <c:idx val="1"/>
          <c:order val="1"/>
          <c:tx>
            <c:strRef>
              <c:f>Data!$I$1675</c:f>
              <c:strCache>
                <c:ptCount val="1"/>
                <c:pt idx="0">
                  <c:v>Different than province or territory of residence</c:v>
                </c:pt>
              </c:strCache>
            </c:strRef>
          </c:tx>
          <c:spPr>
            <a:solidFill>
              <a:schemeClr val="accent2"/>
            </a:solidFill>
            <a:ln>
              <a:noFill/>
            </a:ln>
            <a:effectLst/>
          </c:spPr>
          <c:invertIfNegative val="0"/>
          <c:dLbls>
            <c:dLbl>
              <c:idx val="0"/>
              <c:tx>
                <c:rich>
                  <a:bodyPr/>
                  <a:lstStyle/>
                  <a:p>
                    <a:fld id="{93994591-1D4B-42B5-82AF-A460B7EDA66C}"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E140447A-13DC-496A-9F61-BAAE218499B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58E8D420-8472-4393-B91A-A9489AAB50D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D1EEC3F6-E02D-4110-9C1B-BCB7EDA46E3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1849A4B-1B9B-418D-97A2-9794DA560F2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47636D6E-65DF-4D12-B1D1-0B95AB54AA3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Data!$J$1673:$O$1673</c:f>
              <c:strCache>
                <c:ptCount val="6"/>
                <c:pt idx="0">
                  <c:v>LIM-AT</c:v>
                </c:pt>
                <c:pt idx="1">
                  <c:v>LIM-AT: Male</c:v>
                </c:pt>
                <c:pt idx="2">
                  <c:v>LIM-AT: Female</c:v>
                </c:pt>
                <c:pt idx="3">
                  <c:v>Total pop'n</c:v>
                </c:pt>
                <c:pt idx="4">
                  <c:v>Total pop'n: Male</c:v>
                </c:pt>
                <c:pt idx="5">
                  <c:v>Total pop'n: Female</c:v>
                </c:pt>
              </c:strCache>
            </c:strRef>
          </c:cat>
          <c:val>
            <c:numRef>
              <c:f>Data!$J$1675:$O$1675</c:f>
              <c:numCache>
                <c:formatCode>0%</c:formatCode>
                <c:ptCount val="6"/>
                <c:pt idx="0">
                  <c:v>8.0070178291640218E-2</c:v>
                </c:pt>
                <c:pt idx="1">
                  <c:v>8.323766570999043E-2</c:v>
                </c:pt>
                <c:pt idx="2">
                  <c:v>7.7397256324351127E-2</c:v>
                </c:pt>
                <c:pt idx="3">
                  <c:v>0.10096455180501218</c:v>
                </c:pt>
                <c:pt idx="4">
                  <c:v>0.10420053943231919</c:v>
                </c:pt>
                <c:pt idx="5">
                  <c:v>9.7948049316158872E-2</c:v>
                </c:pt>
              </c:numCache>
            </c:numRef>
          </c:val>
          <c:extLst>
            <c:ext xmlns:c15="http://schemas.microsoft.com/office/drawing/2012/chart" uri="{02D57815-91ED-43cb-92C2-25804820EDAC}">
              <c15:datalabelsRange>
                <c15:f>Data!$S$1675:$X$1675</c15:f>
                <c15:dlblRangeCache>
                  <c:ptCount val="6"/>
                  <c:pt idx="0">
                    <c:v>8%</c:v>
                  </c:pt>
                  <c:pt idx="1">
                    <c:v>8%</c:v>
                  </c:pt>
                  <c:pt idx="2">
                    <c:v>8%</c:v>
                  </c:pt>
                  <c:pt idx="3">
                    <c:v>10%</c:v>
                  </c:pt>
                  <c:pt idx="4">
                    <c:v>10%</c:v>
                  </c:pt>
                  <c:pt idx="5">
                    <c:v>10%</c:v>
                  </c:pt>
                </c15:dlblRangeCache>
              </c15:datalabelsRange>
            </c:ext>
          </c:extLst>
        </c:ser>
        <c:ser>
          <c:idx val="2"/>
          <c:order val="2"/>
          <c:tx>
            <c:strRef>
              <c:f>Data!$I$1676</c:f>
              <c:strCache>
                <c:ptCount val="1"/>
                <c:pt idx="0">
                  <c:v>Outside Canada</c:v>
                </c:pt>
              </c:strCache>
            </c:strRef>
          </c:tx>
          <c:spPr>
            <a:solidFill>
              <a:schemeClr val="accent3"/>
            </a:solidFill>
            <a:ln>
              <a:noFill/>
            </a:ln>
            <a:effectLst/>
          </c:spPr>
          <c:invertIfNegative val="0"/>
          <c:dLbls>
            <c:dLbl>
              <c:idx val="0"/>
              <c:tx>
                <c:rich>
                  <a:bodyPr/>
                  <a:lstStyle/>
                  <a:p>
                    <a:fld id="{267BA762-99FF-4C17-98D4-B48F6FAB616A}"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33E6B5A3-2BE0-49C1-9BF6-5AD6368C58E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41A365E-10D4-4CB0-AEC0-84828FB6F03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C0C89CD7-FFE0-435F-9755-4F560491EEF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7F8E51F3-9605-4CC8-9002-F17261AE242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55524BAB-433A-4CB1-84B5-5BD7A60DDBE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Data!$J$1673:$O$1673</c:f>
              <c:strCache>
                <c:ptCount val="6"/>
                <c:pt idx="0">
                  <c:v>LIM-AT</c:v>
                </c:pt>
                <c:pt idx="1">
                  <c:v>LIM-AT: Male</c:v>
                </c:pt>
                <c:pt idx="2">
                  <c:v>LIM-AT: Female</c:v>
                </c:pt>
                <c:pt idx="3">
                  <c:v>Total pop'n</c:v>
                </c:pt>
                <c:pt idx="4">
                  <c:v>Total pop'n: Male</c:v>
                </c:pt>
                <c:pt idx="5">
                  <c:v>Total pop'n: Female</c:v>
                </c:pt>
              </c:strCache>
            </c:strRef>
          </c:cat>
          <c:val>
            <c:numRef>
              <c:f>Data!$J$1676:$O$1676</c:f>
              <c:numCache>
                <c:formatCode>0%</c:formatCode>
                <c:ptCount val="6"/>
                <c:pt idx="0">
                  <c:v>0.30511294514271775</c:v>
                </c:pt>
                <c:pt idx="1">
                  <c:v>0.31959819598195982</c:v>
                </c:pt>
                <c:pt idx="2">
                  <c:v>0.29288362732604067</c:v>
                </c:pt>
                <c:pt idx="3">
                  <c:v>0.17121647509578544</c:v>
                </c:pt>
                <c:pt idx="4">
                  <c:v>0.17503131627903018</c:v>
                </c:pt>
                <c:pt idx="5">
                  <c:v>0.16765980200775707</c:v>
                </c:pt>
              </c:numCache>
            </c:numRef>
          </c:val>
          <c:extLst>
            <c:ext xmlns:c15="http://schemas.microsoft.com/office/drawing/2012/chart" uri="{02D57815-91ED-43cb-92C2-25804820EDAC}">
              <c15:datalabelsRange>
                <c15:f>Data!$S$1676:$X$1676</c15:f>
                <c15:dlblRangeCache>
                  <c:ptCount val="6"/>
                  <c:pt idx="0">
                    <c:v>31%</c:v>
                  </c:pt>
                  <c:pt idx="1">
                    <c:v>32%</c:v>
                  </c:pt>
                  <c:pt idx="2">
                    <c:v>29%</c:v>
                  </c:pt>
                  <c:pt idx="3">
                    <c:v>17%</c:v>
                  </c:pt>
                  <c:pt idx="4">
                    <c:v>18%</c:v>
                  </c:pt>
                  <c:pt idx="5">
                    <c:v>17%</c:v>
                  </c:pt>
                </c15:dlblRangeCache>
              </c15:datalabelsRange>
            </c:ext>
          </c:extLst>
        </c:ser>
        <c:dLbls>
          <c:showLegendKey val="0"/>
          <c:showVal val="0"/>
          <c:showCatName val="0"/>
          <c:showSerName val="0"/>
          <c:showPercent val="0"/>
          <c:showBubbleSize val="0"/>
        </c:dLbls>
        <c:gapWidth val="50"/>
        <c:overlap val="100"/>
        <c:axId val="606408832"/>
        <c:axId val="606410008"/>
        <c:extLst/>
      </c:barChart>
      <c:catAx>
        <c:axId val="6064088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6410008"/>
        <c:crosses val="autoZero"/>
        <c:auto val="1"/>
        <c:lblAlgn val="ctr"/>
        <c:lblOffset val="100"/>
        <c:noMultiLvlLbl val="0"/>
      </c:catAx>
      <c:valAx>
        <c:axId val="606410008"/>
        <c:scaling>
          <c:orientation val="minMax"/>
          <c:max val="1"/>
        </c:scaling>
        <c:delete val="1"/>
        <c:axPos val="t"/>
        <c:numFmt formatCode="0%" sourceLinked="1"/>
        <c:majorTickMark val="out"/>
        <c:minorTickMark val="none"/>
        <c:tickLblPos val="nextTo"/>
        <c:crossAx val="606408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Charts!$A$1087</c:f>
          <c:strCache>
            <c:ptCount val="1"/>
            <c:pt idx="0">
              <c:v>Location of study outside Canada, age 15+ with post-secondary certificate</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Data!$I$1680</c:f>
              <c:strCache>
                <c:ptCount val="1"/>
                <c:pt idx="0">
                  <c:v>United States</c:v>
                </c:pt>
              </c:strCache>
            </c:strRef>
          </c:tx>
          <c:spPr>
            <a:solidFill>
              <a:schemeClr val="accent1"/>
            </a:solidFill>
            <a:ln>
              <a:noFill/>
            </a:ln>
            <a:effectLst/>
          </c:spPr>
          <c:invertIfNegative val="0"/>
          <c:dLbls>
            <c:dLbl>
              <c:idx val="0"/>
              <c:tx>
                <c:rich>
                  <a:bodyPr/>
                  <a:lstStyle/>
                  <a:p>
                    <a:fld id="{B150CF88-0A29-46DB-BCB7-5E47BF144F27}"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A0C143D1-14C7-43BE-8812-E8346AABEF5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39AC88F-728E-4031-BCDC-4A067ED4940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C930C58-974D-4652-BC39-5FE43BBA7B5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BC8E89D-9214-43FA-A06F-F191282E725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2AA826F9-3D51-4ABE-A13F-EA4E79DF730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Data!$J$1679:$O$1679</c:f>
              <c:strCache>
                <c:ptCount val="6"/>
                <c:pt idx="0">
                  <c:v>LIM-AT</c:v>
                </c:pt>
                <c:pt idx="1">
                  <c:v>LIM-AT: Male</c:v>
                </c:pt>
                <c:pt idx="2">
                  <c:v>LIM-AT: Female</c:v>
                </c:pt>
                <c:pt idx="3">
                  <c:v>Total pop'n</c:v>
                </c:pt>
                <c:pt idx="4">
                  <c:v>Total pop'n: Male</c:v>
                </c:pt>
                <c:pt idx="5">
                  <c:v>Total pop'n: Female</c:v>
                </c:pt>
              </c:strCache>
            </c:strRef>
          </c:cat>
          <c:val>
            <c:numRef>
              <c:f>Data!$J$1680:$O$1680</c:f>
              <c:numCache>
                <c:formatCode>0%</c:formatCode>
                <c:ptCount val="6"/>
                <c:pt idx="0">
                  <c:v>7.3491728336852469E-2</c:v>
                </c:pt>
                <c:pt idx="1">
                  <c:v>8.5204190720547357E-2</c:v>
                </c:pt>
                <c:pt idx="2">
                  <c:v>6.2688271544171212E-2</c:v>
                </c:pt>
                <c:pt idx="3">
                  <c:v>0.12899053453143164</c:v>
                </c:pt>
                <c:pt idx="4">
                  <c:v>0.14216183254084347</c:v>
                </c:pt>
                <c:pt idx="5">
                  <c:v>0.11617297974281678</c:v>
                </c:pt>
              </c:numCache>
            </c:numRef>
          </c:val>
          <c:extLst>
            <c:ext xmlns:c15="http://schemas.microsoft.com/office/drawing/2012/chart" uri="{02D57815-91ED-43cb-92C2-25804820EDAC}">
              <c15:datalabelsRange>
                <c15:f>Data!$S$1680:$X$1680</c15:f>
                <c15:dlblRangeCache>
                  <c:ptCount val="6"/>
                  <c:pt idx="0">
                    <c:v>7%</c:v>
                  </c:pt>
                  <c:pt idx="1">
                    <c:v>9%</c:v>
                  </c:pt>
                  <c:pt idx="2">
                    <c:v>6%</c:v>
                  </c:pt>
                  <c:pt idx="3">
                    <c:v>13%</c:v>
                  </c:pt>
                  <c:pt idx="4">
                    <c:v>14%</c:v>
                  </c:pt>
                  <c:pt idx="5">
                    <c:v>12%</c:v>
                  </c:pt>
                </c15:dlblRangeCache>
              </c15:datalabelsRange>
            </c:ext>
          </c:extLst>
        </c:ser>
        <c:ser>
          <c:idx val="1"/>
          <c:order val="1"/>
          <c:tx>
            <c:strRef>
              <c:f>Data!$I$1681</c:f>
              <c:strCache>
                <c:ptCount val="1"/>
                <c:pt idx="0">
                  <c:v>Philippines</c:v>
                </c:pt>
              </c:strCache>
            </c:strRef>
          </c:tx>
          <c:spPr>
            <a:solidFill>
              <a:schemeClr val="accent2"/>
            </a:solidFill>
            <a:ln>
              <a:noFill/>
            </a:ln>
            <a:effectLst/>
          </c:spPr>
          <c:invertIfNegative val="0"/>
          <c:dLbls>
            <c:dLbl>
              <c:idx val="0"/>
              <c:tx>
                <c:rich>
                  <a:bodyPr/>
                  <a:lstStyle/>
                  <a:p>
                    <a:fld id="{E92EBB8A-07BE-415A-A882-8D07CFF81527}"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544E3653-D94A-42CC-89EE-37D3376E2DA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353B3823-E3EA-4A9C-94E7-6BA3A13A5A5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F60CC491-BF38-4E46-9980-5E2CFFA97FE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6EE0DBD5-BEC6-4189-AC85-F75F8C6D047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3B9D1A24-9A6B-41BA-956B-AA589D2AE14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Data!$J$1679:$O$1679</c:f>
              <c:strCache>
                <c:ptCount val="6"/>
                <c:pt idx="0">
                  <c:v>LIM-AT</c:v>
                </c:pt>
                <c:pt idx="1">
                  <c:v>LIM-AT: Male</c:v>
                </c:pt>
                <c:pt idx="2">
                  <c:v>LIM-AT: Female</c:v>
                </c:pt>
                <c:pt idx="3">
                  <c:v>Total pop'n</c:v>
                </c:pt>
                <c:pt idx="4">
                  <c:v>Total pop'n: Male</c:v>
                </c:pt>
                <c:pt idx="5">
                  <c:v>Total pop'n: Female</c:v>
                </c:pt>
              </c:strCache>
            </c:strRef>
          </c:cat>
          <c:val>
            <c:numRef>
              <c:f>Data!$J$1681:$O$1681</c:f>
              <c:numCache>
                <c:formatCode>0%</c:formatCode>
                <c:ptCount val="6"/>
                <c:pt idx="0">
                  <c:v>4.5366023656751603E-2</c:v>
                </c:pt>
                <c:pt idx="1">
                  <c:v>3.3098139833226424E-2</c:v>
                </c:pt>
                <c:pt idx="2">
                  <c:v>5.6643893603197416E-2</c:v>
                </c:pt>
                <c:pt idx="3">
                  <c:v>0.11027732162296806</c:v>
                </c:pt>
                <c:pt idx="4">
                  <c:v>8.2165798107751181E-2</c:v>
                </c:pt>
                <c:pt idx="5">
                  <c:v>0.13763525419779515</c:v>
                </c:pt>
              </c:numCache>
            </c:numRef>
          </c:val>
          <c:extLst>
            <c:ext xmlns:c15="http://schemas.microsoft.com/office/drawing/2012/chart" uri="{02D57815-91ED-43cb-92C2-25804820EDAC}">
              <c15:datalabelsRange>
                <c15:f>Data!$S$1681:$X$1681</c15:f>
                <c15:dlblRangeCache>
                  <c:ptCount val="6"/>
                  <c:pt idx="0">
                    <c:v>5%</c:v>
                  </c:pt>
                  <c:pt idx="1">
                    <c:v>3%</c:v>
                  </c:pt>
                  <c:pt idx="2">
                    <c:v>6%</c:v>
                  </c:pt>
                  <c:pt idx="3">
                    <c:v>11%</c:v>
                  </c:pt>
                  <c:pt idx="4">
                    <c:v>8%</c:v>
                  </c:pt>
                  <c:pt idx="5">
                    <c:v>14%</c:v>
                  </c:pt>
                </c15:dlblRangeCache>
              </c15:datalabelsRange>
            </c:ext>
          </c:extLst>
        </c:ser>
        <c:ser>
          <c:idx val="2"/>
          <c:order val="2"/>
          <c:tx>
            <c:strRef>
              <c:f>Data!$I$1682</c:f>
              <c:strCache>
                <c:ptCount val="1"/>
                <c:pt idx="0">
                  <c:v>India</c:v>
                </c:pt>
              </c:strCache>
            </c:strRef>
          </c:tx>
          <c:spPr>
            <a:solidFill>
              <a:schemeClr val="accent3"/>
            </a:solidFill>
            <a:ln>
              <a:noFill/>
            </a:ln>
            <a:effectLst/>
          </c:spPr>
          <c:invertIfNegative val="0"/>
          <c:dLbls>
            <c:dLbl>
              <c:idx val="0"/>
              <c:tx>
                <c:rich>
                  <a:bodyPr/>
                  <a:lstStyle/>
                  <a:p>
                    <a:fld id="{EED8D025-D467-4773-AE59-1CC0DA3F9577}"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4B31D3E-B3AF-4D08-A0E9-EEE907F168B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8389A39-8B47-463B-84D1-0B9F2081777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FF150B00-0731-4A02-9A30-858FA8B33F0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DCA37C1-F6F6-42C2-B428-1C39DCC10B3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E45B80B-29E4-4E42-913B-3E6F4F0C38F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Data!$J$1679:$O$1679</c:f>
              <c:strCache>
                <c:ptCount val="6"/>
                <c:pt idx="0">
                  <c:v>LIM-AT</c:v>
                </c:pt>
                <c:pt idx="1">
                  <c:v>LIM-AT: Male</c:v>
                </c:pt>
                <c:pt idx="2">
                  <c:v>LIM-AT: Female</c:v>
                </c:pt>
                <c:pt idx="3">
                  <c:v>Total pop'n</c:v>
                </c:pt>
                <c:pt idx="4">
                  <c:v>Total pop'n: Male</c:v>
                </c:pt>
                <c:pt idx="5">
                  <c:v>Total pop'n: Female</c:v>
                </c:pt>
              </c:strCache>
            </c:strRef>
          </c:cat>
          <c:val>
            <c:numRef>
              <c:f>Data!$J$1682:$O$1682</c:f>
              <c:numCache>
                <c:formatCode>0%</c:formatCode>
                <c:ptCount val="6"/>
                <c:pt idx="0">
                  <c:v>8.475636005821939E-2</c:v>
                </c:pt>
                <c:pt idx="1">
                  <c:v>9.2773145178533245E-2</c:v>
                </c:pt>
                <c:pt idx="2">
                  <c:v>7.7375913055462583E-2</c:v>
                </c:pt>
                <c:pt idx="3">
                  <c:v>0.10384892152702178</c:v>
                </c:pt>
                <c:pt idx="4">
                  <c:v>0.10655777569107486</c:v>
                </c:pt>
                <c:pt idx="5">
                  <c:v>0.1012094601482517</c:v>
                </c:pt>
              </c:numCache>
            </c:numRef>
          </c:val>
          <c:extLst>
            <c:ext xmlns:c15="http://schemas.microsoft.com/office/drawing/2012/chart" uri="{02D57815-91ED-43cb-92C2-25804820EDAC}">
              <c15:datalabelsRange>
                <c15:f>Data!$S$1682:$X$1682</c15:f>
                <c15:dlblRangeCache>
                  <c:ptCount val="6"/>
                  <c:pt idx="0">
                    <c:v>8%</c:v>
                  </c:pt>
                  <c:pt idx="1">
                    <c:v>9%</c:v>
                  </c:pt>
                  <c:pt idx="2">
                    <c:v>8%</c:v>
                  </c:pt>
                  <c:pt idx="3">
                    <c:v>10%</c:v>
                  </c:pt>
                  <c:pt idx="4">
                    <c:v>11%</c:v>
                  </c:pt>
                  <c:pt idx="5">
                    <c:v>10%</c:v>
                  </c:pt>
                </c15:dlblRangeCache>
              </c15:datalabelsRange>
            </c:ext>
          </c:extLst>
        </c:ser>
        <c:ser>
          <c:idx val="3"/>
          <c:order val="3"/>
          <c:tx>
            <c:strRef>
              <c:f>Data!$I$1683</c:f>
              <c:strCache>
                <c:ptCount val="1"/>
                <c:pt idx="0">
                  <c:v>United Kingdom</c:v>
                </c:pt>
              </c:strCache>
            </c:strRef>
          </c:tx>
          <c:spPr>
            <a:solidFill>
              <a:schemeClr val="accent4"/>
            </a:solidFill>
            <a:ln>
              <a:noFill/>
            </a:ln>
            <a:effectLst/>
          </c:spPr>
          <c:invertIfNegative val="0"/>
          <c:dLbls>
            <c:dLbl>
              <c:idx val="0"/>
              <c:tx>
                <c:rich>
                  <a:bodyPr/>
                  <a:lstStyle/>
                  <a:p>
                    <a:fld id="{0146A661-238D-43CB-8B70-5F98A2BDA82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0C5C696-32C0-4536-9277-10B57AD4577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62C4649-30E8-4D51-9E61-232E3AF5DDB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CFE31AC9-1527-4884-87C4-AA1A7C0C2B6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85EA394-4FEB-4D71-9EA6-D997C5B6289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5320C164-0B89-4F5C-89A4-5D0936C3A2C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Data!$J$1679:$O$1679</c:f>
              <c:strCache>
                <c:ptCount val="6"/>
                <c:pt idx="0">
                  <c:v>LIM-AT</c:v>
                </c:pt>
                <c:pt idx="1">
                  <c:v>LIM-AT: Male</c:v>
                </c:pt>
                <c:pt idx="2">
                  <c:v>LIM-AT: Female</c:v>
                </c:pt>
                <c:pt idx="3">
                  <c:v>Total pop'n</c:v>
                </c:pt>
                <c:pt idx="4">
                  <c:v>Total pop'n: Male</c:v>
                </c:pt>
                <c:pt idx="5">
                  <c:v>Total pop'n: Female</c:v>
                </c:pt>
              </c:strCache>
            </c:strRef>
          </c:cat>
          <c:val>
            <c:numRef>
              <c:f>Data!$J$1683:$O$1683</c:f>
              <c:numCache>
                <c:formatCode>0%</c:formatCode>
                <c:ptCount val="6"/>
                <c:pt idx="0">
                  <c:v>4.7303253315840184E-2</c:v>
                </c:pt>
                <c:pt idx="1">
                  <c:v>5.2469531751122511E-2</c:v>
                </c:pt>
                <c:pt idx="2">
                  <c:v>4.2546907916756908E-2</c:v>
                </c:pt>
                <c:pt idx="3">
                  <c:v>8.5626510692473748E-2</c:v>
                </c:pt>
                <c:pt idx="4">
                  <c:v>9.8057994545474952E-2</c:v>
                </c:pt>
                <c:pt idx="5">
                  <c:v>7.3532410036844478E-2</c:v>
                </c:pt>
              </c:numCache>
            </c:numRef>
          </c:val>
          <c:extLst>
            <c:ext xmlns:c15="http://schemas.microsoft.com/office/drawing/2012/chart" uri="{02D57815-91ED-43cb-92C2-25804820EDAC}">
              <c15:datalabelsRange>
                <c15:f>Data!$S$1683:$X$1683</c15:f>
                <c15:dlblRangeCache>
                  <c:ptCount val="6"/>
                  <c:pt idx="0">
                    <c:v>5%</c:v>
                  </c:pt>
                  <c:pt idx="1">
                    <c:v>5%</c:v>
                  </c:pt>
                  <c:pt idx="2">
                    <c:v>4%</c:v>
                  </c:pt>
                  <c:pt idx="3">
                    <c:v>9%</c:v>
                  </c:pt>
                  <c:pt idx="4">
                    <c:v>10%</c:v>
                  </c:pt>
                  <c:pt idx="5">
                    <c:v>7%</c:v>
                  </c:pt>
                </c15:dlblRangeCache>
              </c15:datalabelsRange>
            </c:ext>
          </c:extLst>
        </c:ser>
        <c:ser>
          <c:idx val="4"/>
          <c:order val="4"/>
          <c:tx>
            <c:strRef>
              <c:f>Data!$I$1684</c:f>
              <c:strCache>
                <c:ptCount val="1"/>
                <c:pt idx="0">
                  <c:v>China</c:v>
                </c:pt>
              </c:strCache>
            </c:strRef>
          </c:tx>
          <c:spPr>
            <a:solidFill>
              <a:schemeClr val="accent5"/>
            </a:solidFill>
            <a:ln>
              <a:noFill/>
            </a:ln>
            <a:effectLst/>
          </c:spPr>
          <c:invertIfNegative val="0"/>
          <c:dLbls>
            <c:dLbl>
              <c:idx val="0"/>
              <c:tx>
                <c:rich>
                  <a:bodyPr/>
                  <a:lstStyle/>
                  <a:p>
                    <a:fld id="{B94506CE-9463-481D-BEEE-56EB7573D3B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F6AAF4C8-AF19-434A-854F-F3717313DBE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A0690FF-15D4-4BA1-AF5E-011100937CD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D20AB461-E3D9-4837-AE18-0B1462B51E0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B9CF43E-E516-42B2-B168-6014BBBD5EA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7AC29439-F87A-4CF9-87C7-0D8B7C0AF55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Data!$J$1679:$O$1679</c:f>
              <c:strCache>
                <c:ptCount val="6"/>
                <c:pt idx="0">
                  <c:v>LIM-AT</c:v>
                </c:pt>
                <c:pt idx="1">
                  <c:v>LIM-AT: Male</c:v>
                </c:pt>
                <c:pt idx="2">
                  <c:v>LIM-AT: Female</c:v>
                </c:pt>
                <c:pt idx="3">
                  <c:v>Total pop'n</c:v>
                </c:pt>
                <c:pt idx="4">
                  <c:v>Total pop'n: Male</c:v>
                </c:pt>
                <c:pt idx="5">
                  <c:v>Total pop'n: Female</c:v>
                </c:pt>
              </c:strCache>
            </c:strRef>
          </c:cat>
          <c:val>
            <c:numRef>
              <c:f>Data!$J$1684:$O$1684</c:f>
              <c:numCache>
                <c:formatCode>0%</c:formatCode>
                <c:ptCount val="6"/>
                <c:pt idx="0">
                  <c:v>0.12545868268383181</c:v>
                </c:pt>
                <c:pt idx="1">
                  <c:v>0.1163566388710712</c:v>
                </c:pt>
                <c:pt idx="2">
                  <c:v>0.13382292138370971</c:v>
                </c:pt>
                <c:pt idx="3">
                  <c:v>7.5788327767219582E-2</c:v>
                </c:pt>
                <c:pt idx="4">
                  <c:v>7.0848968017328776E-2</c:v>
                </c:pt>
                <c:pt idx="5">
                  <c:v>8.0599123305226672E-2</c:v>
                </c:pt>
              </c:numCache>
            </c:numRef>
          </c:val>
          <c:extLst>
            <c:ext xmlns:c15="http://schemas.microsoft.com/office/drawing/2012/chart" uri="{02D57815-91ED-43cb-92C2-25804820EDAC}">
              <c15:datalabelsRange>
                <c15:f>Data!$S$1684:$X$1684</c15:f>
                <c15:dlblRangeCache>
                  <c:ptCount val="6"/>
                  <c:pt idx="0">
                    <c:v>13%</c:v>
                  </c:pt>
                  <c:pt idx="1">
                    <c:v>12%</c:v>
                  </c:pt>
                  <c:pt idx="2">
                    <c:v>13%</c:v>
                  </c:pt>
                  <c:pt idx="3">
                    <c:v>8%</c:v>
                  </c:pt>
                  <c:pt idx="4">
                    <c:v>7%</c:v>
                  </c:pt>
                  <c:pt idx="5">
                    <c:v>8%</c:v>
                  </c:pt>
                </c15:dlblRangeCache>
              </c15:datalabelsRange>
            </c:ext>
          </c:extLst>
        </c:ser>
        <c:ser>
          <c:idx val="5"/>
          <c:order val="5"/>
          <c:tx>
            <c:strRef>
              <c:f>Data!$I$1685</c:f>
              <c:strCache>
                <c:ptCount val="1"/>
                <c:pt idx="0">
                  <c:v>France</c:v>
                </c:pt>
              </c:strCache>
            </c:strRef>
          </c:tx>
          <c:spPr>
            <a:solidFill>
              <a:schemeClr val="accent6"/>
            </a:solidFill>
            <a:ln>
              <a:noFill/>
            </a:ln>
            <a:effectLst/>
          </c:spPr>
          <c:invertIfNegative val="0"/>
          <c:dLbls>
            <c:dLbl>
              <c:idx val="0"/>
              <c:tx>
                <c:rich>
                  <a:bodyPr/>
                  <a:lstStyle/>
                  <a:p>
                    <a:fld id="{24EE10CD-E9BA-4085-8718-31FD3F58AF6F}"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D020B4B5-0D1C-49DD-B7DE-74D8FCA7F59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FC344120-22C3-401B-9A6E-B92DBEED273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C3180EA3-D000-4D8A-85BB-AEE006308A6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F8B4BEB-07BA-4DEE-85E4-EF85BECF5E5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524D139-1F1A-4B0C-B9ED-27F3A79EB14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Data!$J$1679:$O$1679</c:f>
              <c:strCache>
                <c:ptCount val="6"/>
                <c:pt idx="0">
                  <c:v>LIM-AT</c:v>
                </c:pt>
                <c:pt idx="1">
                  <c:v>LIM-AT: Male</c:v>
                </c:pt>
                <c:pt idx="2">
                  <c:v>LIM-AT: Female</c:v>
                </c:pt>
                <c:pt idx="3">
                  <c:v>Total pop'n</c:v>
                </c:pt>
                <c:pt idx="4">
                  <c:v>Total pop'n: Male</c:v>
                </c:pt>
                <c:pt idx="5">
                  <c:v>Total pop'n: Female</c:v>
                </c:pt>
              </c:strCache>
            </c:strRef>
          </c:cat>
          <c:val>
            <c:numRef>
              <c:f>Data!$J$1685:$O$1685</c:f>
              <c:numCache>
                <c:formatCode>0%</c:formatCode>
                <c:ptCount val="6"/>
                <c:pt idx="0">
                  <c:v>3.2338410446690308E-2</c:v>
                </c:pt>
                <c:pt idx="1">
                  <c:v>3.7139191789608721E-2</c:v>
                </c:pt>
                <c:pt idx="2">
                  <c:v>2.7918331987950622E-2</c:v>
                </c:pt>
                <c:pt idx="3">
                  <c:v>3.2791482923409047E-2</c:v>
                </c:pt>
                <c:pt idx="4">
                  <c:v>3.7710296631886901E-2</c:v>
                </c:pt>
                <c:pt idx="5">
                  <c:v>2.8001077664671532E-2</c:v>
                </c:pt>
              </c:numCache>
            </c:numRef>
          </c:val>
          <c:extLst>
            <c:ext xmlns:c15="http://schemas.microsoft.com/office/drawing/2012/chart" uri="{02D57815-91ED-43cb-92C2-25804820EDAC}">
              <c15:datalabelsRange>
                <c15:f>Data!$S$1685:$X$1685</c15:f>
                <c15:dlblRangeCache>
                  <c:ptCount val="6"/>
                  <c:pt idx="0">
                    <c:v>3%</c:v>
                  </c:pt>
                  <c:pt idx="1">
                    <c:v>4%</c:v>
                  </c:pt>
                  <c:pt idx="2">
                    <c:v>3%</c:v>
                  </c:pt>
                  <c:pt idx="3">
                    <c:v>3%</c:v>
                  </c:pt>
                  <c:pt idx="4">
                    <c:v>4%</c:v>
                  </c:pt>
                  <c:pt idx="5">
                    <c:v>3%</c:v>
                  </c:pt>
                </c15:dlblRangeCache>
              </c15:datalabelsRange>
            </c:ext>
          </c:extLst>
        </c:ser>
        <c:ser>
          <c:idx val="6"/>
          <c:order val="6"/>
          <c:tx>
            <c:strRef>
              <c:f>Data!$I$1686</c:f>
              <c:strCache>
                <c:ptCount val="1"/>
                <c:pt idx="0">
                  <c:v>Other</c:v>
                </c:pt>
              </c:strCache>
            </c:strRef>
          </c:tx>
          <c:spPr>
            <a:solidFill>
              <a:schemeClr val="accent6">
                <a:lumMod val="75000"/>
              </a:schemeClr>
            </a:solidFill>
            <a:ln>
              <a:noFill/>
            </a:ln>
            <a:effectLst/>
          </c:spPr>
          <c:invertIfNegative val="0"/>
          <c:dLbls>
            <c:dLbl>
              <c:idx val="0"/>
              <c:tx>
                <c:rich>
                  <a:bodyPr/>
                  <a:lstStyle/>
                  <a:p>
                    <a:fld id="{20A93FB2-75AB-47EC-978F-825C95B2912C}"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8DE47C3F-901C-46E1-9FCC-3D105172B55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00555294-99BE-42A4-B8B2-CA506B992A7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C6B914F-2EEE-4830-BDEA-8940E7135F5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856D13A5-2186-4C81-95D2-5123F67E7AD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823C8ED5-9487-4688-948B-D4050C19806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lumMod val="75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Data!$J$1679:$O$1679</c:f>
              <c:strCache>
                <c:ptCount val="6"/>
                <c:pt idx="0">
                  <c:v>LIM-AT</c:v>
                </c:pt>
                <c:pt idx="1">
                  <c:v>LIM-AT: Male</c:v>
                </c:pt>
                <c:pt idx="2">
                  <c:v>LIM-AT: Female</c:v>
                </c:pt>
                <c:pt idx="3">
                  <c:v>Total pop'n</c:v>
                </c:pt>
                <c:pt idx="4">
                  <c:v>Total pop'n: Male</c:v>
                </c:pt>
                <c:pt idx="5">
                  <c:v>Total pop'n: Female</c:v>
                </c:pt>
              </c:strCache>
            </c:strRef>
          </c:cat>
          <c:val>
            <c:numRef>
              <c:f>Data!$J$1686:$O$1686</c:f>
              <c:numCache>
                <c:formatCode>0%</c:formatCode>
                <c:ptCount val="6"/>
                <c:pt idx="0">
                  <c:v>0.59128554150181423</c:v>
                </c:pt>
                <c:pt idx="1">
                  <c:v>0.58295916185589047</c:v>
                </c:pt>
                <c:pt idx="2">
                  <c:v>0.59896438345376146</c:v>
                </c:pt>
                <c:pt idx="3">
                  <c:v>0.46267874605605475</c:v>
                </c:pt>
                <c:pt idx="4">
                  <c:v>0.46250107556649622</c:v>
                </c:pt>
                <c:pt idx="5">
                  <c:v>0.46285333566341913</c:v>
                </c:pt>
              </c:numCache>
            </c:numRef>
          </c:val>
          <c:extLst>
            <c:ext xmlns:c15="http://schemas.microsoft.com/office/drawing/2012/chart" uri="{02D57815-91ED-43cb-92C2-25804820EDAC}">
              <c15:datalabelsRange>
                <c15:f>Data!$S$1686:$X$1686</c15:f>
                <c15:dlblRangeCache>
                  <c:ptCount val="6"/>
                  <c:pt idx="0">
                    <c:v>59%</c:v>
                  </c:pt>
                  <c:pt idx="1">
                    <c:v>58%</c:v>
                  </c:pt>
                  <c:pt idx="2">
                    <c:v>60%</c:v>
                  </c:pt>
                  <c:pt idx="3">
                    <c:v>46%</c:v>
                  </c:pt>
                  <c:pt idx="4">
                    <c:v>46%</c:v>
                  </c:pt>
                  <c:pt idx="5">
                    <c:v>46%</c:v>
                  </c:pt>
                </c15:dlblRangeCache>
              </c15:datalabelsRange>
            </c:ext>
          </c:extLst>
        </c:ser>
        <c:dLbls>
          <c:showLegendKey val="0"/>
          <c:showVal val="0"/>
          <c:showCatName val="0"/>
          <c:showSerName val="0"/>
          <c:showPercent val="0"/>
          <c:showBubbleSize val="0"/>
        </c:dLbls>
        <c:gapWidth val="50"/>
        <c:overlap val="100"/>
        <c:axId val="608722336"/>
        <c:axId val="608720376"/>
        <c:extLst/>
      </c:barChart>
      <c:catAx>
        <c:axId val="6087223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20376"/>
        <c:crosses val="autoZero"/>
        <c:auto val="1"/>
        <c:lblAlgn val="ctr"/>
        <c:lblOffset val="100"/>
        <c:noMultiLvlLbl val="0"/>
      </c:catAx>
      <c:valAx>
        <c:axId val="608720376"/>
        <c:scaling>
          <c:orientation val="minMax"/>
          <c:max val="1"/>
        </c:scaling>
        <c:delete val="1"/>
        <c:axPos val="t"/>
        <c:numFmt formatCode="0%" sourceLinked="1"/>
        <c:majorTickMark val="out"/>
        <c:minorTickMark val="none"/>
        <c:tickLblPos val="nextTo"/>
        <c:crossAx val="60872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Charts!$A$1114</c:f>
          <c:strCache>
            <c:ptCount val="1"/>
            <c:pt idx="0">
              <c:v>Location of study, age 25-64 with post-secondary certificate</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Data!$I$1689</c:f>
              <c:strCache>
                <c:ptCount val="1"/>
                <c:pt idx="0">
                  <c:v>Same as province or territory of residence</c:v>
                </c:pt>
              </c:strCache>
            </c:strRef>
          </c:tx>
          <c:spPr>
            <a:solidFill>
              <a:schemeClr val="accent1"/>
            </a:solidFill>
            <a:ln>
              <a:noFill/>
            </a:ln>
            <a:effectLst/>
          </c:spPr>
          <c:invertIfNegative val="0"/>
          <c:dLbls>
            <c:dLbl>
              <c:idx val="0"/>
              <c:tx>
                <c:rich>
                  <a:bodyPr/>
                  <a:lstStyle/>
                  <a:p>
                    <a:fld id="{F3D476BD-BA35-48C6-85EF-B6EFA5CA6FF8}"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5FE47AFF-311D-42A7-AFC5-10D8588CC07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565ABA52-315E-48E8-B7A3-1D2EEFE7D2F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80407791-63F8-4229-9940-BBA99030625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6BE9741F-D174-4126-A006-5C4E36B4107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5A9B41E-2BE7-4A6B-B972-63C67E50E0C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Data!$J$1688:$O$1688</c:f>
              <c:strCache>
                <c:ptCount val="6"/>
                <c:pt idx="0">
                  <c:v>LIM-AT</c:v>
                </c:pt>
                <c:pt idx="1">
                  <c:v>LIM-AT: Male</c:v>
                </c:pt>
                <c:pt idx="2">
                  <c:v>LIM-AT: Female</c:v>
                </c:pt>
                <c:pt idx="3">
                  <c:v>Total pop'n</c:v>
                </c:pt>
                <c:pt idx="4">
                  <c:v>Total pop'n: Male</c:v>
                </c:pt>
                <c:pt idx="5">
                  <c:v>Total pop'n: Female</c:v>
                </c:pt>
              </c:strCache>
            </c:strRef>
          </c:cat>
          <c:val>
            <c:numRef>
              <c:f>Data!$J$1689:$O$1689</c:f>
              <c:numCache>
                <c:formatCode>0%</c:formatCode>
                <c:ptCount val="6"/>
                <c:pt idx="0">
                  <c:v>0.59962060363041647</c:v>
                </c:pt>
                <c:pt idx="1">
                  <c:v>0.58485008754012258</c:v>
                </c:pt>
                <c:pt idx="2">
                  <c:v>0.61196236047087504</c:v>
                </c:pt>
                <c:pt idx="3">
                  <c:v>0.72700397244316262</c:v>
                </c:pt>
                <c:pt idx="4">
                  <c:v>0.72276032071185314</c:v>
                </c:pt>
                <c:pt idx="5">
                  <c:v>0.73083725591800897</c:v>
                </c:pt>
              </c:numCache>
            </c:numRef>
          </c:val>
          <c:extLst>
            <c:ext xmlns:c15="http://schemas.microsoft.com/office/drawing/2012/chart" uri="{02D57815-91ED-43cb-92C2-25804820EDAC}">
              <c15:datalabelsRange>
                <c15:f>Data!$S$1689:$X$1689</c15:f>
                <c15:dlblRangeCache>
                  <c:ptCount val="6"/>
                  <c:pt idx="0">
                    <c:v>60%</c:v>
                  </c:pt>
                  <c:pt idx="1">
                    <c:v>58%</c:v>
                  </c:pt>
                  <c:pt idx="2">
                    <c:v>61%</c:v>
                  </c:pt>
                  <c:pt idx="3">
                    <c:v>73%</c:v>
                  </c:pt>
                  <c:pt idx="4">
                    <c:v>72%</c:v>
                  </c:pt>
                  <c:pt idx="5">
                    <c:v>73%</c:v>
                  </c:pt>
                </c15:dlblRangeCache>
              </c15:datalabelsRange>
            </c:ext>
          </c:extLst>
        </c:ser>
        <c:ser>
          <c:idx val="1"/>
          <c:order val="1"/>
          <c:tx>
            <c:strRef>
              <c:f>Data!$I$1690</c:f>
              <c:strCache>
                <c:ptCount val="1"/>
                <c:pt idx="0">
                  <c:v>Different than province or territory of residence</c:v>
                </c:pt>
              </c:strCache>
            </c:strRef>
          </c:tx>
          <c:spPr>
            <a:solidFill>
              <a:schemeClr val="accent2"/>
            </a:solidFill>
            <a:ln>
              <a:noFill/>
            </a:ln>
            <a:effectLst/>
          </c:spPr>
          <c:invertIfNegative val="0"/>
          <c:dLbls>
            <c:dLbl>
              <c:idx val="0"/>
              <c:tx>
                <c:rich>
                  <a:bodyPr/>
                  <a:lstStyle/>
                  <a:p>
                    <a:fld id="{361D023D-5E9F-402A-B571-820C5873CF4A}"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E7C0074A-715C-4F67-849D-8A870D5B7FA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E5F7F10-A116-4345-86AB-860BCD0C02D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D71A9B1-322D-4754-9B98-AE0C5AFC8C7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2EFAE166-74A1-4EE5-9A33-6E0C43AD6A4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86454F91-61D7-4287-9D67-3B7E0F6C34C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Data!$J$1688:$O$1688</c:f>
              <c:strCache>
                <c:ptCount val="6"/>
                <c:pt idx="0">
                  <c:v>LIM-AT</c:v>
                </c:pt>
                <c:pt idx="1">
                  <c:v>LIM-AT: Male</c:v>
                </c:pt>
                <c:pt idx="2">
                  <c:v>LIM-AT: Female</c:v>
                </c:pt>
                <c:pt idx="3">
                  <c:v>Total pop'n</c:v>
                </c:pt>
                <c:pt idx="4">
                  <c:v>Total pop'n: Male</c:v>
                </c:pt>
                <c:pt idx="5">
                  <c:v>Total pop'n: Female</c:v>
                </c:pt>
              </c:strCache>
            </c:strRef>
          </c:cat>
          <c:val>
            <c:numRef>
              <c:f>Data!$J$1690:$O$1690</c:f>
              <c:numCache>
                <c:formatCode>0%</c:formatCode>
                <c:ptCount val="6"/>
                <c:pt idx="0">
                  <c:v>7.8100029471709229E-2</c:v>
                </c:pt>
                <c:pt idx="1">
                  <c:v>8.2533921797490514E-2</c:v>
                </c:pt>
                <c:pt idx="2">
                  <c:v>7.4387595717932117E-2</c:v>
                </c:pt>
                <c:pt idx="3">
                  <c:v>9.9161898457733377E-2</c:v>
                </c:pt>
                <c:pt idx="4">
                  <c:v>0.10298938833704806</c:v>
                </c:pt>
                <c:pt idx="5">
                  <c:v>9.5705894582023651E-2</c:v>
                </c:pt>
              </c:numCache>
            </c:numRef>
          </c:val>
          <c:extLst>
            <c:ext xmlns:c15="http://schemas.microsoft.com/office/drawing/2012/chart" uri="{02D57815-91ED-43cb-92C2-25804820EDAC}">
              <c15:datalabelsRange>
                <c15:f>Data!$S$1690:$X$1690</c15:f>
                <c15:dlblRangeCache>
                  <c:ptCount val="6"/>
                  <c:pt idx="0">
                    <c:v>8%</c:v>
                  </c:pt>
                  <c:pt idx="1">
                    <c:v>8%</c:v>
                  </c:pt>
                  <c:pt idx="2">
                    <c:v>7%</c:v>
                  </c:pt>
                  <c:pt idx="3">
                    <c:v>10%</c:v>
                  </c:pt>
                  <c:pt idx="4">
                    <c:v>10%</c:v>
                  </c:pt>
                  <c:pt idx="5">
                    <c:v>10%</c:v>
                  </c:pt>
                </c15:dlblRangeCache>
              </c15:datalabelsRange>
            </c:ext>
          </c:extLst>
        </c:ser>
        <c:ser>
          <c:idx val="2"/>
          <c:order val="2"/>
          <c:tx>
            <c:strRef>
              <c:f>Data!$I$1691</c:f>
              <c:strCache>
                <c:ptCount val="1"/>
                <c:pt idx="0">
                  <c:v>Outside Canada</c:v>
                </c:pt>
              </c:strCache>
            </c:strRef>
          </c:tx>
          <c:spPr>
            <a:solidFill>
              <a:schemeClr val="accent3"/>
            </a:solidFill>
            <a:ln>
              <a:noFill/>
            </a:ln>
            <a:effectLst/>
          </c:spPr>
          <c:invertIfNegative val="0"/>
          <c:dLbls>
            <c:dLbl>
              <c:idx val="0"/>
              <c:tx>
                <c:rich>
                  <a:bodyPr/>
                  <a:lstStyle/>
                  <a:p>
                    <a:fld id="{03AE7798-D2C8-4195-9A17-6FC5EA59112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74B13D24-C309-4FDC-AF2C-128C688B160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7F35963B-872A-4673-B304-94D5CB7F223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6586FEDB-626E-45C9-AFAA-296BB5EBD95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969A7EEC-8A79-4CB5-B1AC-FD53E1E75E5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1CEA5EF7-DF7B-4F93-B38A-0310A7087DA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Data!$J$1688:$O$1688</c:f>
              <c:strCache>
                <c:ptCount val="6"/>
                <c:pt idx="0">
                  <c:v>LIM-AT</c:v>
                </c:pt>
                <c:pt idx="1">
                  <c:v>LIM-AT: Male</c:v>
                </c:pt>
                <c:pt idx="2">
                  <c:v>LIM-AT: Female</c:v>
                </c:pt>
                <c:pt idx="3">
                  <c:v>Total pop'n</c:v>
                </c:pt>
                <c:pt idx="4">
                  <c:v>Total pop'n: Male</c:v>
                </c:pt>
                <c:pt idx="5">
                  <c:v>Total pop'n: Female</c:v>
                </c:pt>
              </c:strCache>
            </c:strRef>
          </c:cat>
          <c:val>
            <c:numRef>
              <c:f>Data!$J$1691:$O$1691</c:f>
              <c:numCache>
                <c:formatCode>0%</c:formatCode>
                <c:ptCount val="6"/>
                <c:pt idx="0">
                  <c:v>0.32227936689787429</c:v>
                </c:pt>
                <c:pt idx="1">
                  <c:v>0.33261599066238695</c:v>
                </c:pt>
                <c:pt idx="2">
                  <c:v>0.31365004381119282</c:v>
                </c:pt>
                <c:pt idx="3">
                  <c:v>0.1738333139045293</c:v>
                </c:pt>
                <c:pt idx="4">
                  <c:v>0.17425029095109873</c:v>
                </c:pt>
                <c:pt idx="5">
                  <c:v>0.17345684949996742</c:v>
                </c:pt>
              </c:numCache>
            </c:numRef>
          </c:val>
          <c:extLst>
            <c:ext xmlns:c15="http://schemas.microsoft.com/office/drawing/2012/chart" uri="{02D57815-91ED-43cb-92C2-25804820EDAC}">
              <c15:datalabelsRange>
                <c15:f>Data!$S$1691:$X$1691</c15:f>
                <c15:dlblRangeCache>
                  <c:ptCount val="6"/>
                  <c:pt idx="0">
                    <c:v>32%</c:v>
                  </c:pt>
                  <c:pt idx="1">
                    <c:v>33%</c:v>
                  </c:pt>
                  <c:pt idx="2">
                    <c:v>31%</c:v>
                  </c:pt>
                  <c:pt idx="3">
                    <c:v>17%</c:v>
                  </c:pt>
                  <c:pt idx="4">
                    <c:v>17%</c:v>
                  </c:pt>
                  <c:pt idx="5">
                    <c:v>17%</c:v>
                  </c:pt>
                </c15:dlblRangeCache>
              </c15:datalabelsRange>
            </c:ext>
          </c:extLst>
        </c:ser>
        <c:dLbls>
          <c:showLegendKey val="0"/>
          <c:showVal val="0"/>
          <c:showCatName val="0"/>
          <c:showSerName val="0"/>
          <c:showPercent val="0"/>
          <c:showBubbleSize val="0"/>
        </c:dLbls>
        <c:gapWidth val="50"/>
        <c:overlap val="100"/>
        <c:axId val="608721160"/>
        <c:axId val="608719200"/>
        <c:extLst/>
      </c:barChart>
      <c:catAx>
        <c:axId val="6087211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19200"/>
        <c:crosses val="autoZero"/>
        <c:auto val="1"/>
        <c:lblAlgn val="ctr"/>
        <c:lblOffset val="100"/>
        <c:noMultiLvlLbl val="0"/>
      </c:catAx>
      <c:valAx>
        <c:axId val="608719200"/>
        <c:scaling>
          <c:orientation val="minMax"/>
          <c:max val="1"/>
        </c:scaling>
        <c:delete val="1"/>
        <c:axPos val="t"/>
        <c:numFmt formatCode="0%" sourceLinked="1"/>
        <c:majorTickMark val="out"/>
        <c:minorTickMark val="none"/>
        <c:tickLblPos val="nextTo"/>
        <c:crossAx val="608721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Charts!$A$1141</c:f>
          <c:strCache>
            <c:ptCount val="1"/>
            <c:pt idx="0">
              <c:v>Location of study outside Canada, age 25-64 with post-secondary certificate</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Data!$I$1694</c:f>
              <c:strCache>
                <c:ptCount val="1"/>
                <c:pt idx="0">
                  <c:v>United States</c:v>
                </c:pt>
              </c:strCache>
            </c:strRef>
          </c:tx>
          <c:spPr>
            <a:solidFill>
              <a:schemeClr val="accent1"/>
            </a:solidFill>
            <a:ln>
              <a:noFill/>
            </a:ln>
            <a:effectLst/>
          </c:spPr>
          <c:invertIfNegative val="0"/>
          <c:dLbls>
            <c:dLbl>
              <c:idx val="0"/>
              <c:tx>
                <c:rich>
                  <a:bodyPr/>
                  <a:lstStyle/>
                  <a:p>
                    <a:fld id="{E385A98C-42C0-4ABD-9B25-02C51AE3F5C5}"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9ABAE272-EFD3-4739-B841-798FA43E11E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4DAE3018-45FB-45E8-949C-BE9489B187D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4330FFC0-9C12-4162-B703-A6858D934D0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990156CC-F1DF-4CD2-881B-AF922AAFD9F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CAA4CCD3-1DBF-431C-B47E-C3D0BE2FB7D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Data!$J$1693:$O$1693</c:f>
              <c:strCache>
                <c:ptCount val="6"/>
                <c:pt idx="0">
                  <c:v>LIM-AT</c:v>
                </c:pt>
                <c:pt idx="1">
                  <c:v>LIM-AT: Male</c:v>
                </c:pt>
                <c:pt idx="2">
                  <c:v>LIM-AT: Female</c:v>
                </c:pt>
                <c:pt idx="3">
                  <c:v>Total pop'n</c:v>
                </c:pt>
                <c:pt idx="4">
                  <c:v>Total pop'n: Male</c:v>
                </c:pt>
                <c:pt idx="5">
                  <c:v>Total pop'n: Female</c:v>
                </c:pt>
              </c:strCache>
            </c:strRef>
          </c:cat>
          <c:val>
            <c:numRef>
              <c:f>Data!$J$1694:$O$1694</c:f>
              <c:numCache>
                <c:formatCode>0%</c:formatCode>
                <c:ptCount val="6"/>
                <c:pt idx="0">
                  <c:v>6.9191138588356516E-2</c:v>
                </c:pt>
                <c:pt idx="1">
                  <c:v>8.0738019519684179E-2</c:v>
                </c:pt>
                <c:pt idx="2">
                  <c:v>5.8957852544637437E-2</c:v>
                </c:pt>
                <c:pt idx="3">
                  <c:v>0.11923101272500897</c:v>
                </c:pt>
                <c:pt idx="4">
                  <c:v>0.13008374532352115</c:v>
                </c:pt>
                <c:pt idx="5">
                  <c:v>0.10938436356806168</c:v>
                </c:pt>
              </c:numCache>
            </c:numRef>
          </c:val>
          <c:extLst>
            <c:ext xmlns:c15="http://schemas.microsoft.com/office/drawing/2012/chart" uri="{02D57815-91ED-43cb-92C2-25804820EDAC}">
              <c15:datalabelsRange>
                <c15:f>Data!$S$1694:$X$1694</c15:f>
                <c15:dlblRangeCache>
                  <c:ptCount val="6"/>
                  <c:pt idx="0">
                    <c:v>7%</c:v>
                  </c:pt>
                  <c:pt idx="1">
                    <c:v>8%</c:v>
                  </c:pt>
                  <c:pt idx="2">
                    <c:v>6%</c:v>
                  </c:pt>
                  <c:pt idx="3">
                    <c:v>12%</c:v>
                  </c:pt>
                  <c:pt idx="4">
                    <c:v>13%</c:v>
                  </c:pt>
                  <c:pt idx="5">
                    <c:v>11%</c:v>
                  </c:pt>
                </c15:dlblRangeCache>
              </c15:datalabelsRange>
            </c:ext>
          </c:extLst>
        </c:ser>
        <c:ser>
          <c:idx val="1"/>
          <c:order val="1"/>
          <c:tx>
            <c:strRef>
              <c:f>Data!$I$1695</c:f>
              <c:strCache>
                <c:ptCount val="1"/>
                <c:pt idx="0">
                  <c:v>Philippines</c:v>
                </c:pt>
              </c:strCache>
            </c:strRef>
          </c:tx>
          <c:spPr>
            <a:solidFill>
              <a:schemeClr val="accent2"/>
            </a:solidFill>
            <a:ln>
              <a:noFill/>
            </a:ln>
            <a:effectLst/>
          </c:spPr>
          <c:invertIfNegative val="0"/>
          <c:dLbls>
            <c:dLbl>
              <c:idx val="0"/>
              <c:tx>
                <c:rich>
                  <a:bodyPr/>
                  <a:lstStyle/>
                  <a:p>
                    <a:fld id="{335A0DDD-80E7-4362-99BA-19DCA86B7717}"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D8E3D63-41AA-47CD-8722-80181925953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BD4A35F-E8E8-4982-B7A1-6201B6E6BD3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5B3D231F-17C8-47CF-9D97-07D6B18D833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721A78C0-629A-4516-A5A7-96B19DF006B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92F55640-741F-44E5-A9DD-D7645B4E858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Data!$J$1693:$O$1693</c:f>
              <c:strCache>
                <c:ptCount val="6"/>
                <c:pt idx="0">
                  <c:v>LIM-AT</c:v>
                </c:pt>
                <c:pt idx="1">
                  <c:v>LIM-AT: Male</c:v>
                </c:pt>
                <c:pt idx="2">
                  <c:v>LIM-AT: Female</c:v>
                </c:pt>
                <c:pt idx="3">
                  <c:v>Total pop'n</c:v>
                </c:pt>
                <c:pt idx="4">
                  <c:v>Total pop'n: Male</c:v>
                </c:pt>
                <c:pt idx="5">
                  <c:v>Total pop'n: Female</c:v>
                </c:pt>
              </c:strCache>
            </c:strRef>
          </c:cat>
          <c:val>
            <c:numRef>
              <c:f>Data!$J$1695:$O$1695</c:f>
              <c:numCache>
                <c:formatCode>0%</c:formatCode>
                <c:ptCount val="6"/>
                <c:pt idx="0">
                  <c:v>4.7694487377640392E-2</c:v>
                </c:pt>
                <c:pt idx="1">
                  <c:v>3.4817414190152426E-2</c:v>
                </c:pt>
                <c:pt idx="2">
                  <c:v>5.9103607433499329E-2</c:v>
                </c:pt>
                <c:pt idx="3">
                  <c:v>0.12337889200741882</c:v>
                </c:pt>
                <c:pt idx="4">
                  <c:v>9.4668197972170326E-2</c:v>
                </c:pt>
                <c:pt idx="5">
                  <c:v>0.14943248392261388</c:v>
                </c:pt>
              </c:numCache>
            </c:numRef>
          </c:val>
          <c:extLst>
            <c:ext xmlns:c15="http://schemas.microsoft.com/office/drawing/2012/chart" uri="{02D57815-91ED-43cb-92C2-25804820EDAC}">
              <c15:datalabelsRange>
                <c15:f>Data!$S$1695:$X$1695</c15:f>
                <c15:dlblRangeCache>
                  <c:ptCount val="6"/>
                  <c:pt idx="0">
                    <c:v>5%</c:v>
                  </c:pt>
                  <c:pt idx="1">
                    <c:v>3%</c:v>
                  </c:pt>
                  <c:pt idx="2">
                    <c:v>6%</c:v>
                  </c:pt>
                  <c:pt idx="3">
                    <c:v>12%</c:v>
                  </c:pt>
                  <c:pt idx="4">
                    <c:v>9%</c:v>
                  </c:pt>
                  <c:pt idx="5">
                    <c:v>15%</c:v>
                  </c:pt>
                </c15:dlblRangeCache>
              </c15:datalabelsRange>
            </c:ext>
          </c:extLst>
        </c:ser>
        <c:ser>
          <c:idx val="2"/>
          <c:order val="2"/>
          <c:tx>
            <c:strRef>
              <c:f>Data!$I$1696</c:f>
              <c:strCache>
                <c:ptCount val="1"/>
                <c:pt idx="0">
                  <c:v>India</c:v>
                </c:pt>
              </c:strCache>
            </c:strRef>
          </c:tx>
          <c:spPr>
            <a:solidFill>
              <a:schemeClr val="accent3"/>
            </a:solidFill>
            <a:ln>
              <a:noFill/>
            </a:ln>
            <a:effectLst/>
          </c:spPr>
          <c:invertIfNegative val="0"/>
          <c:dLbls>
            <c:dLbl>
              <c:idx val="0"/>
              <c:tx>
                <c:rich>
                  <a:bodyPr/>
                  <a:lstStyle/>
                  <a:p>
                    <a:fld id="{747B25E4-E573-4C6C-A313-F0BCAA114DD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2EEC2B3C-B4FC-4829-B4B3-390FDD55C27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5B6E529-FCAF-46E7-BC4D-D4EC0AC7243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9F4B34A-9E73-4416-9835-B6A11C7838C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41D84BF-60DD-49D0-AA35-69C43B2F115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164064A1-129F-4E5F-B383-CF4D570CE99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Data!$J$1693:$O$1693</c:f>
              <c:strCache>
                <c:ptCount val="6"/>
                <c:pt idx="0">
                  <c:v>LIM-AT</c:v>
                </c:pt>
                <c:pt idx="1">
                  <c:v>LIM-AT: Male</c:v>
                </c:pt>
                <c:pt idx="2">
                  <c:v>LIM-AT: Female</c:v>
                </c:pt>
                <c:pt idx="3">
                  <c:v>Total pop'n</c:v>
                </c:pt>
                <c:pt idx="4">
                  <c:v>Total pop'n: Male</c:v>
                </c:pt>
                <c:pt idx="5">
                  <c:v>Total pop'n: Female</c:v>
                </c:pt>
              </c:strCache>
            </c:strRef>
          </c:cat>
          <c:val>
            <c:numRef>
              <c:f>Data!$J$1696:$O$1696</c:f>
              <c:numCache>
                <c:formatCode>0%</c:formatCode>
                <c:ptCount val="6"/>
                <c:pt idx="0">
                  <c:v>8.7210200927357026E-2</c:v>
                </c:pt>
                <c:pt idx="1">
                  <c:v>9.3595789011953062E-2</c:v>
                </c:pt>
                <c:pt idx="2">
                  <c:v>8.1549860318231512E-2</c:v>
                </c:pt>
                <c:pt idx="3">
                  <c:v>0.11233038597083589</c:v>
                </c:pt>
                <c:pt idx="4">
                  <c:v>0.11577458262888352</c:v>
                </c:pt>
                <c:pt idx="5">
                  <c:v>0.10920100533974939</c:v>
                </c:pt>
              </c:numCache>
            </c:numRef>
          </c:val>
          <c:extLst>
            <c:ext xmlns:c15="http://schemas.microsoft.com/office/drawing/2012/chart" uri="{02D57815-91ED-43cb-92C2-25804820EDAC}">
              <c15:datalabelsRange>
                <c15:f>Data!$S$1696:$X$1696</c15:f>
                <c15:dlblRangeCache>
                  <c:ptCount val="6"/>
                  <c:pt idx="0">
                    <c:v>9%</c:v>
                  </c:pt>
                  <c:pt idx="1">
                    <c:v>9%</c:v>
                  </c:pt>
                  <c:pt idx="2">
                    <c:v>8%</c:v>
                  </c:pt>
                  <c:pt idx="3">
                    <c:v>11%</c:v>
                  </c:pt>
                  <c:pt idx="4">
                    <c:v>12%</c:v>
                  </c:pt>
                  <c:pt idx="5">
                    <c:v>11%</c:v>
                  </c:pt>
                </c15:dlblRangeCache>
              </c15:datalabelsRange>
            </c:ext>
          </c:extLst>
        </c:ser>
        <c:ser>
          <c:idx val="3"/>
          <c:order val="3"/>
          <c:tx>
            <c:strRef>
              <c:f>Data!$I$1697</c:f>
              <c:strCache>
                <c:ptCount val="1"/>
                <c:pt idx="0">
                  <c:v>United Kingdom</c:v>
                </c:pt>
              </c:strCache>
            </c:strRef>
          </c:tx>
          <c:spPr>
            <a:solidFill>
              <a:schemeClr val="accent4"/>
            </a:solidFill>
            <a:ln>
              <a:noFill/>
            </a:ln>
            <a:effectLst/>
          </c:spPr>
          <c:invertIfNegative val="0"/>
          <c:dLbls>
            <c:dLbl>
              <c:idx val="0"/>
              <c:tx>
                <c:rich>
                  <a:bodyPr/>
                  <a:lstStyle/>
                  <a:p>
                    <a:fld id="{5A8A67EA-68B9-4FCE-B6BA-4C5D9932A8F2}"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C78796BD-8E01-4CF8-BCB8-AFB4C3C58D0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57667ED7-E8D0-4C63-9016-F28403380AA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CFC2F7C-480C-4D23-99CC-BC1B33DB113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74CEFBF-713C-40B3-A813-83F4F0132B8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88690272-BADA-43BB-ADCC-EA5A757E0D6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Data!$J$1693:$O$1693</c:f>
              <c:strCache>
                <c:ptCount val="6"/>
                <c:pt idx="0">
                  <c:v>LIM-AT</c:v>
                </c:pt>
                <c:pt idx="1">
                  <c:v>LIM-AT: Male</c:v>
                </c:pt>
                <c:pt idx="2">
                  <c:v>LIM-AT: Female</c:v>
                </c:pt>
                <c:pt idx="3">
                  <c:v>Total pop'n</c:v>
                </c:pt>
                <c:pt idx="4">
                  <c:v>Total pop'n: Male</c:v>
                </c:pt>
                <c:pt idx="5">
                  <c:v>Total pop'n: Female</c:v>
                </c:pt>
              </c:strCache>
            </c:strRef>
          </c:cat>
          <c:val>
            <c:numRef>
              <c:f>Data!$J$1697:$O$1697</c:f>
              <c:numCache>
                <c:formatCode>0%</c:formatCode>
                <c:ptCount val="6"/>
                <c:pt idx="0">
                  <c:v>3.9451313755795983E-2</c:v>
                </c:pt>
                <c:pt idx="1">
                  <c:v>4.5975435903059546E-2</c:v>
                </c:pt>
                <c:pt idx="2">
                  <c:v>3.3693671808575243E-2</c:v>
                </c:pt>
                <c:pt idx="3">
                  <c:v>6.2677762067890164E-2</c:v>
                </c:pt>
                <c:pt idx="4">
                  <c:v>7.2526703371993864E-2</c:v>
                </c:pt>
                <c:pt idx="5">
                  <c:v>5.3737377351233864E-2</c:v>
                </c:pt>
              </c:numCache>
            </c:numRef>
          </c:val>
          <c:extLst>
            <c:ext xmlns:c15="http://schemas.microsoft.com/office/drawing/2012/chart" uri="{02D57815-91ED-43cb-92C2-25804820EDAC}">
              <c15:datalabelsRange>
                <c15:f>Data!$S$1697:$X$1697</c15:f>
                <c15:dlblRangeCache>
                  <c:ptCount val="6"/>
                  <c:pt idx="0">
                    <c:v>4%</c:v>
                  </c:pt>
                  <c:pt idx="1">
                    <c:v>5%</c:v>
                  </c:pt>
                  <c:pt idx="2">
                    <c:v>3%</c:v>
                  </c:pt>
                  <c:pt idx="3">
                    <c:v>6%</c:v>
                  </c:pt>
                  <c:pt idx="4">
                    <c:v>7%</c:v>
                  </c:pt>
                  <c:pt idx="5">
                    <c:v>5%</c:v>
                  </c:pt>
                </c15:dlblRangeCache>
              </c15:datalabelsRange>
            </c:ext>
          </c:extLst>
        </c:ser>
        <c:ser>
          <c:idx val="4"/>
          <c:order val="4"/>
          <c:tx>
            <c:strRef>
              <c:f>Data!$I$1698</c:f>
              <c:strCache>
                <c:ptCount val="1"/>
                <c:pt idx="0">
                  <c:v>China</c:v>
                </c:pt>
              </c:strCache>
            </c:strRef>
          </c:tx>
          <c:spPr>
            <a:solidFill>
              <a:schemeClr val="accent5"/>
            </a:solidFill>
            <a:ln>
              <a:noFill/>
            </a:ln>
            <a:effectLst/>
          </c:spPr>
          <c:invertIfNegative val="0"/>
          <c:dLbls>
            <c:dLbl>
              <c:idx val="0"/>
              <c:tx>
                <c:rich>
                  <a:bodyPr/>
                  <a:lstStyle/>
                  <a:p>
                    <a:fld id="{F9F6798E-DB3B-450E-A365-B6184E161151}"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F6CF44C3-6E63-43AC-BD65-1641C3CBAFB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7D4D129-EB08-40E0-8E17-ADD22959033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64544CD-28E2-4DB5-BF90-60DC209C68A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F03FD9E3-7768-4DE9-96FB-91607B4AC9B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626F928C-71A2-4A45-AC6A-355C1E94CB5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Data!$J$1693:$O$1693</c:f>
              <c:strCache>
                <c:ptCount val="6"/>
                <c:pt idx="0">
                  <c:v>LIM-AT</c:v>
                </c:pt>
                <c:pt idx="1">
                  <c:v>LIM-AT: Male</c:v>
                </c:pt>
                <c:pt idx="2">
                  <c:v>LIM-AT: Female</c:v>
                </c:pt>
                <c:pt idx="3">
                  <c:v>Total pop'n</c:v>
                </c:pt>
                <c:pt idx="4">
                  <c:v>Total pop'n: Male</c:v>
                </c:pt>
                <c:pt idx="5">
                  <c:v>Total pop'n: Female</c:v>
                </c:pt>
              </c:strCache>
            </c:strRef>
          </c:cat>
          <c:val>
            <c:numRef>
              <c:f>Data!$J$1698:$O$1698</c:f>
              <c:numCache>
                <c:formatCode>0%</c:formatCode>
                <c:ptCount val="6"/>
                <c:pt idx="0">
                  <c:v>0.12897990726429676</c:v>
                </c:pt>
                <c:pt idx="1">
                  <c:v>0.11939357385678254</c:v>
                </c:pt>
                <c:pt idx="2">
                  <c:v>0.13747115267824608</c:v>
                </c:pt>
                <c:pt idx="3">
                  <c:v>8.2453462388887719E-2</c:v>
                </c:pt>
                <c:pt idx="4">
                  <c:v>7.8505695569236533E-2</c:v>
                </c:pt>
                <c:pt idx="5">
                  <c:v>8.6035258445658888E-2</c:v>
                </c:pt>
              </c:numCache>
            </c:numRef>
          </c:val>
          <c:extLst>
            <c:ext xmlns:c15="http://schemas.microsoft.com/office/drawing/2012/chart" uri="{02D57815-91ED-43cb-92C2-25804820EDAC}">
              <c15:datalabelsRange>
                <c15:f>Data!$S$1698:$X$1698</c15:f>
                <c15:dlblRangeCache>
                  <c:ptCount val="6"/>
                  <c:pt idx="0">
                    <c:v>13%</c:v>
                  </c:pt>
                  <c:pt idx="1">
                    <c:v>12%</c:v>
                  </c:pt>
                  <c:pt idx="2">
                    <c:v>14%</c:v>
                  </c:pt>
                  <c:pt idx="3">
                    <c:v>8%</c:v>
                  </c:pt>
                  <c:pt idx="4">
                    <c:v>8%</c:v>
                  </c:pt>
                  <c:pt idx="5">
                    <c:v>9%</c:v>
                  </c:pt>
                </c15:dlblRangeCache>
              </c15:datalabelsRange>
            </c:ext>
          </c:extLst>
        </c:ser>
        <c:ser>
          <c:idx val="5"/>
          <c:order val="5"/>
          <c:tx>
            <c:strRef>
              <c:f>Data!$I$1699</c:f>
              <c:strCache>
                <c:ptCount val="1"/>
                <c:pt idx="0">
                  <c:v>France</c:v>
                </c:pt>
              </c:strCache>
            </c:strRef>
          </c:tx>
          <c:spPr>
            <a:solidFill>
              <a:schemeClr val="accent6"/>
            </a:solidFill>
            <a:ln>
              <a:noFill/>
            </a:ln>
            <a:effectLst/>
          </c:spPr>
          <c:invertIfNegative val="0"/>
          <c:dLbls>
            <c:dLbl>
              <c:idx val="0"/>
              <c:tx>
                <c:rich>
                  <a:bodyPr/>
                  <a:lstStyle/>
                  <a:p>
                    <a:fld id="{F903B69F-64B7-477F-A78E-BB1532233E19}"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EB510DDF-0827-4EA6-BE1E-05BF1E7C032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382D2246-1D7A-4162-A52D-60214C3463A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1461FA7D-738F-49C5-AB9E-43094468274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97433941-BD9D-4E8E-9D02-DF5B8FC603B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4AD97AA-33B5-4967-8802-E001A9747D7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Data!$J$1693:$O$1693</c:f>
              <c:strCache>
                <c:ptCount val="6"/>
                <c:pt idx="0">
                  <c:v>LIM-AT</c:v>
                </c:pt>
                <c:pt idx="1">
                  <c:v>LIM-AT: Male</c:v>
                </c:pt>
                <c:pt idx="2">
                  <c:v>LIM-AT: Female</c:v>
                </c:pt>
                <c:pt idx="3">
                  <c:v>Total pop'n</c:v>
                </c:pt>
                <c:pt idx="4">
                  <c:v>Total pop'n: Male</c:v>
                </c:pt>
                <c:pt idx="5">
                  <c:v>Total pop'n: Female</c:v>
                </c:pt>
              </c:strCache>
            </c:strRef>
          </c:cat>
          <c:val>
            <c:numRef>
              <c:f>Data!$J$1699:$O$1699</c:f>
              <c:numCache>
                <c:formatCode>0%</c:formatCode>
                <c:ptCount val="6"/>
                <c:pt idx="0">
                  <c:v>3.0654301906233899E-2</c:v>
                </c:pt>
                <c:pt idx="1">
                  <c:v>3.5310889351902623E-2</c:v>
                </c:pt>
                <c:pt idx="2">
                  <c:v>2.6527389772865298E-2</c:v>
                </c:pt>
                <c:pt idx="3">
                  <c:v>3.4198315055934236E-2</c:v>
                </c:pt>
                <c:pt idx="4">
                  <c:v>4.0039038432153472E-2</c:v>
                </c:pt>
                <c:pt idx="5">
                  <c:v>2.8899045642782395E-2</c:v>
                </c:pt>
              </c:numCache>
            </c:numRef>
          </c:val>
          <c:extLst>
            <c:ext xmlns:c15="http://schemas.microsoft.com/office/drawing/2012/chart" uri="{02D57815-91ED-43cb-92C2-25804820EDAC}">
              <c15:datalabelsRange>
                <c15:f>Data!$S$1699:$X$1699</c15:f>
                <c15:dlblRangeCache>
                  <c:ptCount val="6"/>
                  <c:pt idx="0">
                    <c:v>3%</c:v>
                  </c:pt>
                  <c:pt idx="1">
                    <c:v>4%</c:v>
                  </c:pt>
                  <c:pt idx="2">
                    <c:v>3%</c:v>
                  </c:pt>
                  <c:pt idx="3">
                    <c:v>3%</c:v>
                  </c:pt>
                  <c:pt idx="4">
                    <c:v>4%</c:v>
                  </c:pt>
                  <c:pt idx="5">
                    <c:v>3%</c:v>
                  </c:pt>
                </c15:dlblRangeCache>
              </c15:datalabelsRange>
            </c:ext>
          </c:extLst>
        </c:ser>
        <c:ser>
          <c:idx val="6"/>
          <c:order val="6"/>
          <c:tx>
            <c:strRef>
              <c:f>Data!$I$1700</c:f>
              <c:strCache>
                <c:ptCount val="1"/>
                <c:pt idx="0">
                  <c:v>Other</c:v>
                </c:pt>
              </c:strCache>
            </c:strRef>
          </c:tx>
          <c:spPr>
            <a:solidFill>
              <a:schemeClr val="accent6">
                <a:lumMod val="75000"/>
              </a:schemeClr>
            </a:solidFill>
            <a:ln>
              <a:noFill/>
            </a:ln>
            <a:effectLst/>
          </c:spPr>
          <c:invertIfNegative val="0"/>
          <c:dLbls>
            <c:dLbl>
              <c:idx val="0"/>
              <c:tx>
                <c:rich>
                  <a:bodyPr/>
                  <a:lstStyle/>
                  <a:p>
                    <a:fld id="{53DD6495-7927-473E-A18F-8DEA5150F92A}"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0580695D-DB8A-443F-AA86-2CE06AD5E55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68B1AA23-D96F-4A2B-B350-C40D1536E0D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6245E55D-656C-4374-9068-334609408A7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845E360F-3695-41F2-816E-4DDF4538BE9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4E0BD93-C1F0-46EE-A76B-CE444365DBA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Data!$J$1693:$O$1693</c:f>
              <c:strCache>
                <c:ptCount val="6"/>
                <c:pt idx="0">
                  <c:v>LIM-AT</c:v>
                </c:pt>
                <c:pt idx="1">
                  <c:v>LIM-AT: Male</c:v>
                </c:pt>
                <c:pt idx="2">
                  <c:v>LIM-AT: Female</c:v>
                </c:pt>
                <c:pt idx="3">
                  <c:v>Total pop'n</c:v>
                </c:pt>
                <c:pt idx="4">
                  <c:v>Total pop'n: Male</c:v>
                </c:pt>
                <c:pt idx="5">
                  <c:v>Total pop'n: Female</c:v>
                </c:pt>
              </c:strCache>
            </c:strRef>
          </c:cat>
          <c:val>
            <c:numRef>
              <c:f>Data!$J$1700:$O$1700</c:f>
              <c:numCache>
                <c:formatCode>0%</c:formatCode>
                <c:ptCount val="6"/>
                <c:pt idx="0">
                  <c:v>0.59681865018031943</c:v>
                </c:pt>
                <c:pt idx="1">
                  <c:v>0.59016887816646557</c:v>
                </c:pt>
                <c:pt idx="2">
                  <c:v>0.60272075792542212</c:v>
                </c:pt>
                <c:pt idx="3">
                  <c:v>0.46573251454336984</c:v>
                </c:pt>
                <c:pt idx="4">
                  <c:v>0.46840696579701002</c:v>
                </c:pt>
                <c:pt idx="5">
                  <c:v>0.46330599357798985</c:v>
                </c:pt>
              </c:numCache>
            </c:numRef>
          </c:val>
          <c:extLst>
            <c:ext xmlns:c15="http://schemas.microsoft.com/office/drawing/2012/chart" uri="{02D57815-91ED-43cb-92C2-25804820EDAC}">
              <c15:datalabelsRange>
                <c15:f>Data!$S$1700:$X$1700</c15:f>
                <c15:dlblRangeCache>
                  <c:ptCount val="6"/>
                  <c:pt idx="0">
                    <c:v>60%</c:v>
                  </c:pt>
                  <c:pt idx="1">
                    <c:v>59%</c:v>
                  </c:pt>
                  <c:pt idx="2">
                    <c:v>60%</c:v>
                  </c:pt>
                  <c:pt idx="3">
                    <c:v>47%</c:v>
                  </c:pt>
                  <c:pt idx="4">
                    <c:v>47%</c:v>
                  </c:pt>
                  <c:pt idx="5">
                    <c:v>46%</c:v>
                  </c:pt>
                </c15:dlblRangeCache>
              </c15:datalabelsRange>
            </c:ext>
          </c:extLst>
        </c:ser>
        <c:dLbls>
          <c:showLegendKey val="0"/>
          <c:showVal val="0"/>
          <c:showCatName val="0"/>
          <c:showSerName val="0"/>
          <c:showPercent val="0"/>
          <c:showBubbleSize val="0"/>
        </c:dLbls>
        <c:gapWidth val="50"/>
        <c:overlap val="100"/>
        <c:axId val="608721552"/>
        <c:axId val="608719592"/>
        <c:extLst/>
      </c:barChart>
      <c:catAx>
        <c:axId val="608721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19592"/>
        <c:crosses val="autoZero"/>
        <c:auto val="1"/>
        <c:lblAlgn val="ctr"/>
        <c:lblOffset val="100"/>
        <c:noMultiLvlLbl val="0"/>
      </c:catAx>
      <c:valAx>
        <c:axId val="608719592"/>
        <c:scaling>
          <c:orientation val="minMax"/>
          <c:max val="1"/>
        </c:scaling>
        <c:delete val="1"/>
        <c:axPos val="t"/>
        <c:numFmt formatCode="0%" sourceLinked="1"/>
        <c:majorTickMark val="out"/>
        <c:minorTickMark val="none"/>
        <c:tickLblPos val="nextTo"/>
        <c:crossAx val="608721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Charts!$A$1278</c:f>
          <c:strCache>
            <c:ptCount val="1"/>
            <c:pt idx="0">
              <c:v>Labour force age 15+ by industry (NAICS 2012)</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2273992924797443"/>
          <c:y val="0.11358702499144731"/>
          <c:w val="0.55423875004754841"/>
          <c:h val="0.84929997907290689"/>
        </c:manualLayout>
      </c:layout>
      <c:barChart>
        <c:barDir val="bar"/>
        <c:grouping val="clustered"/>
        <c:varyColors val="0"/>
        <c:ser>
          <c:idx val="0"/>
          <c:order val="0"/>
          <c:tx>
            <c:strRef>
              <c:f>Data!$J$1742</c:f>
              <c:strCache>
                <c:ptCount val="1"/>
                <c:pt idx="0">
                  <c:v>LIM-AT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Data!$I$1743:$I$1762</c:f>
              <c:strCache>
                <c:ptCount val="20"/>
                <c:pt idx="0">
                  <c:v>11 Agriculture, forestry, fishing and hunting</c:v>
                </c:pt>
                <c:pt idx="1">
                  <c:v>21 Mining, quarrying, and oil and gas extraction</c:v>
                </c:pt>
                <c:pt idx="2">
                  <c:v>22 Utilities</c:v>
                </c:pt>
                <c:pt idx="3">
                  <c:v>23 Construction</c:v>
                </c:pt>
                <c:pt idx="4">
                  <c:v>31-33 Manufacturing</c:v>
                </c:pt>
                <c:pt idx="5">
                  <c:v>41 Wholesale trade</c:v>
                </c:pt>
                <c:pt idx="6">
                  <c:v>44-45 Retail trade</c:v>
                </c:pt>
                <c:pt idx="7">
                  <c:v>48-49 Transportation and warehousing</c:v>
                </c:pt>
                <c:pt idx="8">
                  <c:v>51 Information and cultural industries</c:v>
                </c:pt>
                <c:pt idx="9">
                  <c:v>52 Finance and insurance</c:v>
                </c:pt>
                <c:pt idx="10">
                  <c:v>53 Real estate and rental and leasing</c:v>
                </c:pt>
                <c:pt idx="11">
                  <c:v>54 Professional, scientific and technical services</c:v>
                </c:pt>
                <c:pt idx="12">
                  <c:v>55 Management of companies and enterprises</c:v>
                </c:pt>
                <c:pt idx="13">
                  <c:v>56 Administrative and support, waste management and remediation services</c:v>
                </c:pt>
                <c:pt idx="14">
                  <c:v>61 Educational services</c:v>
                </c:pt>
                <c:pt idx="15">
                  <c:v>62 Health care and social assistance</c:v>
                </c:pt>
                <c:pt idx="16">
                  <c:v>71 Arts, entertainment and recreation</c:v>
                </c:pt>
                <c:pt idx="17">
                  <c:v>72 Accommodation and food services</c:v>
                </c:pt>
                <c:pt idx="18">
                  <c:v>81 Other services (except public administration)</c:v>
                </c:pt>
                <c:pt idx="19">
                  <c:v>91 Public administration</c:v>
                </c:pt>
              </c:strCache>
            </c:strRef>
          </c:cat>
          <c:val>
            <c:numRef>
              <c:f>Data!$J$1743:$J$1762</c:f>
              <c:numCache>
                <c:formatCode>0%</c:formatCode>
                <c:ptCount val="20"/>
                <c:pt idx="0">
                  <c:v>3.7720962190274869E-2</c:v>
                </c:pt>
                <c:pt idx="1">
                  <c:v>4.2441835617609254E-3</c:v>
                </c:pt>
                <c:pt idx="2">
                  <c:v>1.4760948251205696E-3</c:v>
                </c:pt>
                <c:pt idx="3">
                  <c:v>8.2418033999493726E-2</c:v>
                </c:pt>
                <c:pt idx="4">
                  <c:v>5.740660988030153E-2</c:v>
                </c:pt>
                <c:pt idx="5">
                  <c:v>2.4028456741216578E-2</c:v>
                </c:pt>
                <c:pt idx="6">
                  <c:v>0.14283272130737948</c:v>
                </c:pt>
                <c:pt idx="7">
                  <c:v>5.0377900000328754E-2</c:v>
                </c:pt>
                <c:pt idx="8">
                  <c:v>1.8768430638337042E-2</c:v>
                </c:pt>
                <c:pt idx="9">
                  <c:v>2.1917871267436165E-2</c:v>
                </c:pt>
                <c:pt idx="10">
                  <c:v>2.2585237079239005E-2</c:v>
                </c:pt>
                <c:pt idx="11">
                  <c:v>6.7956249732889301E-2</c:v>
                </c:pt>
                <c:pt idx="12">
                  <c:v>6.607907791742417E-4</c:v>
                </c:pt>
                <c:pt idx="13">
                  <c:v>8.0014859573740632E-2</c:v>
                </c:pt>
                <c:pt idx="14">
                  <c:v>5.0545563332358039E-2</c:v>
                </c:pt>
                <c:pt idx="15">
                  <c:v>8.3581814774755819E-2</c:v>
                </c:pt>
                <c:pt idx="16">
                  <c:v>3.0629789500330396E-2</c:v>
                </c:pt>
                <c:pt idx="17">
                  <c:v>0.13917700316587822</c:v>
                </c:pt>
                <c:pt idx="18">
                  <c:v>6.7186970915343161E-2</c:v>
                </c:pt>
                <c:pt idx="19">
                  <c:v>1.6470456734641547E-2</c:v>
                </c:pt>
              </c:numCache>
            </c:numRef>
          </c:val>
        </c:ser>
        <c:ser>
          <c:idx val="3"/>
          <c:order val="3"/>
          <c:tx>
            <c:strRef>
              <c:f>Data!$M$1742</c:f>
              <c:strCache>
                <c:ptCount val="1"/>
                <c:pt idx="0">
                  <c:v>Total pop'n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Data!$I$1743:$I$1762</c:f>
              <c:strCache>
                <c:ptCount val="20"/>
                <c:pt idx="0">
                  <c:v>11 Agriculture, forestry, fishing and hunting</c:v>
                </c:pt>
                <c:pt idx="1">
                  <c:v>21 Mining, quarrying, and oil and gas extraction</c:v>
                </c:pt>
                <c:pt idx="2">
                  <c:v>22 Utilities</c:v>
                </c:pt>
                <c:pt idx="3">
                  <c:v>23 Construction</c:v>
                </c:pt>
                <c:pt idx="4">
                  <c:v>31-33 Manufacturing</c:v>
                </c:pt>
                <c:pt idx="5">
                  <c:v>41 Wholesale trade</c:v>
                </c:pt>
                <c:pt idx="6">
                  <c:v>44-45 Retail trade</c:v>
                </c:pt>
                <c:pt idx="7">
                  <c:v>48-49 Transportation and warehousing</c:v>
                </c:pt>
                <c:pt idx="8">
                  <c:v>51 Information and cultural industries</c:v>
                </c:pt>
                <c:pt idx="9">
                  <c:v>52 Finance and insurance</c:v>
                </c:pt>
                <c:pt idx="10">
                  <c:v>53 Real estate and rental and leasing</c:v>
                </c:pt>
                <c:pt idx="11">
                  <c:v>54 Professional, scientific and technical services</c:v>
                </c:pt>
                <c:pt idx="12">
                  <c:v>55 Management of companies and enterprises</c:v>
                </c:pt>
                <c:pt idx="13">
                  <c:v>56 Administrative and support, waste management and remediation services</c:v>
                </c:pt>
                <c:pt idx="14">
                  <c:v>61 Educational services</c:v>
                </c:pt>
                <c:pt idx="15">
                  <c:v>62 Health care and social assistance</c:v>
                </c:pt>
                <c:pt idx="16">
                  <c:v>71 Arts, entertainment and recreation</c:v>
                </c:pt>
                <c:pt idx="17">
                  <c:v>72 Accommodation and food services</c:v>
                </c:pt>
                <c:pt idx="18">
                  <c:v>81 Other services (except public administration)</c:v>
                </c:pt>
                <c:pt idx="19">
                  <c:v>91 Public administration</c:v>
                </c:pt>
              </c:strCache>
            </c:strRef>
          </c:cat>
          <c:val>
            <c:numRef>
              <c:f>Data!$M$1743:$M$1762</c:f>
              <c:numCache>
                <c:formatCode>0%</c:formatCode>
                <c:ptCount val="20"/>
                <c:pt idx="0">
                  <c:v>2.4341852270005817E-2</c:v>
                </c:pt>
                <c:pt idx="1">
                  <c:v>1.4851004139724247E-2</c:v>
                </c:pt>
                <c:pt idx="2">
                  <c:v>7.463820178589757E-3</c:v>
                </c:pt>
                <c:pt idx="3">
                  <c:v>7.4720585719661975E-2</c:v>
                </c:pt>
                <c:pt idx="4">
                  <c:v>8.7396763488316404E-2</c:v>
                </c:pt>
                <c:pt idx="5">
                  <c:v>3.6439700297649598E-2</c:v>
                </c:pt>
                <c:pt idx="6">
                  <c:v>0.11551294946799412</c:v>
                </c:pt>
                <c:pt idx="7">
                  <c:v>4.7955113072633344E-2</c:v>
                </c:pt>
                <c:pt idx="8">
                  <c:v>2.3010024290943926E-2</c:v>
                </c:pt>
                <c:pt idx="9">
                  <c:v>4.327674569776592E-2</c:v>
                </c:pt>
                <c:pt idx="10">
                  <c:v>1.8245167470662699E-2</c:v>
                </c:pt>
                <c:pt idx="11">
                  <c:v>7.3084676177768648E-2</c:v>
                </c:pt>
                <c:pt idx="12">
                  <c:v>1.5762427725888673E-3</c:v>
                </c:pt>
                <c:pt idx="13">
                  <c:v>4.3924595436039549E-2</c:v>
                </c:pt>
                <c:pt idx="14">
                  <c:v>7.3712272058571962E-2</c:v>
                </c:pt>
                <c:pt idx="15">
                  <c:v>0.11703554688836429</c:v>
                </c:pt>
                <c:pt idx="16">
                  <c:v>2.0787026583187929E-2</c:v>
                </c:pt>
                <c:pt idx="17">
                  <c:v>7.027130589483048E-2</c:v>
                </c:pt>
                <c:pt idx="18">
                  <c:v>4.4596530842656266E-2</c:v>
                </c:pt>
                <c:pt idx="19">
                  <c:v>6.1798350952820831E-2</c:v>
                </c:pt>
              </c:numCache>
            </c:numRef>
          </c:val>
        </c:ser>
        <c:dLbls>
          <c:showLegendKey val="0"/>
          <c:showVal val="0"/>
          <c:showCatName val="0"/>
          <c:showSerName val="0"/>
          <c:showPercent val="0"/>
          <c:showBubbleSize val="0"/>
        </c:dLbls>
        <c:gapWidth val="50"/>
        <c:axId val="608715672"/>
        <c:axId val="608715280"/>
        <c:extLst>
          <c:ext xmlns:c15="http://schemas.microsoft.com/office/drawing/2012/chart" uri="{02D57815-91ED-43cb-92C2-25804820EDAC}">
            <c15:filteredBarSeries>
              <c15:ser>
                <c:idx val="1"/>
                <c:order val="1"/>
                <c:tx>
                  <c:strRef>
                    <c:extLst>
                      <c:ext uri="{02D57815-91ED-43cb-92C2-25804820EDAC}">
                        <c15:formulaRef>
                          <c15:sqref>Data!$K$1742</c15:sqref>
                        </c15:formulaRef>
                      </c:ext>
                    </c:extLst>
                    <c:strCache>
                      <c:ptCount val="1"/>
                      <c:pt idx="0">
                        <c:v>LIM-AT: Male</c:v>
                      </c:pt>
                    </c:strCache>
                  </c:strRef>
                </c:tx>
                <c:spPr>
                  <a:solidFill>
                    <a:schemeClr val="accent2"/>
                  </a:solidFill>
                  <a:ln>
                    <a:noFill/>
                  </a:ln>
                  <a:effectLst/>
                </c:spPr>
                <c:invertIfNegative val="0"/>
                <c:cat>
                  <c:strRef>
                    <c:extLst>
                      <c:ext uri="{02D57815-91ED-43cb-92C2-25804820EDAC}">
                        <c15:formulaRef>
                          <c15:sqref>Data!$I$1743:$I$1762</c15:sqref>
                        </c15:formulaRef>
                      </c:ext>
                    </c:extLst>
                    <c:strCache>
                      <c:ptCount val="20"/>
                      <c:pt idx="0">
                        <c:v>11 Agriculture, forestry, fishing and hunting</c:v>
                      </c:pt>
                      <c:pt idx="1">
                        <c:v>21 Mining, quarrying, and oil and gas extraction</c:v>
                      </c:pt>
                      <c:pt idx="2">
                        <c:v>22 Utilities</c:v>
                      </c:pt>
                      <c:pt idx="3">
                        <c:v>23 Construction</c:v>
                      </c:pt>
                      <c:pt idx="4">
                        <c:v>31-33 Manufacturing</c:v>
                      </c:pt>
                      <c:pt idx="5">
                        <c:v>41 Wholesale trade</c:v>
                      </c:pt>
                      <c:pt idx="6">
                        <c:v>44-45 Retail trade</c:v>
                      </c:pt>
                      <c:pt idx="7">
                        <c:v>48-49 Transportation and warehousing</c:v>
                      </c:pt>
                      <c:pt idx="8">
                        <c:v>51 Information and cultural industries</c:v>
                      </c:pt>
                      <c:pt idx="9">
                        <c:v>52 Finance and insurance</c:v>
                      </c:pt>
                      <c:pt idx="10">
                        <c:v>53 Real estate and rental and leasing</c:v>
                      </c:pt>
                      <c:pt idx="11">
                        <c:v>54 Professional, scientific and technical services</c:v>
                      </c:pt>
                      <c:pt idx="12">
                        <c:v>55 Management of companies and enterprises</c:v>
                      </c:pt>
                      <c:pt idx="13">
                        <c:v>56 Administrative and support, waste management and remediation services</c:v>
                      </c:pt>
                      <c:pt idx="14">
                        <c:v>61 Educational services</c:v>
                      </c:pt>
                      <c:pt idx="15">
                        <c:v>62 Health care and social assistance</c:v>
                      </c:pt>
                      <c:pt idx="16">
                        <c:v>71 Arts, entertainment and recreation</c:v>
                      </c:pt>
                      <c:pt idx="17">
                        <c:v>72 Accommodation and food services</c:v>
                      </c:pt>
                      <c:pt idx="18">
                        <c:v>81 Other services (except public administration)</c:v>
                      </c:pt>
                      <c:pt idx="19">
                        <c:v>91 Public administration</c:v>
                      </c:pt>
                    </c:strCache>
                  </c:strRef>
                </c:cat>
                <c:val>
                  <c:numRef>
                    <c:extLst>
                      <c:ext uri="{02D57815-91ED-43cb-92C2-25804820EDAC}">
                        <c15:formulaRef>
                          <c15:sqref>Data!$K$1743:$K$1762</c15:sqref>
                        </c15:formulaRef>
                      </c:ext>
                    </c:extLst>
                    <c:numCache>
                      <c:formatCode>0%</c:formatCode>
                      <c:ptCount val="20"/>
                      <c:pt idx="0">
                        <c:v>4.8997320260607831E-2</c:v>
                      </c:pt>
                      <c:pt idx="1">
                        <c:v>6.680298200383546E-3</c:v>
                      </c:pt>
                      <c:pt idx="2">
                        <c:v>2.0129795907999847E-3</c:v>
                      </c:pt>
                      <c:pt idx="3">
                        <c:v>0.14250244478593835</c:v>
                      </c:pt>
                      <c:pt idx="4">
                        <c:v>7.3445179644140768E-2</c:v>
                      </c:pt>
                      <c:pt idx="5">
                        <c:v>3.1013855903681786E-2</c:v>
                      </c:pt>
                      <c:pt idx="6">
                        <c:v>0.12003581452647354</c:v>
                      </c:pt>
                      <c:pt idx="7">
                        <c:v>7.794104573337228E-2</c:v>
                      </c:pt>
                      <c:pt idx="8">
                        <c:v>2.1647468217782802E-2</c:v>
                      </c:pt>
                      <c:pt idx="9">
                        <c:v>2.1050559443223815E-2</c:v>
                      </c:pt>
                      <c:pt idx="10">
                        <c:v>2.4644712277270477E-2</c:v>
                      </c:pt>
                      <c:pt idx="11">
                        <c:v>7.3743634031420258E-2</c:v>
                      </c:pt>
                      <c:pt idx="12">
                        <c:v>6.4135942798359137E-4</c:v>
                      </c:pt>
                      <c:pt idx="13">
                        <c:v>8.4856297387571597E-2</c:v>
                      </c:pt>
                      <c:pt idx="14">
                        <c:v>3.4849312284890591E-2</c:v>
                      </c:pt>
                      <c:pt idx="15">
                        <c:v>2.7222850175897585E-2</c:v>
                      </c:pt>
                      <c:pt idx="16">
                        <c:v>3.0010541154954978E-2</c:v>
                      </c:pt>
                      <c:pt idx="17">
                        <c:v>0.11144413822883197</c:v>
                      </c:pt>
                      <c:pt idx="18">
                        <c:v>5.2312068987414112E-2</c:v>
                      </c:pt>
                      <c:pt idx="19">
                        <c:v>1.4960819924052883E-2</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Data!$L$1742</c15:sqref>
                        </c15:formulaRef>
                      </c:ext>
                    </c:extLst>
                    <c:strCache>
                      <c:ptCount val="1"/>
                      <c:pt idx="0">
                        <c:v>LIM-AT: Female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Data!$I$1743:$I$1762</c15:sqref>
                        </c15:formulaRef>
                      </c:ext>
                    </c:extLst>
                    <c:strCache>
                      <c:ptCount val="20"/>
                      <c:pt idx="0">
                        <c:v>11 Agriculture, forestry, fishing and hunting</c:v>
                      </c:pt>
                      <c:pt idx="1">
                        <c:v>21 Mining, quarrying, and oil and gas extraction</c:v>
                      </c:pt>
                      <c:pt idx="2">
                        <c:v>22 Utilities</c:v>
                      </c:pt>
                      <c:pt idx="3">
                        <c:v>23 Construction</c:v>
                      </c:pt>
                      <c:pt idx="4">
                        <c:v>31-33 Manufacturing</c:v>
                      </c:pt>
                      <c:pt idx="5">
                        <c:v>41 Wholesale trade</c:v>
                      </c:pt>
                      <c:pt idx="6">
                        <c:v>44-45 Retail trade</c:v>
                      </c:pt>
                      <c:pt idx="7">
                        <c:v>48-49 Transportation and warehousing</c:v>
                      </c:pt>
                      <c:pt idx="8">
                        <c:v>51 Information and cultural industries</c:v>
                      </c:pt>
                      <c:pt idx="9">
                        <c:v>52 Finance and insurance</c:v>
                      </c:pt>
                      <c:pt idx="10">
                        <c:v>53 Real estate and rental and leasing</c:v>
                      </c:pt>
                      <c:pt idx="11">
                        <c:v>54 Professional, scientific and technical services</c:v>
                      </c:pt>
                      <c:pt idx="12">
                        <c:v>55 Management of companies and enterprises</c:v>
                      </c:pt>
                      <c:pt idx="13">
                        <c:v>56 Administrative and support, waste management and remediation services</c:v>
                      </c:pt>
                      <c:pt idx="14">
                        <c:v>61 Educational services</c:v>
                      </c:pt>
                      <c:pt idx="15">
                        <c:v>62 Health care and social assistance</c:v>
                      </c:pt>
                      <c:pt idx="16">
                        <c:v>71 Arts, entertainment and recreation</c:v>
                      </c:pt>
                      <c:pt idx="17">
                        <c:v>72 Accommodation and food services</c:v>
                      </c:pt>
                      <c:pt idx="18">
                        <c:v>81 Other services (except public administration)</c:v>
                      </c:pt>
                      <c:pt idx="19">
                        <c:v>91 Public administration</c:v>
                      </c:pt>
                    </c:strCache>
                  </c:strRef>
                </c:cat>
                <c:val>
                  <c:numRef>
                    <c:extLst xmlns:c15="http://schemas.microsoft.com/office/drawing/2012/chart">
                      <c:ext xmlns:c15="http://schemas.microsoft.com/office/drawing/2012/chart" uri="{02D57815-91ED-43cb-92C2-25804820EDAC}">
                        <c15:formulaRef>
                          <c15:sqref>Data!$L$1743:$L$1762</c15:sqref>
                        </c15:formulaRef>
                      </c:ext>
                    </c:extLst>
                    <c:numCache>
                      <c:formatCode>0%</c:formatCode>
                      <c:ptCount val="20"/>
                      <c:pt idx="0">
                        <c:v>2.560956490323988E-2</c:v>
                      </c:pt>
                      <c:pt idx="1">
                        <c:v>1.6223253784857841E-3</c:v>
                      </c:pt>
                      <c:pt idx="2">
                        <c:v>9.0659359385970298E-4</c:v>
                      </c:pt>
                      <c:pt idx="3">
                        <c:v>1.7920560588399692E-2</c:v>
                      </c:pt>
                      <c:pt idx="4">
                        <c:v>4.0190043830051189E-2</c:v>
                      </c:pt>
                      <c:pt idx="5">
                        <c:v>1.652999597826902E-2</c:v>
                      </c:pt>
                      <c:pt idx="6">
                        <c:v>0.16729719228645631</c:v>
                      </c:pt>
                      <c:pt idx="7">
                        <c:v>2.0783487726904016E-2</c:v>
                      </c:pt>
                      <c:pt idx="8">
                        <c:v>1.5684750823091554E-2</c:v>
                      </c:pt>
                      <c:pt idx="9">
                        <c:v>2.284888516253928E-2</c:v>
                      </c:pt>
                      <c:pt idx="10">
                        <c:v>2.0381314628876029E-2</c:v>
                      </c:pt>
                      <c:pt idx="11">
                        <c:v>6.1750611780263524E-2</c:v>
                      </c:pt>
                      <c:pt idx="12">
                        <c:v>6.8846581187842102E-4</c:v>
                      </c:pt>
                      <c:pt idx="13">
                        <c:v>7.481782921957969E-2</c:v>
                      </c:pt>
                      <c:pt idx="14">
                        <c:v>6.7394668139029196E-2</c:v>
                      </c:pt>
                      <c:pt idx="15">
                        <c:v>0.14408703298501052</c:v>
                      </c:pt>
                      <c:pt idx="16">
                        <c:v>3.129452022112704E-2</c:v>
                      </c:pt>
                      <c:pt idx="17">
                        <c:v>0.16894678363768975</c:v>
                      </c:pt>
                      <c:pt idx="18">
                        <c:v>8.3161216880363723E-2</c:v>
                      </c:pt>
                      <c:pt idx="19">
                        <c:v>1.809097291807257E-2</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Data!$N$1742</c15:sqref>
                        </c15:formulaRef>
                      </c:ext>
                    </c:extLst>
                    <c:strCache>
                      <c:ptCount val="1"/>
                      <c:pt idx="0">
                        <c:v>Total pop'n: Male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Data!$I$1743:$I$1762</c15:sqref>
                        </c15:formulaRef>
                      </c:ext>
                    </c:extLst>
                    <c:strCache>
                      <c:ptCount val="20"/>
                      <c:pt idx="0">
                        <c:v>11 Agriculture, forestry, fishing and hunting</c:v>
                      </c:pt>
                      <c:pt idx="1">
                        <c:v>21 Mining, quarrying, and oil and gas extraction</c:v>
                      </c:pt>
                      <c:pt idx="2">
                        <c:v>22 Utilities</c:v>
                      </c:pt>
                      <c:pt idx="3">
                        <c:v>23 Construction</c:v>
                      </c:pt>
                      <c:pt idx="4">
                        <c:v>31-33 Manufacturing</c:v>
                      </c:pt>
                      <c:pt idx="5">
                        <c:v>41 Wholesale trade</c:v>
                      </c:pt>
                      <c:pt idx="6">
                        <c:v>44-45 Retail trade</c:v>
                      </c:pt>
                      <c:pt idx="7">
                        <c:v>48-49 Transportation and warehousing</c:v>
                      </c:pt>
                      <c:pt idx="8">
                        <c:v>51 Information and cultural industries</c:v>
                      </c:pt>
                      <c:pt idx="9">
                        <c:v>52 Finance and insurance</c:v>
                      </c:pt>
                      <c:pt idx="10">
                        <c:v>53 Real estate and rental and leasing</c:v>
                      </c:pt>
                      <c:pt idx="11">
                        <c:v>54 Professional, scientific and technical services</c:v>
                      </c:pt>
                      <c:pt idx="12">
                        <c:v>55 Management of companies and enterprises</c:v>
                      </c:pt>
                      <c:pt idx="13">
                        <c:v>56 Administrative and support, waste management and remediation services</c:v>
                      </c:pt>
                      <c:pt idx="14">
                        <c:v>61 Educational services</c:v>
                      </c:pt>
                      <c:pt idx="15">
                        <c:v>62 Health care and social assistance</c:v>
                      </c:pt>
                      <c:pt idx="16">
                        <c:v>71 Arts, entertainment and recreation</c:v>
                      </c:pt>
                      <c:pt idx="17">
                        <c:v>72 Accommodation and food services</c:v>
                      </c:pt>
                      <c:pt idx="18">
                        <c:v>81 Other services (except public administration)</c:v>
                      </c:pt>
                      <c:pt idx="19">
                        <c:v>91 Public administration</c:v>
                      </c:pt>
                    </c:strCache>
                  </c:strRef>
                </c:cat>
                <c:val>
                  <c:numRef>
                    <c:extLst xmlns:c15="http://schemas.microsoft.com/office/drawing/2012/chart">
                      <c:ext xmlns:c15="http://schemas.microsoft.com/office/drawing/2012/chart" uri="{02D57815-91ED-43cb-92C2-25804820EDAC}">
                        <c15:formulaRef>
                          <c15:sqref>Data!$N$1743:$N$1762</c15:sqref>
                        </c15:formulaRef>
                      </c:ext>
                    </c:extLst>
                    <c:numCache>
                      <c:formatCode>0%</c:formatCode>
                      <c:ptCount val="20"/>
                      <c:pt idx="0">
                        <c:v>3.2515323910334674E-2</c:v>
                      </c:pt>
                      <c:pt idx="1">
                        <c:v>2.3062957042705567E-2</c:v>
                      </c:pt>
                      <c:pt idx="2">
                        <c:v>1.0503329095920756E-2</c:v>
                      </c:pt>
                      <c:pt idx="3">
                        <c:v>0.12550188166291174</c:v>
                      </c:pt>
                      <c:pt idx="4">
                        <c:v>0.12059319580622019</c:v>
                      </c:pt>
                      <c:pt idx="5">
                        <c:v>4.7327388369351339E-2</c:v>
                      </c:pt>
                      <c:pt idx="6">
                        <c:v>0.10321770651093126</c:v>
                      </c:pt>
                      <c:pt idx="7">
                        <c:v>6.8844843572348574E-2</c:v>
                      </c:pt>
                      <c:pt idx="8">
                        <c:v>2.5555583525275538E-2</c:v>
                      </c:pt>
                      <c:pt idx="9">
                        <c:v>3.4388595906072086E-2</c:v>
                      </c:pt>
                      <c:pt idx="10">
                        <c:v>1.9336341476717304E-2</c:v>
                      </c:pt>
                      <c:pt idx="11">
                        <c:v>7.7670513901650071E-2</c:v>
                      </c:pt>
                      <c:pt idx="12">
                        <c:v>1.3420221268454771E-3</c:v>
                      </c:pt>
                      <c:pt idx="13">
                        <c:v>4.8544071188531296E-2</c:v>
                      </c:pt>
                      <c:pt idx="14">
                        <c:v>4.4141462452748657E-2</c:v>
                      </c:pt>
                      <c:pt idx="15">
                        <c:v>4.0250175160371382E-2</c:v>
                      </c:pt>
                      <c:pt idx="16">
                        <c:v>2.0229974030114999E-2</c:v>
                      </c:pt>
                      <c:pt idx="17">
                        <c:v>5.6135752434414501E-2</c:v>
                      </c:pt>
                      <c:pt idx="18">
                        <c:v>3.9005172999710513E-2</c:v>
                      </c:pt>
                      <c:pt idx="19">
                        <c:v>6.1833708826824083E-2</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Data!$O$1742</c15:sqref>
                        </c15:formulaRef>
                      </c:ext>
                    </c:extLst>
                    <c:strCache>
                      <c:ptCount val="1"/>
                      <c:pt idx="0">
                        <c:v>Total pop'n: Female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Data!$I$1743:$I$1762</c15:sqref>
                        </c15:formulaRef>
                      </c:ext>
                    </c:extLst>
                    <c:strCache>
                      <c:ptCount val="20"/>
                      <c:pt idx="0">
                        <c:v>11 Agriculture, forestry, fishing and hunting</c:v>
                      </c:pt>
                      <c:pt idx="1">
                        <c:v>21 Mining, quarrying, and oil and gas extraction</c:v>
                      </c:pt>
                      <c:pt idx="2">
                        <c:v>22 Utilities</c:v>
                      </c:pt>
                      <c:pt idx="3">
                        <c:v>23 Construction</c:v>
                      </c:pt>
                      <c:pt idx="4">
                        <c:v>31-33 Manufacturing</c:v>
                      </c:pt>
                      <c:pt idx="5">
                        <c:v>41 Wholesale trade</c:v>
                      </c:pt>
                      <c:pt idx="6">
                        <c:v>44-45 Retail trade</c:v>
                      </c:pt>
                      <c:pt idx="7">
                        <c:v>48-49 Transportation and warehousing</c:v>
                      </c:pt>
                      <c:pt idx="8">
                        <c:v>51 Information and cultural industries</c:v>
                      </c:pt>
                      <c:pt idx="9">
                        <c:v>52 Finance and insurance</c:v>
                      </c:pt>
                      <c:pt idx="10">
                        <c:v>53 Real estate and rental and leasing</c:v>
                      </c:pt>
                      <c:pt idx="11">
                        <c:v>54 Professional, scientific and technical services</c:v>
                      </c:pt>
                      <c:pt idx="12">
                        <c:v>55 Management of companies and enterprises</c:v>
                      </c:pt>
                      <c:pt idx="13">
                        <c:v>56 Administrative and support, waste management and remediation services</c:v>
                      </c:pt>
                      <c:pt idx="14">
                        <c:v>61 Educational services</c:v>
                      </c:pt>
                      <c:pt idx="15">
                        <c:v>62 Health care and social assistance</c:v>
                      </c:pt>
                      <c:pt idx="16">
                        <c:v>71 Arts, entertainment and recreation</c:v>
                      </c:pt>
                      <c:pt idx="17">
                        <c:v>72 Accommodation and food services</c:v>
                      </c:pt>
                      <c:pt idx="18">
                        <c:v>81 Other services (except public administration)</c:v>
                      </c:pt>
                      <c:pt idx="19">
                        <c:v>91 Public administration</c:v>
                      </c:pt>
                    </c:strCache>
                  </c:strRef>
                </c:cat>
                <c:val>
                  <c:numRef>
                    <c:extLst xmlns:c15="http://schemas.microsoft.com/office/drawing/2012/chart">
                      <c:ext xmlns:c15="http://schemas.microsoft.com/office/drawing/2012/chart" uri="{02D57815-91ED-43cb-92C2-25804820EDAC}">
                        <c15:formulaRef>
                          <c15:sqref>Data!$O$1743:$O$1762</c15:sqref>
                        </c15:formulaRef>
                      </c:ext>
                    </c:extLst>
                    <c:numCache>
                      <c:formatCode>0%</c:formatCode>
                      <c:ptCount val="20"/>
                      <c:pt idx="0">
                        <c:v>1.5419624456148386E-2</c:v>
                      </c:pt>
                      <c:pt idx="1">
                        <c:v>5.8873368445156856E-3</c:v>
                      </c:pt>
                      <c:pt idx="2">
                        <c:v>4.1458667277307079E-3</c:v>
                      </c:pt>
                      <c:pt idx="3">
                        <c:v>1.9287268147469658E-2</c:v>
                      </c:pt>
                      <c:pt idx="4">
                        <c:v>5.1158690176322415E-2</c:v>
                      </c:pt>
                      <c:pt idx="5">
                        <c:v>2.4554614151591481E-2</c:v>
                      </c:pt>
                      <c:pt idx="6">
                        <c:v>0.12893462331119762</c:v>
                      </c:pt>
                      <c:pt idx="7">
                        <c:v>2.5151133501259446E-2</c:v>
                      </c:pt>
                      <c:pt idx="8">
                        <c:v>2.0231852530341196E-2</c:v>
                      </c:pt>
                      <c:pt idx="9">
                        <c:v>5.2978589420654913E-2</c:v>
                      </c:pt>
                      <c:pt idx="10">
                        <c:v>1.7054614151591482E-2</c:v>
                      </c:pt>
                      <c:pt idx="11">
                        <c:v>6.8078772612777644E-2</c:v>
                      </c:pt>
                      <c:pt idx="12">
                        <c:v>1.8319212273872224E-3</c:v>
                      </c:pt>
                      <c:pt idx="13">
                        <c:v>3.8881383100526676E-2</c:v>
                      </c:pt>
                      <c:pt idx="14">
                        <c:v>0.10599209983970689</c:v>
                      </c:pt>
                      <c:pt idx="15">
                        <c:v>0.20085527822303642</c:v>
                      </c:pt>
                      <c:pt idx="16">
                        <c:v>2.1395122509732082E-2</c:v>
                      </c:pt>
                      <c:pt idx="17">
                        <c:v>8.5701854820242729E-2</c:v>
                      </c:pt>
                      <c:pt idx="18">
                        <c:v>5.0700137394092057E-2</c:v>
                      </c:pt>
                      <c:pt idx="19">
                        <c:v>6.1759789329058852E-2</c:v>
                      </c:pt>
                    </c:numCache>
                  </c:numRef>
                </c:val>
              </c15:ser>
            </c15:filteredBarSeries>
          </c:ext>
        </c:extLst>
      </c:barChart>
      <c:catAx>
        <c:axId val="6087156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15280"/>
        <c:crosses val="autoZero"/>
        <c:auto val="1"/>
        <c:lblAlgn val="ctr"/>
        <c:lblOffset val="100"/>
        <c:noMultiLvlLbl val="0"/>
      </c:catAx>
      <c:valAx>
        <c:axId val="608715280"/>
        <c:scaling>
          <c:orientation val="minMax"/>
        </c:scaling>
        <c:delete val="1"/>
        <c:axPos val="t"/>
        <c:numFmt formatCode="0%" sourceLinked="1"/>
        <c:majorTickMark val="out"/>
        <c:minorTickMark val="none"/>
        <c:tickLblPos val="nextTo"/>
        <c:crossAx val="608715672"/>
        <c:crosses val="autoZero"/>
        <c:crossBetween val="between"/>
      </c:valAx>
      <c:spPr>
        <a:noFill/>
        <a:ln>
          <a:noFill/>
        </a:ln>
        <a:effectLst/>
      </c:spPr>
    </c:plotArea>
    <c:legend>
      <c:legendPos val="tr"/>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Charts!$A$1170</c:f>
          <c:strCache>
            <c:ptCount val="1"/>
            <c:pt idx="0">
              <c:v>Labour force status, age 15+</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5520611093203993"/>
          <c:y val="0.11954892581403155"/>
          <c:w val="0.70190245225194803"/>
          <c:h val="0.77862390902987566"/>
        </c:manualLayout>
      </c:layout>
      <c:barChart>
        <c:barDir val="bar"/>
        <c:grouping val="percentStacked"/>
        <c:varyColors val="0"/>
        <c:ser>
          <c:idx val="0"/>
          <c:order val="0"/>
          <c:tx>
            <c:strRef>
              <c:f>Data!$I$1767</c:f>
              <c:strCache>
                <c:ptCount val="1"/>
                <c:pt idx="0">
                  <c:v>Worked at home</c:v>
                </c:pt>
              </c:strCache>
            </c:strRef>
          </c:tx>
          <c:spPr>
            <a:solidFill>
              <a:schemeClr val="accent1"/>
            </a:solidFill>
            <a:ln>
              <a:noFill/>
            </a:ln>
            <a:effectLst/>
          </c:spPr>
          <c:invertIfNegative val="0"/>
          <c:dLbls>
            <c:dLbl>
              <c:idx val="0"/>
              <c:tx>
                <c:rich>
                  <a:bodyPr/>
                  <a:lstStyle/>
                  <a:p>
                    <a:fld id="{AC37EEF5-F9F0-4AED-9C21-76344DF008C2}"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8006B118-21C9-4E4A-B93B-DB8ACEED5E2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60726E4-E6CE-4F63-B255-CFF435F30D0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D684127-D6FD-4B4B-8C70-9F897B7B28A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F850992-2D49-400A-9D65-901B86AD61B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9BCC4F3-A92E-4A54-A1F1-A0146A79F60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Data!$J$1766:$O$1766</c:f>
              <c:strCache>
                <c:ptCount val="6"/>
                <c:pt idx="0">
                  <c:v>LIM-AT</c:v>
                </c:pt>
                <c:pt idx="1">
                  <c:v>LIM-AT: Male</c:v>
                </c:pt>
                <c:pt idx="2">
                  <c:v>LIM-AT: Female</c:v>
                </c:pt>
                <c:pt idx="3">
                  <c:v>Total pop'n</c:v>
                </c:pt>
                <c:pt idx="4">
                  <c:v>Total pop'n: Male</c:v>
                </c:pt>
                <c:pt idx="5">
                  <c:v>Total pop'n: Female</c:v>
                </c:pt>
              </c:strCache>
            </c:strRef>
          </c:cat>
          <c:val>
            <c:numRef>
              <c:f>Data!$J$1767:$O$1767</c:f>
              <c:numCache>
                <c:formatCode>0%</c:formatCode>
                <c:ptCount val="6"/>
                <c:pt idx="0">
                  <c:v>0.14259532545532833</c:v>
                </c:pt>
                <c:pt idx="1">
                  <c:v>0.14487864840913639</c:v>
                </c:pt>
                <c:pt idx="2">
                  <c:v>0.14016372920191497</c:v>
                </c:pt>
                <c:pt idx="3">
                  <c:v>7.3841093810577338E-2</c:v>
                </c:pt>
                <c:pt idx="4">
                  <c:v>7.1663783843752674E-2</c:v>
                </c:pt>
                <c:pt idx="5">
                  <c:v>7.6179543838887517E-2</c:v>
                </c:pt>
              </c:numCache>
            </c:numRef>
          </c:val>
          <c:extLst>
            <c:ext xmlns:c15="http://schemas.microsoft.com/office/drawing/2012/chart" uri="{02D57815-91ED-43cb-92C2-25804820EDAC}">
              <c15:datalabelsRange>
                <c15:f>Data!$S$1767:$X$1767</c15:f>
                <c15:dlblRangeCache>
                  <c:ptCount val="6"/>
                  <c:pt idx="0">
                    <c:v>14%</c:v>
                  </c:pt>
                  <c:pt idx="1">
                    <c:v>14%</c:v>
                  </c:pt>
                  <c:pt idx="2">
                    <c:v>14%</c:v>
                  </c:pt>
                  <c:pt idx="3">
                    <c:v>7%</c:v>
                  </c:pt>
                  <c:pt idx="4">
                    <c:v>7%</c:v>
                  </c:pt>
                  <c:pt idx="5">
                    <c:v>8%</c:v>
                  </c:pt>
                </c15:dlblRangeCache>
              </c15:datalabelsRange>
            </c:ext>
          </c:extLst>
        </c:ser>
        <c:ser>
          <c:idx val="3"/>
          <c:order val="1"/>
          <c:tx>
            <c:strRef>
              <c:f>Data!$I$1770</c:f>
              <c:strCache>
                <c:ptCount val="1"/>
                <c:pt idx="0">
                  <c:v>Worked at usual place</c:v>
                </c:pt>
              </c:strCache>
            </c:strRef>
          </c:tx>
          <c:spPr>
            <a:solidFill>
              <a:schemeClr val="accent3"/>
            </a:solidFill>
            <a:ln>
              <a:noFill/>
            </a:ln>
            <a:effectLst/>
          </c:spPr>
          <c:invertIfNegative val="0"/>
          <c:dLbls>
            <c:dLbl>
              <c:idx val="0"/>
              <c:tx>
                <c:rich>
                  <a:bodyPr/>
                  <a:lstStyle/>
                  <a:p>
                    <a:fld id="{291956AF-40EE-4AC5-B33E-DFBFBF5AA4DA}"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B2F532F9-60FE-423F-8346-CD738DAB6B6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DE556C2B-765F-4B1F-B90E-2D7E025B0D1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0027D403-B70C-4D25-9CE1-32272DFCAF0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4B626D1-DF50-42C3-B7F6-66AEBFE35B4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864732F-0B2F-44B6-9D37-4BA51417232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Data!$J$1766:$O$1766</c:f>
              <c:strCache>
                <c:ptCount val="6"/>
                <c:pt idx="0">
                  <c:v>LIM-AT</c:v>
                </c:pt>
                <c:pt idx="1">
                  <c:v>LIM-AT: Male</c:v>
                </c:pt>
                <c:pt idx="2">
                  <c:v>LIM-AT: Female</c:v>
                </c:pt>
                <c:pt idx="3">
                  <c:v>Total pop'n</c:v>
                </c:pt>
                <c:pt idx="4">
                  <c:v>Total pop'n: Male</c:v>
                </c:pt>
                <c:pt idx="5">
                  <c:v>Total pop'n: Female</c:v>
                </c:pt>
              </c:strCache>
            </c:strRef>
          </c:cat>
          <c:val>
            <c:numRef>
              <c:f>Data!$J$1770:$O$1770</c:f>
              <c:numCache>
                <c:formatCode>0%</c:formatCode>
                <c:ptCount val="6"/>
                <c:pt idx="0">
                  <c:v>0.65610336845436779</c:v>
                </c:pt>
                <c:pt idx="1">
                  <c:v>0.57778508333095113</c:v>
                </c:pt>
                <c:pt idx="2">
                  <c:v>0.73925479693178453</c:v>
                </c:pt>
                <c:pt idx="3">
                  <c:v>0.80624740279186813</c:v>
                </c:pt>
                <c:pt idx="4">
                  <c:v>0.75557023581995719</c:v>
                </c:pt>
                <c:pt idx="5">
                  <c:v>0.8606897373681679</c:v>
                </c:pt>
              </c:numCache>
            </c:numRef>
          </c:val>
          <c:extLst>
            <c:ext xmlns:c15="http://schemas.microsoft.com/office/drawing/2012/chart" uri="{02D57815-91ED-43cb-92C2-25804820EDAC}">
              <c15:datalabelsRange>
                <c15:f>Data!$S$1770:$X$1770</c15:f>
                <c15:dlblRangeCache>
                  <c:ptCount val="6"/>
                  <c:pt idx="0">
                    <c:v>66%</c:v>
                  </c:pt>
                  <c:pt idx="1">
                    <c:v>58%</c:v>
                  </c:pt>
                  <c:pt idx="2">
                    <c:v>74%</c:v>
                  </c:pt>
                  <c:pt idx="3">
                    <c:v>81%</c:v>
                  </c:pt>
                  <c:pt idx="4">
                    <c:v>76%</c:v>
                  </c:pt>
                  <c:pt idx="5">
                    <c:v>86%</c:v>
                  </c:pt>
                </c15:dlblRangeCache>
              </c15:datalabelsRange>
            </c:ext>
          </c:extLst>
        </c:ser>
        <c:ser>
          <c:idx val="1"/>
          <c:order val="2"/>
          <c:tx>
            <c:strRef>
              <c:f>Data!$I$1768</c:f>
              <c:strCache>
                <c:ptCount val="1"/>
                <c:pt idx="0">
                  <c:v>Worked outside Canada</c:v>
                </c:pt>
              </c:strCache>
            </c:strRef>
          </c:tx>
          <c:spPr>
            <a:solidFill>
              <a:schemeClr val="accent2"/>
            </a:solidFill>
            <a:ln>
              <a:noFill/>
            </a:ln>
            <a:effectLst/>
          </c:spPr>
          <c:invertIfNegative val="0"/>
          <c:dLbls>
            <c:dLbl>
              <c:idx val="0"/>
              <c:tx>
                <c:rich>
                  <a:bodyPr/>
                  <a:lstStyle/>
                  <a:p>
                    <a:fld id="{4E24D9BF-2070-4E45-88AB-AC822E7D9E55}" type="CELLRANGE">
                      <a:rPr lang="en-US"/>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97DDA96A-889B-46D2-9171-2DBBF96A13A2}" type="CELLRANGE">
                      <a:rPr lang="en-CA"/>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2E6AF346-1BFA-4135-B0ED-852E9C9B7445}" type="CELLRANGE">
                      <a:rPr lang="en-CA"/>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E001F6B4-C46E-4A2A-838B-C10A78FAD7B4}" type="CELLRANGE">
                      <a:rPr lang="en-CA"/>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7B5FF80-31A1-4D1E-A3C2-A32CFBCC1269}" type="CELLRANGE">
                      <a:rPr lang="en-CA"/>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5ACCE62E-1583-4BEF-9E6C-4889F130B30E}" type="CELLRANGE">
                      <a:rPr lang="en-CA"/>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Data!$J$1766:$O$1766</c:f>
              <c:strCache>
                <c:ptCount val="6"/>
                <c:pt idx="0">
                  <c:v>LIM-AT</c:v>
                </c:pt>
                <c:pt idx="1">
                  <c:v>LIM-AT: Male</c:v>
                </c:pt>
                <c:pt idx="2">
                  <c:v>LIM-AT: Female</c:v>
                </c:pt>
                <c:pt idx="3">
                  <c:v>Total pop'n</c:v>
                </c:pt>
                <c:pt idx="4">
                  <c:v>Total pop'n: Male</c:v>
                </c:pt>
                <c:pt idx="5">
                  <c:v>Total pop'n: Female</c:v>
                </c:pt>
              </c:strCache>
            </c:strRef>
          </c:cat>
          <c:val>
            <c:numRef>
              <c:f>Data!$J$1768:$O$1768</c:f>
              <c:numCache>
                <c:formatCode>0%</c:formatCode>
                <c:ptCount val="6"/>
                <c:pt idx="0">
                  <c:v>1.1257622540270198E-2</c:v>
                </c:pt>
                <c:pt idx="1">
                  <c:v>1.541551127755067E-2</c:v>
                </c:pt>
                <c:pt idx="2">
                  <c:v>6.8435468084944951E-3</c:v>
                </c:pt>
                <c:pt idx="3">
                  <c:v>4.5742784114256264E-3</c:v>
                </c:pt>
                <c:pt idx="4">
                  <c:v>6.0777415253691217E-3</c:v>
                </c:pt>
                <c:pt idx="5">
                  <c:v>2.9585282360369805E-3</c:v>
                </c:pt>
              </c:numCache>
            </c:numRef>
          </c:val>
          <c:extLst>
            <c:ext xmlns:c15="http://schemas.microsoft.com/office/drawing/2012/chart" uri="{02D57815-91ED-43cb-92C2-25804820EDAC}">
              <c15:datalabelsRange>
                <c15:f>Data!$S$1768:$X$1768</c15:f>
                <c15:dlblRangeCache>
                  <c:ptCount val="6"/>
                  <c:pt idx="0">
                    <c:v>1%</c:v>
                  </c:pt>
                  <c:pt idx="1">
                    <c:v>2%</c:v>
                  </c:pt>
                  <c:pt idx="2">
                    <c:v>1%</c:v>
                  </c:pt>
                  <c:pt idx="3">
                    <c:v>0%</c:v>
                  </c:pt>
                  <c:pt idx="4">
                    <c:v>1%</c:v>
                  </c:pt>
                  <c:pt idx="5">
                    <c:v>0%</c:v>
                  </c:pt>
                </c15:dlblRangeCache>
              </c15:datalabelsRange>
            </c:ext>
          </c:extLst>
        </c:ser>
        <c:ser>
          <c:idx val="2"/>
          <c:order val="3"/>
          <c:tx>
            <c:strRef>
              <c:f>Data!$I$1769</c:f>
              <c:strCache>
                <c:ptCount val="1"/>
                <c:pt idx="0">
                  <c:v>No fixed workplace address</c:v>
                </c:pt>
              </c:strCache>
            </c:strRef>
          </c:tx>
          <c:spPr>
            <a:solidFill>
              <a:schemeClr val="accent6"/>
            </a:solidFill>
            <a:ln>
              <a:noFill/>
            </a:ln>
            <a:effectLst/>
          </c:spPr>
          <c:invertIfNegative val="0"/>
          <c:dLbls>
            <c:dLbl>
              <c:idx val="0"/>
              <c:tx>
                <c:rich>
                  <a:bodyPr/>
                  <a:lstStyle/>
                  <a:p>
                    <a:fld id="{D518B358-4B15-4EC9-A5C0-40177174E1EE}"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EB75109B-B61D-48B8-9931-156201E28D9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F75C922-C2C1-494F-B0BD-B0CE014CCDB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8BCB858-15FC-4330-90D9-331E7CB6C78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FC37CF84-0B5F-4BA2-AEE1-78FC70EA68E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8AB6426B-5930-43D2-98CD-7B1AA41B19B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Data!$J$1766:$O$1766</c:f>
              <c:strCache>
                <c:ptCount val="6"/>
                <c:pt idx="0">
                  <c:v>LIM-AT</c:v>
                </c:pt>
                <c:pt idx="1">
                  <c:v>LIM-AT: Male</c:v>
                </c:pt>
                <c:pt idx="2">
                  <c:v>LIM-AT: Female</c:v>
                </c:pt>
                <c:pt idx="3">
                  <c:v>Total pop'n</c:v>
                </c:pt>
                <c:pt idx="4">
                  <c:v>Total pop'n: Male</c:v>
                </c:pt>
                <c:pt idx="5">
                  <c:v>Total pop'n: Female</c:v>
                </c:pt>
              </c:strCache>
            </c:strRef>
          </c:cat>
          <c:val>
            <c:numRef>
              <c:f>Data!$J$1769:$O$1769</c:f>
              <c:numCache>
                <c:formatCode>0%</c:formatCode>
                <c:ptCount val="6"/>
                <c:pt idx="0">
                  <c:v>0.19004368355003368</c:v>
                </c:pt>
                <c:pt idx="1">
                  <c:v>0.26192075698236184</c:v>
                </c:pt>
                <c:pt idx="2">
                  <c:v>0.11373792705780597</c:v>
                </c:pt>
                <c:pt idx="3">
                  <c:v>0.11533693479527615</c:v>
                </c:pt>
                <c:pt idx="4">
                  <c:v>0.16668767849548582</c:v>
                </c:pt>
                <c:pt idx="5">
                  <c:v>6.0172190556907576E-2</c:v>
                </c:pt>
              </c:numCache>
            </c:numRef>
          </c:val>
          <c:extLst>
            <c:ext xmlns:c15="http://schemas.microsoft.com/office/drawing/2012/chart" uri="{02D57815-91ED-43cb-92C2-25804820EDAC}">
              <c15:datalabelsRange>
                <c15:f>Data!$S$1769:$X$1769</c15:f>
                <c15:dlblRangeCache>
                  <c:ptCount val="6"/>
                  <c:pt idx="0">
                    <c:v>19%</c:v>
                  </c:pt>
                  <c:pt idx="1">
                    <c:v>26%</c:v>
                  </c:pt>
                  <c:pt idx="2">
                    <c:v>11%</c:v>
                  </c:pt>
                  <c:pt idx="3">
                    <c:v>12%</c:v>
                  </c:pt>
                  <c:pt idx="4">
                    <c:v>17%</c:v>
                  </c:pt>
                  <c:pt idx="5">
                    <c:v>6%</c:v>
                  </c:pt>
                </c15:dlblRangeCache>
              </c15:datalabelsRange>
            </c:ext>
          </c:extLst>
        </c:ser>
        <c:dLbls>
          <c:showLegendKey val="0"/>
          <c:showVal val="0"/>
          <c:showCatName val="0"/>
          <c:showSerName val="0"/>
          <c:showPercent val="0"/>
          <c:showBubbleSize val="0"/>
        </c:dLbls>
        <c:gapWidth val="50"/>
        <c:overlap val="100"/>
        <c:axId val="608711752"/>
        <c:axId val="608710576"/>
        <c:extLst/>
      </c:barChart>
      <c:catAx>
        <c:axId val="60871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10576"/>
        <c:crosses val="autoZero"/>
        <c:auto val="1"/>
        <c:lblAlgn val="ctr"/>
        <c:lblOffset val="100"/>
        <c:noMultiLvlLbl val="0"/>
      </c:catAx>
      <c:valAx>
        <c:axId val="608710576"/>
        <c:scaling>
          <c:orientation val="minMax"/>
        </c:scaling>
        <c:delete val="1"/>
        <c:axPos val="t"/>
        <c:numFmt formatCode="0%" sourceLinked="1"/>
        <c:majorTickMark val="out"/>
        <c:minorTickMark val="none"/>
        <c:tickLblPos val="nextTo"/>
        <c:crossAx val="60871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Charts!$A$1336</c:f>
          <c:strCache>
            <c:ptCount val="1"/>
            <c:pt idx="0">
              <c:v>Commuting destination</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5520611093203993"/>
          <c:y val="0.11421995636119503"/>
          <c:w val="0.70190245225194803"/>
          <c:h val="0.64007070325612625"/>
        </c:manualLayout>
      </c:layout>
      <c:barChart>
        <c:barDir val="bar"/>
        <c:grouping val="percentStacked"/>
        <c:varyColors val="0"/>
        <c:ser>
          <c:idx val="0"/>
          <c:order val="0"/>
          <c:tx>
            <c:strRef>
              <c:f>Data!$I$1773</c:f>
              <c:strCache>
                <c:ptCount val="1"/>
                <c:pt idx="0">
                  <c:v>Commute within census subdivision (CSD) of residence</c:v>
                </c:pt>
              </c:strCache>
            </c:strRef>
          </c:tx>
          <c:spPr>
            <a:solidFill>
              <a:schemeClr val="accent1"/>
            </a:solidFill>
            <a:ln>
              <a:noFill/>
            </a:ln>
            <a:effectLst/>
          </c:spPr>
          <c:invertIfNegative val="0"/>
          <c:dLbls>
            <c:dLbl>
              <c:idx val="0"/>
              <c:tx>
                <c:rich>
                  <a:bodyPr/>
                  <a:lstStyle/>
                  <a:p>
                    <a:fld id="{5807FB1B-EB3E-4BD0-B2A7-131C1CC07622}"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AE9C8BC8-E289-434A-AB05-920A9277980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A29A8BAE-7D65-4D41-AFE8-BD11EDB18E0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C12DE0F4-AFFC-41E6-A302-256FE5C54DA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CC2BF3A5-08F9-499E-AC69-731A1B1BA72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10E3ED4F-CD27-4C54-9F78-E2A27AC2EFE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Data!$J$1772:$O$1772</c:f>
              <c:strCache>
                <c:ptCount val="6"/>
                <c:pt idx="0">
                  <c:v>LIM-AT</c:v>
                </c:pt>
                <c:pt idx="1">
                  <c:v>LIM-AT: Male</c:v>
                </c:pt>
                <c:pt idx="2">
                  <c:v>LIM-AT: Female</c:v>
                </c:pt>
                <c:pt idx="3">
                  <c:v>Total pop'n</c:v>
                </c:pt>
                <c:pt idx="4">
                  <c:v>Total pop'n: Male</c:v>
                </c:pt>
                <c:pt idx="5">
                  <c:v>Total pop'n: Female</c:v>
                </c:pt>
              </c:strCache>
            </c:strRef>
          </c:cat>
          <c:val>
            <c:numRef>
              <c:f>Data!$J$1773:$O$1773</c:f>
              <c:numCache>
                <c:formatCode>0%</c:formatCode>
                <c:ptCount val="6"/>
                <c:pt idx="0">
                  <c:v>0.68965285139751287</c:v>
                </c:pt>
                <c:pt idx="1">
                  <c:v>0.66914465953367552</c:v>
                </c:pt>
                <c:pt idx="2">
                  <c:v>0.7066689929800074</c:v>
                </c:pt>
                <c:pt idx="3">
                  <c:v>0.58323507307971389</c:v>
                </c:pt>
                <c:pt idx="4">
                  <c:v>0.55219718896855929</c:v>
                </c:pt>
                <c:pt idx="5">
                  <c:v>0.61250623311464103</c:v>
                </c:pt>
              </c:numCache>
            </c:numRef>
          </c:val>
          <c:extLst>
            <c:ext xmlns:c15="http://schemas.microsoft.com/office/drawing/2012/chart" uri="{02D57815-91ED-43cb-92C2-25804820EDAC}">
              <c15:datalabelsRange>
                <c15:f>Data!$S$1773:$X$1773</c15:f>
                <c15:dlblRangeCache>
                  <c:ptCount val="6"/>
                  <c:pt idx="0">
                    <c:v>69%</c:v>
                  </c:pt>
                  <c:pt idx="1">
                    <c:v>67%</c:v>
                  </c:pt>
                  <c:pt idx="2">
                    <c:v>71%</c:v>
                  </c:pt>
                  <c:pt idx="3">
                    <c:v>58%</c:v>
                  </c:pt>
                  <c:pt idx="4">
                    <c:v>55%</c:v>
                  </c:pt>
                  <c:pt idx="5">
                    <c:v>61%</c:v>
                  </c:pt>
                </c15:dlblRangeCache>
              </c15:datalabelsRange>
            </c:ext>
          </c:extLst>
        </c:ser>
        <c:ser>
          <c:idx val="2"/>
          <c:order val="1"/>
          <c:tx>
            <c:strRef>
              <c:f>Data!$I$1774</c:f>
              <c:strCache>
                <c:ptCount val="1"/>
                <c:pt idx="0">
                  <c:v>Commute to a different census subdivision (CSD) within census division (CD) of residence</c:v>
                </c:pt>
              </c:strCache>
            </c:strRef>
          </c:tx>
          <c:spPr>
            <a:solidFill>
              <a:schemeClr val="accent2"/>
            </a:solidFill>
            <a:ln>
              <a:noFill/>
            </a:ln>
            <a:effectLst/>
          </c:spPr>
          <c:invertIfNegative val="0"/>
          <c:dLbls>
            <c:dLbl>
              <c:idx val="0"/>
              <c:tx>
                <c:rich>
                  <a:bodyPr/>
                  <a:lstStyle/>
                  <a:p>
                    <a:fld id="{D5939697-7391-4845-BA1A-ACCAFAD5D870}"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963F15F-6ED9-473F-9CE5-EAB4847DBA4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A111C54-D4C4-4373-BC0D-9892971FAC0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22FF0C49-EC73-4C1B-819B-F8092C778D4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7A37F69-DF24-477D-A826-C59861E03ED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81FCBC8B-AA73-4F4C-9624-5BDE49D9F3E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Data!$J$1772:$O$1772</c:f>
              <c:strCache>
                <c:ptCount val="6"/>
                <c:pt idx="0">
                  <c:v>LIM-AT</c:v>
                </c:pt>
                <c:pt idx="1">
                  <c:v>LIM-AT: Male</c:v>
                </c:pt>
                <c:pt idx="2">
                  <c:v>LIM-AT: Female</c:v>
                </c:pt>
                <c:pt idx="3">
                  <c:v>Total pop'n</c:v>
                </c:pt>
                <c:pt idx="4">
                  <c:v>Total pop'n: Male</c:v>
                </c:pt>
                <c:pt idx="5">
                  <c:v>Total pop'n: Female</c:v>
                </c:pt>
              </c:strCache>
            </c:strRef>
          </c:cat>
          <c:val>
            <c:numRef>
              <c:f>Data!$J$1774:$O$1774</c:f>
              <c:numCache>
                <c:formatCode>0%</c:formatCode>
                <c:ptCount val="6"/>
                <c:pt idx="0">
                  <c:v>0.17236273074528413</c:v>
                </c:pt>
                <c:pt idx="1">
                  <c:v>0.17161234461005628</c:v>
                </c:pt>
                <c:pt idx="2">
                  <c:v>0.17297508107886203</c:v>
                </c:pt>
                <c:pt idx="3">
                  <c:v>0.20921803554357715</c:v>
                </c:pt>
                <c:pt idx="4">
                  <c:v>0.21292825292015488</c:v>
                </c:pt>
                <c:pt idx="5">
                  <c:v>0.20571900944356208</c:v>
                </c:pt>
              </c:numCache>
            </c:numRef>
          </c:val>
          <c:extLst>
            <c:ext xmlns:c15="http://schemas.microsoft.com/office/drawing/2012/chart" uri="{02D57815-91ED-43cb-92C2-25804820EDAC}">
              <c15:datalabelsRange>
                <c15:f>Data!$S$1774:$X$1774</c15:f>
                <c15:dlblRangeCache>
                  <c:ptCount val="6"/>
                  <c:pt idx="0">
                    <c:v>17%</c:v>
                  </c:pt>
                  <c:pt idx="1">
                    <c:v>17%</c:v>
                  </c:pt>
                  <c:pt idx="2">
                    <c:v>17%</c:v>
                  </c:pt>
                  <c:pt idx="3">
                    <c:v>21%</c:v>
                  </c:pt>
                  <c:pt idx="4">
                    <c:v>21%</c:v>
                  </c:pt>
                  <c:pt idx="5">
                    <c:v>21%</c:v>
                  </c:pt>
                </c15:dlblRangeCache>
              </c15:datalabelsRange>
            </c:ext>
          </c:extLst>
        </c:ser>
        <c:ser>
          <c:idx val="1"/>
          <c:order val="2"/>
          <c:tx>
            <c:strRef>
              <c:f>Data!$I$1775</c:f>
              <c:strCache>
                <c:ptCount val="1"/>
                <c:pt idx="0">
                  <c:v>Commute to a different census subdivision (CSD) and census division (CD) within province or territory of residence</c:v>
                </c:pt>
              </c:strCache>
            </c:strRef>
          </c:tx>
          <c:spPr>
            <a:solidFill>
              <a:schemeClr val="accent3"/>
            </a:solidFill>
            <a:ln>
              <a:noFill/>
            </a:ln>
            <a:effectLst/>
          </c:spPr>
          <c:invertIfNegative val="0"/>
          <c:dLbls>
            <c:dLbl>
              <c:idx val="0"/>
              <c:tx>
                <c:rich>
                  <a:bodyPr/>
                  <a:lstStyle/>
                  <a:p>
                    <a:fld id="{E34708EA-D259-4E47-8467-9430DF12061F}"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E86B3123-88E8-4BB6-818F-E01638815EE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37BF80ED-B2EC-46FC-B475-03FF9137B2F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9BC3051-DEA7-4C4B-B367-8EAEF7D60CC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E5FC0BBC-C082-40F3-8413-8A2346F4934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829BF185-036A-4202-965B-34F16A71D89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Data!$J$1772:$O$1772</c:f>
              <c:strCache>
                <c:ptCount val="6"/>
                <c:pt idx="0">
                  <c:v>LIM-AT</c:v>
                </c:pt>
                <c:pt idx="1">
                  <c:v>LIM-AT: Male</c:v>
                </c:pt>
                <c:pt idx="2">
                  <c:v>LIM-AT: Female</c:v>
                </c:pt>
                <c:pt idx="3">
                  <c:v>Total pop'n</c:v>
                </c:pt>
                <c:pt idx="4">
                  <c:v>Total pop'n: Male</c:v>
                </c:pt>
                <c:pt idx="5">
                  <c:v>Total pop'n: Female</c:v>
                </c:pt>
              </c:strCache>
            </c:strRef>
          </c:cat>
          <c:val>
            <c:numRef>
              <c:f>Data!$J$1775:$O$1775</c:f>
              <c:numCache>
                <c:formatCode>0%</c:formatCode>
                <c:ptCount val="6"/>
                <c:pt idx="0">
                  <c:v>0.12999141804230399</c:v>
                </c:pt>
                <c:pt idx="1">
                  <c:v>0.14985466015214299</c:v>
                </c:pt>
                <c:pt idx="2">
                  <c:v>0.1135104068311507</c:v>
                </c:pt>
                <c:pt idx="3">
                  <c:v>0.19617533660435599</c:v>
                </c:pt>
                <c:pt idx="4">
                  <c:v>0.22131255130803509</c:v>
                </c:pt>
                <c:pt idx="5">
                  <c:v>0.17246827143579491</c:v>
                </c:pt>
              </c:numCache>
            </c:numRef>
          </c:val>
          <c:extLst>
            <c:ext xmlns:c15="http://schemas.microsoft.com/office/drawing/2012/chart" uri="{02D57815-91ED-43cb-92C2-25804820EDAC}">
              <c15:datalabelsRange>
                <c15:f>Data!$S$1775:$X$1775</c15:f>
                <c15:dlblRangeCache>
                  <c:ptCount val="6"/>
                  <c:pt idx="0">
                    <c:v>13%</c:v>
                  </c:pt>
                  <c:pt idx="1">
                    <c:v>15%</c:v>
                  </c:pt>
                  <c:pt idx="2">
                    <c:v>11%</c:v>
                  </c:pt>
                  <c:pt idx="3">
                    <c:v>20%</c:v>
                  </c:pt>
                  <c:pt idx="4">
                    <c:v>22%</c:v>
                  </c:pt>
                  <c:pt idx="5">
                    <c:v>17%</c:v>
                  </c:pt>
                </c15:dlblRangeCache>
              </c15:datalabelsRange>
            </c:ext>
          </c:extLst>
        </c:ser>
        <c:ser>
          <c:idx val="4"/>
          <c:order val="3"/>
          <c:tx>
            <c:strRef>
              <c:f>Data!$I$1776</c:f>
              <c:strCache>
                <c:ptCount val="1"/>
                <c:pt idx="0">
                  <c:v>Commute to a different province or territory</c:v>
                </c:pt>
              </c:strCache>
            </c:strRef>
          </c:tx>
          <c:spPr>
            <a:solidFill>
              <a:schemeClr val="accent5"/>
            </a:solidFill>
            <a:ln>
              <a:noFill/>
            </a:ln>
            <a:effectLst/>
          </c:spPr>
          <c:invertIfNegative val="0"/>
          <c:dLbls>
            <c:dLbl>
              <c:idx val="0"/>
              <c:tx>
                <c:rich>
                  <a:bodyPr/>
                  <a:lstStyle/>
                  <a:p>
                    <a:fld id="{E35B1C9B-E002-4212-B7FD-98D02FD86B4B}"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ADC4863F-62E3-462F-8E74-FE24E4182BF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a:lstStyle/>
                  <a:p>
                    <a:fld id="{1EBD7F70-96D2-42AC-B5EA-5D469D9F492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5F2264F3-8D58-416B-BBE4-6CE62FC6E4E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E6EA2D83-DA8E-4F83-8E7B-48C71662FA9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998909FB-47C0-4071-91DA-C08B25AAC29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Data!$J$1772:$O$1772</c:f>
              <c:strCache>
                <c:ptCount val="6"/>
                <c:pt idx="0">
                  <c:v>LIM-AT</c:v>
                </c:pt>
                <c:pt idx="1">
                  <c:v>LIM-AT: Male</c:v>
                </c:pt>
                <c:pt idx="2">
                  <c:v>LIM-AT: Female</c:v>
                </c:pt>
                <c:pt idx="3">
                  <c:v>Total pop'n</c:v>
                </c:pt>
                <c:pt idx="4">
                  <c:v>Total pop'n: Male</c:v>
                </c:pt>
                <c:pt idx="5">
                  <c:v>Total pop'n: Female</c:v>
                </c:pt>
              </c:strCache>
            </c:strRef>
          </c:cat>
          <c:val>
            <c:numRef>
              <c:f>Data!$J$1776:$O$1776</c:f>
              <c:numCache>
                <c:formatCode>0%</c:formatCode>
                <c:ptCount val="6"/>
                <c:pt idx="0">
                  <c:v>7.992999814898951E-3</c:v>
                </c:pt>
                <c:pt idx="1">
                  <c:v>9.3883357041251777E-3</c:v>
                </c:pt>
                <c:pt idx="2">
                  <c:v>6.8455191099798841E-3</c:v>
                </c:pt>
                <c:pt idx="3">
                  <c:v>1.1371914700021883E-2</c:v>
                </c:pt>
                <c:pt idx="4">
                  <c:v>1.3562748382800397E-2</c:v>
                </c:pt>
                <c:pt idx="5">
                  <c:v>9.3050872705986512E-3</c:v>
                </c:pt>
              </c:numCache>
            </c:numRef>
          </c:val>
          <c:extLst>
            <c:ext xmlns:c15="http://schemas.microsoft.com/office/drawing/2012/chart" uri="{02D57815-91ED-43cb-92C2-25804820EDAC}">
              <c15:datalabelsRange>
                <c15:f>Data!$S$1776:$X$1776</c15:f>
                <c15:dlblRangeCache>
                  <c:ptCount val="6"/>
                  <c:pt idx="3">
                    <c:v>1%</c:v>
                  </c:pt>
                  <c:pt idx="4">
                    <c:v>1%</c:v>
                  </c:pt>
                </c15:dlblRangeCache>
              </c15:datalabelsRange>
            </c:ext>
          </c:extLst>
        </c:ser>
        <c:dLbls>
          <c:showLegendKey val="0"/>
          <c:showVal val="0"/>
          <c:showCatName val="0"/>
          <c:showSerName val="0"/>
          <c:showPercent val="0"/>
          <c:showBubbleSize val="0"/>
        </c:dLbls>
        <c:gapWidth val="50"/>
        <c:overlap val="100"/>
        <c:axId val="608713320"/>
        <c:axId val="608714888"/>
        <c:extLst/>
      </c:barChart>
      <c:catAx>
        <c:axId val="608713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14888"/>
        <c:crosses val="autoZero"/>
        <c:auto val="1"/>
        <c:lblAlgn val="ctr"/>
        <c:lblOffset val="100"/>
        <c:noMultiLvlLbl val="0"/>
      </c:catAx>
      <c:valAx>
        <c:axId val="608714888"/>
        <c:scaling>
          <c:orientation val="minMax"/>
        </c:scaling>
        <c:delete val="1"/>
        <c:axPos val="t"/>
        <c:numFmt formatCode="0%" sourceLinked="1"/>
        <c:majorTickMark val="out"/>
        <c:minorTickMark val="none"/>
        <c:tickLblPos val="nextTo"/>
        <c:crossAx val="608713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Charts!$A$773</c:f>
          <c:strCache>
            <c:ptCount val="1"/>
            <c:pt idx="0">
              <c:v>Aboriginal identity</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3"/>
          <c:order val="0"/>
          <c:tx>
            <c:strRef>
              <c:f>Data!$I$1179</c:f>
              <c:strCache>
                <c:ptCount val="1"/>
                <c:pt idx="0">
                  <c:v>Multiple Aboriginal responses</c:v>
                </c:pt>
              </c:strCache>
            </c:strRef>
          </c:tx>
          <c:spPr>
            <a:solidFill>
              <a:schemeClr val="accent4"/>
            </a:solidFill>
            <a:ln>
              <a:noFill/>
            </a:ln>
            <a:effectLst/>
          </c:spPr>
          <c:invertIfNegative val="0"/>
          <c:dLbls>
            <c:dLbl>
              <c:idx val="0"/>
              <c:tx>
                <c:rich>
                  <a:bodyPr/>
                  <a:lstStyle/>
                  <a:p>
                    <a:fld id="{8FDFF8E2-6C54-4901-A769-DFB38FB8675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66A785C-47D2-47A4-924B-771566DE4FF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5DE0ACDF-3F06-4325-BD23-0B3D1EA34D5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7F03F03-39CF-44FE-AB94-64F51B57F00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7C3C10E3-D5CD-4C1C-BFB5-DE3BFEF6502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5AF06FBB-FC72-43C0-A571-F8A70466105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Data!$J$1175:$O$1175</c:f>
              <c:strCache>
                <c:ptCount val="6"/>
                <c:pt idx="0">
                  <c:v>LIM-AT</c:v>
                </c:pt>
                <c:pt idx="1">
                  <c:v>LIM-AT: Male</c:v>
                </c:pt>
                <c:pt idx="2">
                  <c:v>LIM-AT: Female</c:v>
                </c:pt>
                <c:pt idx="3">
                  <c:v>Total pop'n</c:v>
                </c:pt>
                <c:pt idx="4">
                  <c:v>Total pop'n: Male</c:v>
                </c:pt>
                <c:pt idx="5">
                  <c:v>Total pop'n: Female</c:v>
                </c:pt>
              </c:strCache>
            </c:strRef>
          </c:cat>
          <c:val>
            <c:numRef>
              <c:f>Data!$J$1179:$O$1179</c:f>
              <c:numCache>
                <c:formatCode>0%</c:formatCode>
                <c:ptCount val="6"/>
                <c:pt idx="0">
                  <c:v>1.7002289088677305E-2</c:v>
                </c:pt>
                <c:pt idx="1">
                  <c:v>1.7570410837547526E-2</c:v>
                </c:pt>
                <c:pt idx="2">
                  <c:v>1.6538635336647085E-2</c:v>
                </c:pt>
                <c:pt idx="3">
                  <c:v>1.2731623237154115E-2</c:v>
                </c:pt>
                <c:pt idx="4">
                  <c:v>1.250122922607926E-2</c:v>
                </c:pt>
                <c:pt idx="5">
                  <c:v>1.2955310282296734E-2</c:v>
                </c:pt>
              </c:numCache>
            </c:numRef>
          </c:val>
          <c:extLst>
            <c:ext xmlns:c15="http://schemas.microsoft.com/office/drawing/2012/chart" uri="{02D57815-91ED-43cb-92C2-25804820EDAC}">
              <c15:datalabelsRange>
                <c15:f>Data!$S$1179:$X$1179</c15:f>
                <c15:dlblRangeCache>
                  <c:ptCount val="6"/>
                  <c:pt idx="0">
                    <c:v>2%</c:v>
                  </c:pt>
                  <c:pt idx="1">
                    <c:v>2%</c:v>
                  </c:pt>
                  <c:pt idx="2">
                    <c:v>2%</c:v>
                  </c:pt>
                  <c:pt idx="3">
                    <c:v>1%</c:v>
                  </c:pt>
                  <c:pt idx="4">
                    <c:v>1%</c:v>
                  </c:pt>
                  <c:pt idx="5">
                    <c:v>1%</c:v>
                  </c:pt>
                </c15:dlblRangeCache>
              </c15:datalabelsRange>
            </c:ext>
          </c:extLst>
        </c:ser>
        <c:ser>
          <c:idx val="0"/>
          <c:order val="1"/>
          <c:tx>
            <c:strRef>
              <c:f>Data!$I$1176</c:f>
              <c:strCache>
                <c:ptCount val="1"/>
                <c:pt idx="0">
                  <c:v>First Nations (only)</c:v>
                </c:pt>
              </c:strCache>
            </c:strRef>
          </c:tx>
          <c:spPr>
            <a:solidFill>
              <a:schemeClr val="accent1"/>
            </a:solidFill>
            <a:ln>
              <a:noFill/>
            </a:ln>
            <a:effectLst/>
          </c:spPr>
          <c:invertIfNegative val="0"/>
          <c:dLbls>
            <c:dLbl>
              <c:idx val="0"/>
              <c:tx>
                <c:rich>
                  <a:bodyPr/>
                  <a:lstStyle/>
                  <a:p>
                    <a:fld id="{279B9CE2-BCFB-411E-B928-40E3BF99FC9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95BCE911-42C0-42C9-B4B7-550E84E2DF4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E16A980-F0B4-4985-876E-BB910D3D766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27E27BCA-325A-41CD-B2F5-AD6E91E6497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5C3239D2-4BFD-4382-BAA9-4C1A71DF7E8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5E32C877-EE32-4CEE-B449-642DBAD9C97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Data!$J$1175:$O$1175</c:f>
              <c:strCache>
                <c:ptCount val="6"/>
                <c:pt idx="0">
                  <c:v>LIM-AT</c:v>
                </c:pt>
                <c:pt idx="1">
                  <c:v>LIM-AT: Male</c:v>
                </c:pt>
                <c:pt idx="2">
                  <c:v>LIM-AT: Female</c:v>
                </c:pt>
                <c:pt idx="3">
                  <c:v>Total pop'n</c:v>
                </c:pt>
                <c:pt idx="4">
                  <c:v>Total pop'n: Male</c:v>
                </c:pt>
                <c:pt idx="5">
                  <c:v>Total pop'n: Female</c:v>
                </c:pt>
              </c:strCache>
            </c:strRef>
          </c:cat>
          <c:val>
            <c:numRef>
              <c:f>Data!$J$1176:$O$1176</c:f>
              <c:numCache>
                <c:formatCode>0%</c:formatCode>
                <c:ptCount val="6"/>
                <c:pt idx="0">
                  <c:v>0.61405633148658068</c:v>
                </c:pt>
                <c:pt idx="1">
                  <c:v>0.60739729061311876</c:v>
                </c:pt>
                <c:pt idx="2">
                  <c:v>0.61949088718180445</c:v>
                </c:pt>
                <c:pt idx="3">
                  <c:v>0.58384440056518605</c:v>
                </c:pt>
                <c:pt idx="4">
                  <c:v>0.57958624250172097</c:v>
                </c:pt>
                <c:pt idx="5">
                  <c:v>0.58787117922965593</c:v>
                </c:pt>
              </c:numCache>
            </c:numRef>
          </c:val>
          <c:extLst>
            <c:ext xmlns:c15="http://schemas.microsoft.com/office/drawing/2012/chart" uri="{02D57815-91ED-43cb-92C2-25804820EDAC}">
              <c15:datalabelsRange>
                <c15:f>Data!$S$1176:$X$1176</c15:f>
                <c15:dlblRangeCache>
                  <c:ptCount val="6"/>
                  <c:pt idx="0">
                    <c:v>61%</c:v>
                  </c:pt>
                  <c:pt idx="1">
                    <c:v>61%</c:v>
                  </c:pt>
                  <c:pt idx="2">
                    <c:v>62%</c:v>
                  </c:pt>
                  <c:pt idx="3">
                    <c:v>58%</c:v>
                  </c:pt>
                  <c:pt idx="4">
                    <c:v>58%</c:v>
                  </c:pt>
                  <c:pt idx="5">
                    <c:v>59%</c:v>
                  </c:pt>
                </c15:dlblRangeCache>
              </c15:datalabelsRange>
            </c:ext>
          </c:extLst>
        </c:ser>
        <c:ser>
          <c:idx val="2"/>
          <c:order val="2"/>
          <c:tx>
            <c:strRef>
              <c:f>Data!$I$1178</c:f>
              <c:strCache>
                <c:ptCount val="1"/>
                <c:pt idx="0">
                  <c:v>Inuk (only)</c:v>
                </c:pt>
              </c:strCache>
            </c:strRef>
          </c:tx>
          <c:spPr>
            <a:solidFill>
              <a:schemeClr val="accent3"/>
            </a:solidFill>
            <a:ln>
              <a:noFill/>
            </a:ln>
            <a:effectLst/>
          </c:spPr>
          <c:invertIfNegative val="0"/>
          <c:dLbls>
            <c:dLbl>
              <c:idx val="0"/>
              <c:tx>
                <c:rich>
                  <a:bodyPr/>
                  <a:lstStyle/>
                  <a:p>
                    <a:fld id="{ED3FF13C-D23A-4973-B6A0-270FA738E876}"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5C8B5F84-0D20-4B06-865B-0B4B1949075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4A78814-DEFC-4547-8F9E-FEEE56A4627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4E89F58A-A37D-4322-B7AB-9B02D5E99D9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2A9D3EC3-B446-42B6-8928-B6EC6E1305E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31133522-36D5-4976-A040-2F944CC9CCF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Data!$J$1175:$O$1175</c:f>
              <c:strCache>
                <c:ptCount val="6"/>
                <c:pt idx="0">
                  <c:v>LIM-AT</c:v>
                </c:pt>
                <c:pt idx="1">
                  <c:v>LIM-AT: Male</c:v>
                </c:pt>
                <c:pt idx="2">
                  <c:v>LIM-AT: Female</c:v>
                </c:pt>
                <c:pt idx="3">
                  <c:v>Total pop'n</c:v>
                </c:pt>
                <c:pt idx="4">
                  <c:v>Total pop'n: Male</c:v>
                </c:pt>
                <c:pt idx="5">
                  <c:v>Total pop'n: Female</c:v>
                </c:pt>
              </c:strCache>
            </c:strRef>
          </c:cat>
          <c:val>
            <c:numRef>
              <c:f>Data!$J$1178:$O$1178</c:f>
              <c:numCache>
                <c:formatCode>0%</c:formatCode>
                <c:ptCount val="6"/>
                <c:pt idx="0">
                  <c:v>1.9092326576651296E-2</c:v>
                </c:pt>
                <c:pt idx="1">
                  <c:v>1.9785168506145954E-2</c:v>
                </c:pt>
                <c:pt idx="2">
                  <c:v>1.8526886579304111E-2</c:v>
                </c:pt>
                <c:pt idx="3">
                  <c:v>3.8849075598120425E-2</c:v>
                </c:pt>
                <c:pt idx="4">
                  <c:v>3.9372111318713737E-2</c:v>
                </c:pt>
                <c:pt idx="5">
                  <c:v>3.8354460544134654E-2</c:v>
                </c:pt>
              </c:numCache>
            </c:numRef>
          </c:val>
          <c:extLst>
            <c:ext xmlns:c15="http://schemas.microsoft.com/office/drawing/2012/chart" uri="{02D57815-91ED-43cb-92C2-25804820EDAC}">
              <c15:datalabelsRange>
                <c15:f>Data!$S$1178:$X$1178</c15:f>
                <c15:dlblRangeCache>
                  <c:ptCount val="6"/>
                  <c:pt idx="0">
                    <c:v>2%</c:v>
                  </c:pt>
                  <c:pt idx="1">
                    <c:v>2%</c:v>
                  </c:pt>
                  <c:pt idx="2">
                    <c:v>2%</c:v>
                  </c:pt>
                  <c:pt idx="3">
                    <c:v>4%</c:v>
                  </c:pt>
                  <c:pt idx="4">
                    <c:v>4%</c:v>
                  </c:pt>
                  <c:pt idx="5">
                    <c:v>4%</c:v>
                  </c:pt>
                </c15:dlblRangeCache>
              </c15:datalabelsRange>
            </c:ext>
          </c:extLst>
        </c:ser>
        <c:ser>
          <c:idx val="1"/>
          <c:order val="3"/>
          <c:tx>
            <c:strRef>
              <c:f>Data!$I$1177</c:f>
              <c:strCache>
                <c:ptCount val="1"/>
                <c:pt idx="0">
                  <c:v>Métis (only)</c:v>
                </c:pt>
              </c:strCache>
            </c:strRef>
          </c:tx>
          <c:spPr>
            <a:solidFill>
              <a:schemeClr val="accent2"/>
            </a:solidFill>
            <a:ln>
              <a:noFill/>
            </a:ln>
            <a:effectLst/>
          </c:spPr>
          <c:invertIfNegative val="0"/>
          <c:dLbls>
            <c:dLbl>
              <c:idx val="0"/>
              <c:tx>
                <c:rich>
                  <a:bodyPr/>
                  <a:lstStyle/>
                  <a:p>
                    <a:fld id="{AAD21C25-5A7F-4CDA-B39A-F2D947FA08DD}"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ECBE673D-8D25-4F65-9FBD-876C0F3C089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0FAC1A48-F3E2-438D-9B57-B164DCB5A63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F1613C81-1B5B-40B6-B5EF-BF3B13FBA1A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A4E69F4-B650-4A07-AE5A-9BE7A564F55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AB7A0195-40CF-4539-A36A-EBAB356D03F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Data!$J$1175:$O$1175</c:f>
              <c:strCache>
                <c:ptCount val="6"/>
                <c:pt idx="0">
                  <c:v>LIM-AT</c:v>
                </c:pt>
                <c:pt idx="1">
                  <c:v>LIM-AT: Male</c:v>
                </c:pt>
                <c:pt idx="2">
                  <c:v>LIM-AT: Female</c:v>
                </c:pt>
                <c:pt idx="3">
                  <c:v>Total pop'n</c:v>
                </c:pt>
                <c:pt idx="4">
                  <c:v>Total pop'n: Male</c:v>
                </c:pt>
                <c:pt idx="5">
                  <c:v>Total pop'n: Female</c:v>
                </c:pt>
              </c:strCache>
            </c:strRef>
          </c:cat>
          <c:val>
            <c:numRef>
              <c:f>Data!$J$1177:$O$1177</c:f>
              <c:numCache>
                <c:formatCode>0%</c:formatCode>
                <c:ptCount val="6"/>
                <c:pt idx="0">
                  <c:v>0.33664532395581065</c:v>
                </c:pt>
                <c:pt idx="1">
                  <c:v>0.34188475877597724</c:v>
                </c:pt>
                <c:pt idx="2">
                  <c:v>0.33233920771200481</c:v>
                </c:pt>
                <c:pt idx="3">
                  <c:v>0.35102776043518136</c:v>
                </c:pt>
                <c:pt idx="4">
                  <c:v>0.35578105025076212</c:v>
                </c:pt>
                <c:pt idx="5">
                  <c:v>0.3465327544419452</c:v>
                </c:pt>
              </c:numCache>
            </c:numRef>
          </c:val>
          <c:extLst>
            <c:ext xmlns:c15="http://schemas.microsoft.com/office/drawing/2012/chart" uri="{02D57815-91ED-43cb-92C2-25804820EDAC}">
              <c15:datalabelsRange>
                <c15:f>Data!$S$1177:$X$1177</c15:f>
                <c15:dlblRangeCache>
                  <c:ptCount val="6"/>
                  <c:pt idx="0">
                    <c:v>34%</c:v>
                  </c:pt>
                  <c:pt idx="1">
                    <c:v>34%</c:v>
                  </c:pt>
                  <c:pt idx="2">
                    <c:v>33%</c:v>
                  </c:pt>
                  <c:pt idx="3">
                    <c:v>35%</c:v>
                  </c:pt>
                  <c:pt idx="4">
                    <c:v>36%</c:v>
                  </c:pt>
                  <c:pt idx="5">
                    <c:v>35%</c:v>
                  </c:pt>
                </c15:dlblRangeCache>
              </c15:datalabelsRange>
            </c:ext>
          </c:extLst>
        </c:ser>
        <c:ser>
          <c:idx val="4"/>
          <c:order val="4"/>
          <c:tx>
            <c:strRef>
              <c:f>Data!$I$1180</c:f>
              <c:strCache>
                <c:ptCount val="1"/>
                <c:pt idx="0">
                  <c:v>Aboriginal responses (n.i.e.)</c:v>
                </c:pt>
              </c:strCache>
            </c:strRef>
          </c:tx>
          <c:spPr>
            <a:solidFill>
              <a:schemeClr val="accent5"/>
            </a:solidFill>
            <a:ln>
              <a:noFill/>
            </a:ln>
            <a:effectLst/>
          </c:spPr>
          <c:invertIfNegative val="0"/>
          <c:dLbls>
            <c:dLbl>
              <c:idx val="0"/>
              <c:tx>
                <c:rich>
                  <a:bodyPr/>
                  <a:lstStyle/>
                  <a:p>
                    <a:fld id="{7405470E-28A6-402E-9DB0-098BE7D6E8F4}"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D6920E14-F54B-4EA4-8491-55B074DBBE5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05FF3466-C1FB-4F65-BA5C-BDCD760CF58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5CB78E72-E0EB-4EFA-B959-8C297294C86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E9DE4298-3F71-48A2-B54E-66CB4852600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173EAF4D-0DC0-40A6-BA1F-586136DF6ED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Data!$J$1175:$O$1175</c:f>
              <c:strCache>
                <c:ptCount val="6"/>
                <c:pt idx="0">
                  <c:v>LIM-AT</c:v>
                </c:pt>
                <c:pt idx="1">
                  <c:v>LIM-AT: Male</c:v>
                </c:pt>
                <c:pt idx="2">
                  <c:v>LIM-AT: Female</c:v>
                </c:pt>
                <c:pt idx="3">
                  <c:v>Total pop'n</c:v>
                </c:pt>
                <c:pt idx="4">
                  <c:v>Total pop'n: Male</c:v>
                </c:pt>
                <c:pt idx="5">
                  <c:v>Total pop'n: Female</c:v>
                </c:pt>
              </c:strCache>
            </c:strRef>
          </c:cat>
          <c:val>
            <c:numRef>
              <c:f>Data!$J$1180:$O$1180</c:f>
              <c:numCache>
                <c:formatCode>0%</c:formatCode>
                <c:ptCount val="6"/>
                <c:pt idx="0">
                  <c:v>1.323690409050194E-2</c:v>
                </c:pt>
                <c:pt idx="1">
                  <c:v>1.3399283895020486E-2</c:v>
                </c:pt>
                <c:pt idx="2">
                  <c:v>1.3074258171411357E-2</c:v>
                </c:pt>
                <c:pt idx="3">
                  <c:v>1.3544152922866438E-2</c:v>
                </c:pt>
                <c:pt idx="4">
                  <c:v>1.2759366702723965E-2</c:v>
                </c:pt>
                <c:pt idx="5">
                  <c:v>1.4286295501967416E-2</c:v>
                </c:pt>
              </c:numCache>
            </c:numRef>
          </c:val>
          <c:extLst>
            <c:ext xmlns:c15="http://schemas.microsoft.com/office/drawing/2012/chart" uri="{02D57815-91ED-43cb-92C2-25804820EDAC}">
              <c15:datalabelsRange>
                <c15:f>Data!$S$1180:$X$1180</c15:f>
                <c15:dlblRangeCache>
                  <c:ptCount val="6"/>
                  <c:pt idx="0">
                    <c:v>1%</c:v>
                  </c:pt>
                  <c:pt idx="1">
                    <c:v>1%</c:v>
                  </c:pt>
                  <c:pt idx="2">
                    <c:v>1%</c:v>
                  </c:pt>
                  <c:pt idx="3">
                    <c:v>1%</c:v>
                  </c:pt>
                  <c:pt idx="4">
                    <c:v>1%</c:v>
                  </c:pt>
                  <c:pt idx="5">
                    <c:v>1%</c:v>
                  </c:pt>
                </c15:dlblRangeCache>
              </c15:datalabelsRange>
            </c:ext>
          </c:extLst>
        </c:ser>
        <c:dLbls>
          <c:showLegendKey val="0"/>
          <c:showVal val="0"/>
          <c:showCatName val="0"/>
          <c:showSerName val="0"/>
          <c:showPercent val="0"/>
          <c:showBubbleSize val="0"/>
        </c:dLbls>
        <c:gapWidth val="50"/>
        <c:overlap val="100"/>
        <c:axId val="608714104"/>
        <c:axId val="608710184"/>
        <c:extLst/>
      </c:barChart>
      <c:catAx>
        <c:axId val="6087141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10184"/>
        <c:crosses val="autoZero"/>
        <c:auto val="1"/>
        <c:lblAlgn val="ctr"/>
        <c:lblOffset val="100"/>
        <c:noMultiLvlLbl val="0"/>
      </c:catAx>
      <c:valAx>
        <c:axId val="608710184"/>
        <c:scaling>
          <c:orientation val="minMax"/>
          <c:max val="1"/>
        </c:scaling>
        <c:delete val="1"/>
        <c:axPos val="t"/>
        <c:numFmt formatCode="0%" sourceLinked="1"/>
        <c:majorTickMark val="out"/>
        <c:minorTickMark val="none"/>
        <c:tickLblPos val="nextTo"/>
        <c:crossAx val="608714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Data!$B$1</c:f>
          <c:strCache>
            <c:ptCount val="1"/>
            <c:pt idx="0">
              <c:v>LIM-AT</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7893268801618214"/>
          <c:h val="0.8816974169741697"/>
        </c:manualLayout>
      </c:layout>
      <c:barChart>
        <c:barDir val="bar"/>
        <c:grouping val="clustered"/>
        <c:varyColors val="0"/>
        <c:ser>
          <c:idx val="0"/>
          <c:order val="0"/>
          <c:tx>
            <c:strRef>
              <c:f>Data!$B$1</c:f>
              <c:strCache>
                <c:ptCount val="1"/>
                <c:pt idx="0">
                  <c:v>LIM-AT</c:v>
                </c:pt>
              </c:strCache>
            </c:strRef>
          </c:tx>
          <c:spPr>
            <a:solidFill>
              <a:schemeClr val="accent1"/>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 Work Languages'!$J$13:$J$22</c:f>
              <c:strCache>
                <c:ptCount val="10"/>
                <c:pt idx="0">
                  <c:v>Frisian</c:v>
                </c:pt>
                <c:pt idx="1">
                  <c:v>Amharic</c:v>
                </c:pt>
                <c:pt idx="2">
                  <c:v>Oriya (Odia)</c:v>
                </c:pt>
                <c:pt idx="3">
                  <c:v>Spanish</c:v>
                </c:pt>
                <c:pt idx="4">
                  <c:v>Korean</c:v>
                </c:pt>
                <c:pt idx="5">
                  <c:v>Indo-Iranian languages, n.i.e.</c:v>
                </c:pt>
                <c:pt idx="6">
                  <c:v>Cantonese</c:v>
                </c:pt>
                <c:pt idx="7">
                  <c:v>Mandarin</c:v>
                </c:pt>
                <c:pt idx="8">
                  <c:v>French</c:v>
                </c:pt>
                <c:pt idx="9">
                  <c:v>English</c:v>
                </c:pt>
              </c:strCache>
            </c:strRef>
          </c:cat>
          <c:val>
            <c:numRef>
              <c:f>'Top Work Languages'!$K$13:$K$22</c:f>
              <c:numCache>
                <c:formatCode>#,##0</c:formatCode>
                <c:ptCount val="10"/>
                <c:pt idx="0">
                  <c:v>3010</c:v>
                </c:pt>
                <c:pt idx="1">
                  <c:v>3415</c:v>
                </c:pt>
                <c:pt idx="2">
                  <c:v>3590</c:v>
                </c:pt>
                <c:pt idx="3">
                  <c:v>3760</c:v>
                </c:pt>
                <c:pt idx="4">
                  <c:v>4995</c:v>
                </c:pt>
                <c:pt idx="5">
                  <c:v>6055</c:v>
                </c:pt>
                <c:pt idx="6">
                  <c:v>13465</c:v>
                </c:pt>
                <c:pt idx="7">
                  <c:v>23060</c:v>
                </c:pt>
                <c:pt idx="8">
                  <c:v>309995</c:v>
                </c:pt>
                <c:pt idx="9">
                  <c:v>1317125</c:v>
                </c:pt>
              </c:numCache>
            </c:numRef>
          </c:val>
        </c:ser>
        <c:dLbls>
          <c:showLegendKey val="0"/>
          <c:showVal val="0"/>
          <c:showCatName val="0"/>
          <c:showSerName val="0"/>
          <c:showPercent val="0"/>
          <c:showBubbleSize val="0"/>
        </c:dLbls>
        <c:gapWidth val="50"/>
        <c:axId val="488537584"/>
        <c:axId val="488538760"/>
      </c:barChart>
      <c:catAx>
        <c:axId val="488537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538760"/>
        <c:crosses val="autoZero"/>
        <c:auto val="1"/>
        <c:lblAlgn val="ctr"/>
        <c:lblOffset val="100"/>
        <c:noMultiLvlLbl val="0"/>
      </c:catAx>
      <c:valAx>
        <c:axId val="488538760"/>
        <c:scaling>
          <c:orientation val="minMax"/>
        </c:scaling>
        <c:delete val="1"/>
        <c:axPos val="b"/>
        <c:numFmt formatCode="#,##0" sourceLinked="1"/>
        <c:majorTickMark val="none"/>
        <c:minorTickMark val="none"/>
        <c:tickLblPos val="nextTo"/>
        <c:crossAx val="4885375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Charts!$A$89</c:f>
          <c:strCache>
            <c:ptCount val="1"/>
            <c:pt idx="0">
              <c:v>Knowledge of official languages</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1"/>
          <c:order val="0"/>
          <c:tx>
            <c:strRef>
              <c:f>Data!$I$50</c:f>
              <c:strCache>
                <c:ptCount val="1"/>
                <c:pt idx="0">
                  <c:v>French only</c:v>
                </c:pt>
              </c:strCache>
            </c:strRef>
          </c:tx>
          <c:spPr>
            <a:solidFill>
              <a:schemeClr val="accent3"/>
            </a:solidFill>
            <a:ln>
              <a:noFill/>
            </a:ln>
            <a:effectLst/>
          </c:spPr>
          <c:invertIfNegative val="0"/>
          <c:dLbls>
            <c:dLbl>
              <c:idx val="0"/>
              <c:tx>
                <c:rich>
                  <a:bodyPr/>
                  <a:lstStyle/>
                  <a:p>
                    <a:fld id="{DC2A361E-BB38-41D8-9A78-9BD815E70511}"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B5F2E741-F5DF-4948-9AF1-05BD6D62F44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4535E29A-8F21-4F8E-B055-FD20A8550B3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35EAEC9F-E2CA-4F09-8C87-E9803E90BAB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8F1453B-E4E8-4E0D-838C-53BA8110090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FA53A53F-AAE7-4825-8D03-34F98F8314F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Data!$J$48:$O$48</c:f>
              <c:strCache>
                <c:ptCount val="6"/>
                <c:pt idx="0">
                  <c:v>LIM-AT</c:v>
                </c:pt>
                <c:pt idx="1">
                  <c:v>LIM-AT: Male</c:v>
                </c:pt>
                <c:pt idx="2">
                  <c:v>LIM-AT: Female</c:v>
                </c:pt>
                <c:pt idx="3">
                  <c:v>Total pop'n</c:v>
                </c:pt>
                <c:pt idx="4">
                  <c:v>Total pop'n: Male</c:v>
                </c:pt>
                <c:pt idx="5">
                  <c:v>Total pop'n: Female</c:v>
                </c:pt>
              </c:strCache>
            </c:strRef>
          </c:cat>
          <c:val>
            <c:numRef>
              <c:f>Data!$J$50:$O$50</c:f>
              <c:numCache>
                <c:formatCode>0%</c:formatCode>
                <c:ptCount val="6"/>
                <c:pt idx="0">
                  <c:v>0.13498331889959839</c:v>
                </c:pt>
                <c:pt idx="1">
                  <c:v>0.12478423571495476</c:v>
                </c:pt>
                <c:pt idx="2">
                  <c:v>0.14389018834926118</c:v>
                </c:pt>
                <c:pt idx="3">
                  <c:v>0.11810627751282535</c:v>
                </c:pt>
                <c:pt idx="4">
                  <c:v>0.11212984063058379</c:v>
                </c:pt>
                <c:pt idx="5">
                  <c:v>0.12390581574104333</c:v>
                </c:pt>
              </c:numCache>
            </c:numRef>
          </c:val>
          <c:extLst>
            <c:ext xmlns:c15="http://schemas.microsoft.com/office/drawing/2012/chart" uri="{02D57815-91ED-43cb-92C2-25804820EDAC}">
              <c15:datalabelsRange>
                <c15:f>Data!$S$50:$X$50</c15:f>
                <c15:dlblRangeCache>
                  <c:ptCount val="6"/>
                  <c:pt idx="0">
                    <c:v>13%</c:v>
                  </c:pt>
                  <c:pt idx="1">
                    <c:v>12%</c:v>
                  </c:pt>
                  <c:pt idx="2">
                    <c:v>14%</c:v>
                  </c:pt>
                  <c:pt idx="3">
                    <c:v>12%</c:v>
                  </c:pt>
                  <c:pt idx="4">
                    <c:v>11%</c:v>
                  </c:pt>
                  <c:pt idx="5">
                    <c:v>12%</c:v>
                  </c:pt>
                </c15:dlblRangeCache>
              </c15:datalabelsRange>
            </c:ext>
          </c:extLst>
        </c:ser>
        <c:ser>
          <c:idx val="0"/>
          <c:order val="1"/>
          <c:tx>
            <c:strRef>
              <c:f>Data!$I$49</c:f>
              <c:strCache>
                <c:ptCount val="1"/>
                <c:pt idx="0">
                  <c:v>English only</c:v>
                </c:pt>
              </c:strCache>
            </c:strRef>
          </c:tx>
          <c:spPr>
            <a:solidFill>
              <a:schemeClr val="accent1"/>
            </a:solidFill>
            <a:ln>
              <a:noFill/>
            </a:ln>
            <a:effectLst/>
          </c:spPr>
          <c:invertIfNegative val="0"/>
          <c:dLbls>
            <c:dLbl>
              <c:idx val="0"/>
              <c:tx>
                <c:rich>
                  <a:bodyPr/>
                  <a:lstStyle/>
                  <a:p>
                    <a:fld id="{CC8F7A17-3E8B-4FD9-8B11-BAD2BD818735}"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D6D27454-71B2-44FC-8C4C-0B2FCBE7C23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AA078AC-6B43-4DA4-A260-CFE5C71375C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5AE6A2F0-E7AE-4F33-8397-8262535CE72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B14E48DB-3473-46F1-AD0C-A36CA9FCCEF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43F2730B-EB97-4E5B-88C8-561B96E300D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Data!$J$48:$O$48</c:f>
              <c:strCache>
                <c:ptCount val="6"/>
                <c:pt idx="0">
                  <c:v>LIM-AT</c:v>
                </c:pt>
                <c:pt idx="1">
                  <c:v>LIM-AT: Male</c:v>
                </c:pt>
                <c:pt idx="2">
                  <c:v>LIM-AT: Female</c:v>
                </c:pt>
                <c:pt idx="3">
                  <c:v>Total pop'n</c:v>
                </c:pt>
                <c:pt idx="4">
                  <c:v>Total pop'n: Male</c:v>
                </c:pt>
                <c:pt idx="5">
                  <c:v>Total pop'n: Female</c:v>
                </c:pt>
              </c:strCache>
            </c:strRef>
          </c:cat>
          <c:val>
            <c:numRef>
              <c:f>Data!$J$49:$O$49</c:f>
              <c:numCache>
                <c:formatCode>0%</c:formatCode>
                <c:ptCount val="6"/>
                <c:pt idx="0">
                  <c:v>0.67791389038193428</c:v>
                </c:pt>
                <c:pt idx="1">
                  <c:v>0.68682176420476082</c:v>
                </c:pt>
                <c:pt idx="2">
                  <c:v>0.67013463534718309</c:v>
                </c:pt>
                <c:pt idx="3">
                  <c:v>0.68413277804322192</c:v>
                </c:pt>
                <c:pt idx="4">
                  <c:v>0.69273682613428633</c:v>
                </c:pt>
                <c:pt idx="5">
                  <c:v>0.67578352270079423</c:v>
                </c:pt>
              </c:numCache>
            </c:numRef>
          </c:val>
          <c:extLst>
            <c:ext xmlns:c15="http://schemas.microsoft.com/office/drawing/2012/chart" uri="{02D57815-91ED-43cb-92C2-25804820EDAC}">
              <c15:datalabelsRange>
                <c15:f>Data!$S$49:$X$49</c15:f>
                <c15:dlblRangeCache>
                  <c:ptCount val="6"/>
                  <c:pt idx="0">
                    <c:v>68%</c:v>
                  </c:pt>
                  <c:pt idx="1">
                    <c:v>69%</c:v>
                  </c:pt>
                  <c:pt idx="2">
                    <c:v>67%</c:v>
                  </c:pt>
                  <c:pt idx="3">
                    <c:v>68%</c:v>
                  </c:pt>
                  <c:pt idx="4">
                    <c:v>69%</c:v>
                  </c:pt>
                  <c:pt idx="5">
                    <c:v>68%</c:v>
                  </c:pt>
                </c15:dlblRangeCache>
              </c15:datalabelsRange>
            </c:ext>
          </c:extLst>
        </c:ser>
        <c:ser>
          <c:idx val="2"/>
          <c:order val="2"/>
          <c:tx>
            <c:strRef>
              <c:f>Data!$I$51</c:f>
              <c:strCache>
                <c:ptCount val="1"/>
                <c:pt idx="0">
                  <c:v>English and French</c:v>
                </c:pt>
              </c:strCache>
            </c:strRef>
          </c:tx>
          <c:spPr>
            <a:solidFill>
              <a:schemeClr val="accent2"/>
            </a:solidFill>
            <a:ln>
              <a:noFill/>
            </a:ln>
            <a:effectLst/>
          </c:spPr>
          <c:invertIfNegative val="0"/>
          <c:dLbls>
            <c:dLbl>
              <c:idx val="0"/>
              <c:tx>
                <c:rich>
                  <a:bodyPr/>
                  <a:lstStyle/>
                  <a:p>
                    <a:fld id="{DC7B0250-C0E7-4607-8E80-0C03AA24BAF3}"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D52410D3-A2B9-4335-B445-56D2D779701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44874B65-E4E6-4B28-A82C-3362C801648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EB55C522-C72A-4313-86CE-AD50DECD51C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50A7296F-0EA3-4744-9E65-E86A8EF6C2F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6BEE9E43-7ABC-490A-A913-7F0474D2093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Data!$J$48:$O$48</c:f>
              <c:strCache>
                <c:ptCount val="6"/>
                <c:pt idx="0">
                  <c:v>LIM-AT</c:v>
                </c:pt>
                <c:pt idx="1">
                  <c:v>LIM-AT: Male</c:v>
                </c:pt>
                <c:pt idx="2">
                  <c:v>LIM-AT: Female</c:v>
                </c:pt>
                <c:pt idx="3">
                  <c:v>Total pop'n</c:v>
                </c:pt>
                <c:pt idx="4">
                  <c:v>Total pop'n: Male</c:v>
                </c:pt>
                <c:pt idx="5">
                  <c:v>Total pop'n: Female</c:v>
                </c:pt>
              </c:strCache>
            </c:strRef>
          </c:cat>
          <c:val>
            <c:numRef>
              <c:f>Data!$J$51:$O$51</c:f>
              <c:numCache>
                <c:formatCode>0%</c:formatCode>
                <c:ptCount val="6"/>
                <c:pt idx="0">
                  <c:v>0.14516767910740258</c:v>
                </c:pt>
                <c:pt idx="1">
                  <c:v>0.15089896210130999</c:v>
                </c:pt>
                <c:pt idx="2">
                  <c:v>0.14016449155826829</c:v>
                </c:pt>
                <c:pt idx="3">
                  <c:v>0.17913489135902674</c:v>
                </c:pt>
                <c:pt idx="4">
                  <c:v>0.17967896320759857</c:v>
                </c:pt>
                <c:pt idx="5">
                  <c:v>0.17860695194580892</c:v>
                </c:pt>
              </c:numCache>
            </c:numRef>
          </c:val>
          <c:extLst>
            <c:ext xmlns:c15="http://schemas.microsoft.com/office/drawing/2012/chart" uri="{02D57815-91ED-43cb-92C2-25804820EDAC}">
              <c15:datalabelsRange>
                <c15:f>Data!$S$51:$X$51</c15:f>
                <c15:dlblRangeCache>
                  <c:ptCount val="6"/>
                  <c:pt idx="0">
                    <c:v>15%</c:v>
                  </c:pt>
                  <c:pt idx="1">
                    <c:v>15%</c:v>
                  </c:pt>
                  <c:pt idx="2">
                    <c:v>14%</c:v>
                  </c:pt>
                  <c:pt idx="3">
                    <c:v>18%</c:v>
                  </c:pt>
                  <c:pt idx="4">
                    <c:v>18%</c:v>
                  </c:pt>
                  <c:pt idx="5">
                    <c:v>18%</c:v>
                  </c:pt>
                </c15:dlblRangeCache>
              </c15:datalabelsRange>
            </c:ext>
          </c:extLst>
        </c:ser>
        <c:ser>
          <c:idx val="3"/>
          <c:order val="3"/>
          <c:tx>
            <c:strRef>
              <c:f>Data!$I$52</c:f>
              <c:strCache>
                <c:ptCount val="1"/>
                <c:pt idx="0">
                  <c:v>Neither English nor French</c:v>
                </c:pt>
              </c:strCache>
            </c:strRef>
          </c:tx>
          <c:spPr>
            <a:solidFill>
              <a:schemeClr val="accent4"/>
            </a:solidFill>
            <a:ln>
              <a:noFill/>
            </a:ln>
            <a:effectLst/>
          </c:spPr>
          <c:invertIfNegative val="0"/>
          <c:dLbls>
            <c:dLbl>
              <c:idx val="0"/>
              <c:tx>
                <c:rich>
                  <a:bodyPr/>
                  <a:lstStyle/>
                  <a:p>
                    <a:fld id="{4C300C19-6080-4E0F-B2D0-C46038A90A61}" type="CELLRANGE">
                      <a:rPr lang="en-US"/>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301B8B13-4E35-4D8B-97C1-C72CCABF5334}" type="CELLRANGE">
                      <a:rPr lang="en-CA"/>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5526CE68-1543-48FF-8CC8-410D66035494}" type="CELLRANGE">
                      <a:rPr lang="en-CA"/>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E3616B46-98B2-48BE-829E-B47F92146E69}" type="CELLRANGE">
                      <a:rPr lang="en-CA"/>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7E83ABFA-AC6E-4834-838D-772C1DB7EB01}" type="CELLRANGE">
                      <a:rPr lang="en-CA"/>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044335A-3394-4E2C-90D0-425F069A30C9}" type="CELLRANGE">
                      <a:rPr lang="en-CA"/>
                      <a:pPr/>
                      <a:t>[CELLRANGE]</a:t>
                    </a:fld>
                    <a:endParaRPr lang="en-CA"/>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Data!$J$48:$O$48</c:f>
              <c:strCache>
                <c:ptCount val="6"/>
                <c:pt idx="0">
                  <c:v>LIM-AT</c:v>
                </c:pt>
                <c:pt idx="1">
                  <c:v>LIM-AT: Male</c:v>
                </c:pt>
                <c:pt idx="2">
                  <c:v>LIM-AT: Female</c:v>
                </c:pt>
                <c:pt idx="3">
                  <c:v>Total pop'n</c:v>
                </c:pt>
                <c:pt idx="4">
                  <c:v>Total pop'n: Male</c:v>
                </c:pt>
                <c:pt idx="5">
                  <c:v>Total pop'n: Female</c:v>
                </c:pt>
              </c:strCache>
            </c:strRef>
          </c:cat>
          <c:val>
            <c:numRef>
              <c:f>Data!$J$52:$O$52</c:f>
              <c:numCache>
                <c:formatCode>0%</c:formatCode>
                <c:ptCount val="6"/>
                <c:pt idx="0">
                  <c:v>4.1935111611064731E-2</c:v>
                </c:pt>
                <c:pt idx="1">
                  <c:v>3.749503797897441E-2</c:v>
                </c:pt>
                <c:pt idx="2">
                  <c:v>4.5812632312872838E-2</c:v>
                </c:pt>
                <c:pt idx="3">
                  <c:v>1.8625907989436467E-2</c:v>
                </c:pt>
                <c:pt idx="4">
                  <c:v>1.5454370027531328E-2</c:v>
                </c:pt>
                <c:pt idx="5">
                  <c:v>2.1703709612353499E-2</c:v>
                </c:pt>
              </c:numCache>
            </c:numRef>
          </c:val>
          <c:extLst>
            <c:ext xmlns:c15="http://schemas.microsoft.com/office/drawing/2012/chart" uri="{02D57815-91ED-43cb-92C2-25804820EDAC}">
              <c15:datalabelsRange>
                <c15:f>Data!$S$52:$X$52</c15:f>
                <c15:dlblRangeCache>
                  <c:ptCount val="6"/>
                  <c:pt idx="0">
                    <c:v>4%</c:v>
                  </c:pt>
                  <c:pt idx="1">
                    <c:v>4%</c:v>
                  </c:pt>
                  <c:pt idx="2">
                    <c:v>5%</c:v>
                  </c:pt>
                  <c:pt idx="3">
                    <c:v>2%</c:v>
                  </c:pt>
                  <c:pt idx="4">
                    <c:v>2%</c:v>
                  </c:pt>
                  <c:pt idx="5">
                    <c:v>2%</c:v>
                  </c:pt>
                </c15:dlblRangeCache>
              </c15:datalabelsRange>
            </c:ext>
          </c:extLst>
        </c:ser>
        <c:dLbls>
          <c:showLegendKey val="0"/>
          <c:showVal val="0"/>
          <c:showCatName val="0"/>
          <c:showSerName val="0"/>
          <c:showPercent val="0"/>
          <c:showBubbleSize val="0"/>
        </c:dLbls>
        <c:gapWidth val="50"/>
        <c:overlap val="100"/>
        <c:axId val="608717240"/>
        <c:axId val="608709792"/>
      </c:barChart>
      <c:catAx>
        <c:axId val="608717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09792"/>
        <c:crosses val="autoZero"/>
        <c:auto val="1"/>
        <c:lblAlgn val="ctr"/>
        <c:lblOffset val="100"/>
        <c:noMultiLvlLbl val="0"/>
      </c:catAx>
      <c:valAx>
        <c:axId val="608709792"/>
        <c:scaling>
          <c:orientation val="minMax"/>
          <c:max val="1"/>
        </c:scaling>
        <c:delete val="1"/>
        <c:axPos val="t"/>
        <c:numFmt formatCode="0%" sourceLinked="1"/>
        <c:majorTickMark val="none"/>
        <c:minorTickMark val="none"/>
        <c:tickLblPos val="nextTo"/>
        <c:crossAx val="608717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Charts!$A$174</c:f>
          <c:strCache>
            <c:ptCount val="1"/>
            <c:pt idx="0">
              <c:v>Other languages spoken regularly at home</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0"/>
          <c:order val="0"/>
          <c:tx>
            <c:strRef>
              <c:f>Data!$I$607</c:f>
              <c:strCache>
                <c:ptCount val="1"/>
                <c:pt idx="0">
                  <c:v>English</c:v>
                </c:pt>
              </c:strCache>
            </c:strRef>
          </c:tx>
          <c:spPr>
            <a:solidFill>
              <a:schemeClr val="accent1"/>
            </a:solidFill>
            <a:ln>
              <a:noFill/>
            </a:ln>
            <a:effectLst/>
          </c:spPr>
          <c:invertIfNegative val="0"/>
          <c:dLbls>
            <c:dLbl>
              <c:idx val="0"/>
              <c:tx>
                <c:rich>
                  <a:bodyPr/>
                  <a:lstStyle/>
                  <a:p>
                    <a:fld id="{A17CAD16-7D6C-4842-AB49-3A7FCDEC0A16}"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DB56EFB-308B-4162-8235-FF58D47F472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9BC5C969-2FCB-4491-826D-FEB75E18E3A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D9A36A87-1478-4C96-9000-7C30727485E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2A055BE0-A751-45D2-B9A0-B06846D88E2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97C2E135-296E-401B-9205-AF47103FBF4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Data!$J$605:$O$605</c:f>
              <c:strCache>
                <c:ptCount val="6"/>
                <c:pt idx="0">
                  <c:v>LIM-AT</c:v>
                </c:pt>
                <c:pt idx="1">
                  <c:v>LIM-AT: Male</c:v>
                </c:pt>
                <c:pt idx="2">
                  <c:v>LIM-AT: Female</c:v>
                </c:pt>
                <c:pt idx="3">
                  <c:v>Total pop'n</c:v>
                </c:pt>
                <c:pt idx="4">
                  <c:v>Total pop'n: Male</c:v>
                </c:pt>
                <c:pt idx="5">
                  <c:v>Total pop'n: Female</c:v>
                </c:pt>
              </c:strCache>
            </c:strRef>
          </c:cat>
          <c:val>
            <c:numRef>
              <c:f>Data!$J$607:$O$607</c:f>
              <c:numCache>
                <c:formatCode>0%</c:formatCode>
                <c:ptCount val="6"/>
                <c:pt idx="0">
                  <c:v>7.578074723428499E-2</c:v>
                </c:pt>
                <c:pt idx="1">
                  <c:v>7.8803584251771835E-2</c:v>
                </c:pt>
                <c:pt idx="2">
                  <c:v>7.3138810661743228E-2</c:v>
                </c:pt>
                <c:pt idx="3">
                  <c:v>6.0024126481497714E-2</c:v>
                </c:pt>
                <c:pt idx="4">
                  <c:v>6.0421322122431183E-2</c:v>
                </c:pt>
                <c:pt idx="5">
                  <c:v>5.9638939668318992E-2</c:v>
                </c:pt>
              </c:numCache>
            </c:numRef>
          </c:val>
          <c:extLst>
            <c:ext xmlns:c15="http://schemas.microsoft.com/office/drawing/2012/chart" uri="{02D57815-91ED-43cb-92C2-25804820EDAC}">
              <c15:datalabelsRange>
                <c15:f>Data!$S$607:$X$607</c15:f>
                <c15:dlblRangeCache>
                  <c:ptCount val="6"/>
                  <c:pt idx="0">
                    <c:v>8%</c:v>
                  </c:pt>
                  <c:pt idx="1">
                    <c:v>8%</c:v>
                  </c:pt>
                  <c:pt idx="2">
                    <c:v>7%</c:v>
                  </c:pt>
                  <c:pt idx="3">
                    <c:v>6%</c:v>
                  </c:pt>
                  <c:pt idx="4">
                    <c:v>6%</c:v>
                  </c:pt>
                  <c:pt idx="5">
                    <c:v>6%</c:v>
                  </c:pt>
                </c15:dlblRangeCache>
              </c15:datalabelsRange>
            </c:ext>
          </c:extLst>
        </c:ser>
        <c:ser>
          <c:idx val="2"/>
          <c:order val="1"/>
          <c:tx>
            <c:strRef>
              <c:f>Data!$I$608</c:f>
              <c:strCache>
                <c:ptCount val="1"/>
                <c:pt idx="0">
                  <c:v>French</c:v>
                </c:pt>
              </c:strCache>
            </c:strRef>
          </c:tx>
          <c:spPr>
            <a:solidFill>
              <a:schemeClr val="accent2"/>
            </a:solidFill>
            <a:ln>
              <a:noFill/>
            </a:ln>
            <a:effectLst/>
          </c:spPr>
          <c:invertIfNegative val="0"/>
          <c:dLbls>
            <c:dLbl>
              <c:idx val="0"/>
              <c:tx>
                <c:rich>
                  <a:bodyPr/>
                  <a:lstStyle/>
                  <a:p>
                    <a:fld id="{EA072585-0518-4262-9C76-7F25E4BE1326}"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824FB19-8AEA-428A-BDF1-B15D8FD89EF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23CB8B49-35F9-4F84-A14E-F5263C8C5629}"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F75F766D-D1A5-4D37-A030-290692879B3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938C10C9-3A58-4EAA-949C-61D755C70B9F}"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233C8E2C-F7CB-43FB-B189-F71D81BA4CB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Data!$J$605:$O$605</c:f>
              <c:strCache>
                <c:ptCount val="6"/>
                <c:pt idx="0">
                  <c:v>LIM-AT</c:v>
                </c:pt>
                <c:pt idx="1">
                  <c:v>LIM-AT: Male</c:v>
                </c:pt>
                <c:pt idx="2">
                  <c:v>LIM-AT: Female</c:v>
                </c:pt>
                <c:pt idx="3">
                  <c:v>Total pop'n</c:v>
                </c:pt>
                <c:pt idx="4">
                  <c:v>Total pop'n: Male</c:v>
                </c:pt>
                <c:pt idx="5">
                  <c:v>Total pop'n: Female</c:v>
                </c:pt>
              </c:strCache>
            </c:strRef>
          </c:cat>
          <c:val>
            <c:numRef>
              <c:f>Data!$J$608:$O$608</c:f>
              <c:numCache>
                <c:formatCode>0%</c:formatCode>
                <c:ptCount val="6"/>
                <c:pt idx="0">
                  <c:v>2.0103610998194136E-2</c:v>
                </c:pt>
                <c:pt idx="1">
                  <c:v>1.957823936343403E-2</c:v>
                </c:pt>
                <c:pt idx="2">
                  <c:v>2.0564326084500897E-2</c:v>
                </c:pt>
                <c:pt idx="3">
                  <c:v>2.099532037959307E-2</c:v>
                </c:pt>
                <c:pt idx="4">
                  <c:v>1.9971334422409233E-2</c:v>
                </c:pt>
                <c:pt idx="5">
                  <c:v>2.1989033930316454E-2</c:v>
                </c:pt>
              </c:numCache>
            </c:numRef>
          </c:val>
          <c:extLst>
            <c:ext xmlns:c15="http://schemas.microsoft.com/office/drawing/2012/chart" uri="{02D57815-91ED-43cb-92C2-25804820EDAC}">
              <c15:datalabelsRange>
                <c15:f>Data!$S$608:$X$608</c15:f>
                <c15:dlblRangeCache>
                  <c:ptCount val="6"/>
                  <c:pt idx="0">
                    <c:v>2%</c:v>
                  </c:pt>
                  <c:pt idx="1">
                    <c:v>2%</c:v>
                  </c:pt>
                  <c:pt idx="2">
                    <c:v>2%</c:v>
                  </c:pt>
                  <c:pt idx="3">
                    <c:v>2%</c:v>
                  </c:pt>
                  <c:pt idx="4">
                    <c:v>2%</c:v>
                  </c:pt>
                  <c:pt idx="5">
                    <c:v>2%</c:v>
                  </c:pt>
                </c15:dlblRangeCache>
              </c15:datalabelsRange>
            </c:ext>
          </c:extLst>
        </c:ser>
        <c:ser>
          <c:idx val="7"/>
          <c:order val="2"/>
          <c:tx>
            <c:strRef>
              <c:f>Data!$I$613</c:f>
              <c:strCache>
                <c:ptCount val="1"/>
                <c:pt idx="0">
                  <c:v>Non-official language</c:v>
                </c:pt>
              </c:strCache>
            </c:strRef>
          </c:tx>
          <c:spPr>
            <a:solidFill>
              <a:schemeClr val="accent3"/>
            </a:solidFill>
            <a:ln>
              <a:noFill/>
            </a:ln>
            <a:effectLst/>
          </c:spPr>
          <c:invertIfNegative val="0"/>
          <c:dLbls>
            <c:dLbl>
              <c:idx val="0"/>
              <c:tx>
                <c:rich>
                  <a:bodyPr/>
                  <a:lstStyle/>
                  <a:p>
                    <a:fld id="{E9B9C504-A3D0-4137-9CEF-06EED9099058}"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8038ADD1-5676-4B9E-BCC4-919BAE268D5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4F0351DB-B498-4A53-B787-D5DC5A3EEBB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7A01F754-8C7A-4BC0-A0A7-B604F300355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04722B77-5A0B-479F-93E3-5D11DDE2110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E81EC9AC-54F3-4D05-834B-095AE24E65D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Data!$J$605:$O$605</c:f>
              <c:strCache>
                <c:ptCount val="6"/>
                <c:pt idx="0">
                  <c:v>LIM-AT</c:v>
                </c:pt>
                <c:pt idx="1">
                  <c:v>LIM-AT: Male</c:v>
                </c:pt>
                <c:pt idx="2">
                  <c:v>LIM-AT: Female</c:v>
                </c:pt>
                <c:pt idx="3">
                  <c:v>Total pop'n</c:v>
                </c:pt>
                <c:pt idx="4">
                  <c:v>Total pop'n: Male</c:v>
                </c:pt>
                <c:pt idx="5">
                  <c:v>Total pop'n: Female</c:v>
                </c:pt>
              </c:strCache>
            </c:strRef>
          </c:cat>
          <c:val>
            <c:numRef>
              <c:f>Data!$J$613:$O$613</c:f>
              <c:numCache>
                <c:formatCode>0%</c:formatCode>
                <c:ptCount val="6"/>
                <c:pt idx="0">
                  <c:v>7.1108583619149013E-2</c:v>
                </c:pt>
                <c:pt idx="1">
                  <c:v>7.2507950384249995E-2</c:v>
                </c:pt>
                <c:pt idx="2">
                  <c:v>6.9886379128348344E-2</c:v>
                </c:pt>
                <c:pt idx="3">
                  <c:v>6.1843188897523681E-2</c:v>
                </c:pt>
                <c:pt idx="4">
                  <c:v>5.9650916311538557E-2</c:v>
                </c:pt>
                <c:pt idx="5">
                  <c:v>6.3970645836204265E-2</c:v>
                </c:pt>
              </c:numCache>
            </c:numRef>
          </c:val>
          <c:extLst>
            <c:ext xmlns:c15="http://schemas.microsoft.com/office/drawing/2012/chart" uri="{02D57815-91ED-43cb-92C2-25804820EDAC}">
              <c15:datalabelsRange>
                <c15:f>Data!$S$613:$X$613</c15:f>
                <c15:dlblRangeCache>
                  <c:ptCount val="6"/>
                  <c:pt idx="0">
                    <c:v>7%</c:v>
                  </c:pt>
                  <c:pt idx="1">
                    <c:v>7%</c:v>
                  </c:pt>
                  <c:pt idx="2">
                    <c:v>7%</c:v>
                  </c:pt>
                  <c:pt idx="3">
                    <c:v>6%</c:v>
                  </c:pt>
                  <c:pt idx="4">
                    <c:v>6%</c:v>
                  </c:pt>
                  <c:pt idx="5">
                    <c:v>6%</c:v>
                  </c:pt>
                </c15:dlblRangeCache>
              </c15:datalabelsRange>
            </c:ext>
          </c:extLst>
        </c:ser>
        <c:ser>
          <c:idx val="3"/>
          <c:order val="3"/>
          <c:tx>
            <c:strRef>
              <c:f>Data!$I$609</c:f>
              <c:strCache>
                <c:ptCount val="1"/>
                <c:pt idx="0">
                  <c:v>English and French</c:v>
                </c:pt>
              </c:strCache>
            </c:strRef>
          </c:tx>
          <c:spPr>
            <a:solidFill>
              <a:schemeClr val="accent6">
                <a:lumMod val="75000"/>
              </a:schemeClr>
            </a:solidFill>
            <a:ln>
              <a:noFill/>
            </a:ln>
            <a:effectLst/>
          </c:spPr>
          <c:invertIfNegative val="0"/>
          <c:cat>
            <c:strRef>
              <c:f>Data!$J$605:$O$605</c:f>
              <c:strCache>
                <c:ptCount val="6"/>
                <c:pt idx="0">
                  <c:v>LIM-AT</c:v>
                </c:pt>
                <c:pt idx="1">
                  <c:v>LIM-AT: Male</c:v>
                </c:pt>
                <c:pt idx="2">
                  <c:v>LIM-AT: Female</c:v>
                </c:pt>
                <c:pt idx="3">
                  <c:v>Total pop'n</c:v>
                </c:pt>
                <c:pt idx="4">
                  <c:v>Total pop'n: Male</c:v>
                </c:pt>
                <c:pt idx="5">
                  <c:v>Total pop'n: Female</c:v>
                </c:pt>
              </c:strCache>
            </c:strRef>
          </c:cat>
          <c:val>
            <c:numRef>
              <c:f>Data!$J$609:$O$609</c:f>
              <c:numCache>
                <c:formatCode>0%</c:formatCode>
                <c:ptCount val="6"/>
                <c:pt idx="0">
                  <c:v>1.8640830800931937E-3</c:v>
                </c:pt>
                <c:pt idx="1">
                  <c:v>2.0271807246111783E-3</c:v>
                </c:pt>
                <c:pt idx="2">
                  <c:v>1.7235939563200393E-3</c:v>
                </c:pt>
                <c:pt idx="3">
                  <c:v>1.3490980572871899E-3</c:v>
                </c:pt>
                <c:pt idx="4">
                  <c:v>1.3690538444428404E-3</c:v>
                </c:pt>
                <c:pt idx="5">
                  <c:v>1.32973172640977E-3</c:v>
                </c:pt>
              </c:numCache>
            </c:numRef>
          </c:val>
        </c:ser>
        <c:ser>
          <c:idx val="4"/>
          <c:order val="4"/>
          <c:tx>
            <c:strRef>
              <c:f>Data!$I$610</c:f>
              <c:strCache>
                <c:ptCount val="1"/>
                <c:pt idx="0">
                  <c:v>English and non-official language</c:v>
                </c:pt>
              </c:strCache>
            </c:strRef>
          </c:tx>
          <c:spPr>
            <a:solidFill>
              <a:schemeClr val="accent6"/>
            </a:solidFill>
            <a:ln>
              <a:noFill/>
            </a:ln>
            <a:effectLst/>
          </c:spPr>
          <c:invertIfNegative val="0"/>
          <c:cat>
            <c:strRef>
              <c:f>Data!$J$605:$O$605</c:f>
              <c:strCache>
                <c:ptCount val="6"/>
                <c:pt idx="0">
                  <c:v>LIM-AT</c:v>
                </c:pt>
                <c:pt idx="1">
                  <c:v>LIM-AT: Male</c:v>
                </c:pt>
                <c:pt idx="2">
                  <c:v>LIM-AT: Female</c:v>
                </c:pt>
                <c:pt idx="3">
                  <c:v>Total pop'n</c:v>
                </c:pt>
                <c:pt idx="4">
                  <c:v>Total pop'n: Male</c:v>
                </c:pt>
                <c:pt idx="5">
                  <c:v>Total pop'n: Female</c:v>
                </c:pt>
              </c:strCache>
            </c:strRef>
          </c:cat>
          <c:val>
            <c:numRef>
              <c:f>Data!$J$610:$O$610</c:f>
              <c:numCache>
                <c:formatCode>0%</c:formatCode>
                <c:ptCount val="6"/>
                <c:pt idx="0">
                  <c:v>2.2050865660221217E-3</c:v>
                </c:pt>
                <c:pt idx="1">
                  <c:v>2.3260170470511101E-3</c:v>
                </c:pt>
                <c:pt idx="2">
                  <c:v>2.0975262044708276E-3</c:v>
                </c:pt>
                <c:pt idx="3">
                  <c:v>1.6775942932194547E-3</c:v>
                </c:pt>
                <c:pt idx="4">
                  <c:v>1.670440132987068E-3</c:v>
                </c:pt>
                <c:pt idx="5">
                  <c:v>1.6845365151593992E-3</c:v>
                </c:pt>
              </c:numCache>
            </c:numRef>
          </c:val>
        </c:ser>
        <c:ser>
          <c:idx val="5"/>
          <c:order val="5"/>
          <c:tx>
            <c:strRef>
              <c:f>Data!$I$611</c:f>
              <c:strCache>
                <c:ptCount val="1"/>
                <c:pt idx="0">
                  <c:v>French and non-official language</c:v>
                </c:pt>
              </c:strCache>
            </c:strRef>
          </c:tx>
          <c:spPr>
            <a:solidFill>
              <a:schemeClr val="accent5"/>
            </a:solidFill>
            <a:ln>
              <a:noFill/>
            </a:ln>
            <a:effectLst/>
          </c:spPr>
          <c:invertIfNegative val="0"/>
          <c:cat>
            <c:strRef>
              <c:f>Data!$J$605:$O$605</c:f>
              <c:strCache>
                <c:ptCount val="6"/>
                <c:pt idx="0">
                  <c:v>LIM-AT</c:v>
                </c:pt>
                <c:pt idx="1">
                  <c:v>LIM-AT: Male</c:v>
                </c:pt>
                <c:pt idx="2">
                  <c:v>LIM-AT: Female</c:v>
                </c:pt>
                <c:pt idx="3">
                  <c:v>Total pop'n</c:v>
                </c:pt>
                <c:pt idx="4">
                  <c:v>Total pop'n: Male</c:v>
                </c:pt>
                <c:pt idx="5">
                  <c:v>Total pop'n: Female</c:v>
                </c:pt>
              </c:strCache>
            </c:strRef>
          </c:cat>
          <c:val>
            <c:numRef>
              <c:f>Data!$J$611:$O$611</c:f>
              <c:numCache>
                <c:formatCode>0%</c:formatCode>
                <c:ptCount val="6"/>
                <c:pt idx="0">
                  <c:v>1.2392565708148841E-3</c:v>
                </c:pt>
                <c:pt idx="1">
                  <c:v>1.2689393094650831E-3</c:v>
                </c:pt>
                <c:pt idx="2">
                  <c:v>1.2133322426976095E-3</c:v>
                </c:pt>
                <c:pt idx="3">
                  <c:v>1.3663644230451136E-3</c:v>
                </c:pt>
                <c:pt idx="4">
                  <c:v>1.2892144659526297E-3</c:v>
                </c:pt>
                <c:pt idx="5">
                  <c:v>1.4409477319082436E-3</c:v>
                </c:pt>
              </c:numCache>
            </c:numRef>
          </c:val>
        </c:ser>
        <c:ser>
          <c:idx val="6"/>
          <c:order val="6"/>
          <c:tx>
            <c:strRef>
              <c:f>Data!$I$612</c:f>
              <c:strCache>
                <c:ptCount val="1"/>
                <c:pt idx="0">
                  <c:v>English, French and non-official language</c:v>
                </c:pt>
              </c:strCache>
            </c:strRef>
          </c:tx>
          <c:spPr>
            <a:solidFill>
              <a:schemeClr val="accent4">
                <a:lumMod val="75000"/>
              </a:schemeClr>
            </a:solidFill>
            <a:ln>
              <a:noFill/>
            </a:ln>
            <a:effectLst/>
          </c:spPr>
          <c:invertIfNegative val="0"/>
          <c:cat>
            <c:strRef>
              <c:f>Data!$J$605:$O$605</c:f>
              <c:strCache>
                <c:ptCount val="6"/>
                <c:pt idx="0">
                  <c:v>LIM-AT</c:v>
                </c:pt>
                <c:pt idx="1">
                  <c:v>LIM-AT: Male</c:v>
                </c:pt>
                <c:pt idx="2">
                  <c:v>LIM-AT: Female</c:v>
                </c:pt>
                <c:pt idx="3">
                  <c:v>Total pop'n</c:v>
                </c:pt>
                <c:pt idx="4">
                  <c:v>Total pop'n: Male</c:v>
                </c:pt>
                <c:pt idx="5">
                  <c:v>Total pop'n: Female</c:v>
                </c:pt>
              </c:strCache>
            </c:strRef>
          </c:cat>
          <c:val>
            <c:numRef>
              <c:f>Data!$J$612:$O$612</c:f>
              <c:numCache>
                <c:formatCode>0%</c:formatCode>
                <c:ptCount val="6"/>
                <c:pt idx="0">
                  <c:v>1.1851950425578588E-4</c:v>
                </c:pt>
                <c:pt idx="1">
                  <c:v>1.2711694312743363E-4</c:v>
                </c:pt>
                <c:pt idx="2">
                  <c:v>1.1101113616976524E-4</c:v>
                </c:pt>
                <c:pt idx="3">
                  <c:v>6.1375400971443468E-5</c:v>
                </c:pt>
                <c:pt idx="4">
                  <c:v>6.3930424842714956E-5</c:v>
                </c:pt>
                <c:pt idx="5">
                  <c:v>5.9181781846231435E-5</c:v>
                </c:pt>
              </c:numCache>
            </c:numRef>
          </c:val>
        </c:ser>
        <c:ser>
          <c:idx val="1"/>
          <c:order val="7"/>
          <c:tx>
            <c:strRef>
              <c:f>Data!$I$606</c:f>
              <c:strCache>
                <c:ptCount val="1"/>
                <c:pt idx="0">
                  <c:v>None</c:v>
                </c:pt>
              </c:strCache>
            </c:strRef>
          </c:tx>
          <c:spPr>
            <a:solidFill>
              <a:schemeClr val="accent4"/>
            </a:solidFill>
            <a:ln>
              <a:noFill/>
            </a:ln>
            <a:effectLst/>
          </c:spPr>
          <c:invertIfNegative val="0"/>
          <c:dLbls>
            <c:dLbl>
              <c:idx val="0"/>
              <c:tx>
                <c:rich>
                  <a:bodyPr/>
                  <a:lstStyle/>
                  <a:p>
                    <a:fld id="{A3D2C168-3FAD-415E-8D38-54D4545A336B}"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BA327862-62C1-4843-B75C-F04AD1EB15F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E784F08-5E6D-41F7-9F87-B8CE2396095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C7A0E915-4CD0-4D60-A182-FD4A442273C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A0C35E06-298D-43E8-8214-6EEFC87693A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8B18BCD-E521-4711-A124-00DDB029DF9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Data!$J$605:$O$605</c:f>
              <c:strCache>
                <c:ptCount val="6"/>
                <c:pt idx="0">
                  <c:v>LIM-AT</c:v>
                </c:pt>
                <c:pt idx="1">
                  <c:v>LIM-AT: Male</c:v>
                </c:pt>
                <c:pt idx="2">
                  <c:v>LIM-AT: Female</c:v>
                </c:pt>
                <c:pt idx="3">
                  <c:v>Total pop'n</c:v>
                </c:pt>
                <c:pt idx="4">
                  <c:v>Total pop'n: Male</c:v>
                </c:pt>
                <c:pt idx="5">
                  <c:v>Total pop'n: Female</c:v>
                </c:pt>
              </c:strCache>
            </c:strRef>
          </c:cat>
          <c:val>
            <c:numRef>
              <c:f>Data!$J$606:$O$606</c:f>
              <c:numCache>
                <c:formatCode>0%</c:formatCode>
                <c:ptCount val="6"/>
                <c:pt idx="0">
                  <c:v>0.82758219171673419</c:v>
                </c:pt>
                <c:pt idx="1">
                  <c:v>0.82336097197628932</c:v>
                </c:pt>
                <c:pt idx="2">
                  <c:v>0.83126696814954171</c:v>
                </c:pt>
                <c:pt idx="3">
                  <c:v>0.8526829320668623</c:v>
                </c:pt>
                <c:pt idx="4">
                  <c:v>0.85556378827539581</c:v>
                </c:pt>
                <c:pt idx="5">
                  <c:v>0.84988698280983666</c:v>
                </c:pt>
              </c:numCache>
            </c:numRef>
          </c:val>
          <c:extLst>
            <c:ext xmlns:c15="http://schemas.microsoft.com/office/drawing/2012/chart" uri="{02D57815-91ED-43cb-92C2-25804820EDAC}">
              <c15:datalabelsRange>
                <c15:f>Data!$S$606:$X$606</c15:f>
                <c15:dlblRangeCache>
                  <c:ptCount val="6"/>
                  <c:pt idx="0">
                    <c:v>83%</c:v>
                  </c:pt>
                  <c:pt idx="1">
                    <c:v>82%</c:v>
                  </c:pt>
                  <c:pt idx="2">
                    <c:v>83%</c:v>
                  </c:pt>
                  <c:pt idx="3">
                    <c:v>85%</c:v>
                  </c:pt>
                  <c:pt idx="4">
                    <c:v>86%</c:v>
                  </c:pt>
                  <c:pt idx="5">
                    <c:v>85%</c:v>
                  </c:pt>
                </c15:dlblRangeCache>
              </c15:datalabelsRange>
            </c:ext>
          </c:extLst>
        </c:ser>
        <c:dLbls>
          <c:showLegendKey val="0"/>
          <c:showVal val="0"/>
          <c:showCatName val="0"/>
          <c:showSerName val="0"/>
          <c:showPercent val="0"/>
          <c:showBubbleSize val="0"/>
        </c:dLbls>
        <c:gapWidth val="50"/>
        <c:overlap val="100"/>
        <c:axId val="608708616"/>
        <c:axId val="608718024"/>
      </c:barChart>
      <c:catAx>
        <c:axId val="6087086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18024"/>
        <c:crosses val="autoZero"/>
        <c:auto val="1"/>
        <c:lblAlgn val="ctr"/>
        <c:lblOffset val="100"/>
        <c:noMultiLvlLbl val="0"/>
      </c:catAx>
      <c:valAx>
        <c:axId val="608718024"/>
        <c:scaling>
          <c:orientation val="minMax"/>
          <c:max val="1"/>
        </c:scaling>
        <c:delete val="1"/>
        <c:axPos val="t"/>
        <c:numFmt formatCode="0%" sourceLinked="1"/>
        <c:majorTickMark val="none"/>
        <c:minorTickMark val="none"/>
        <c:tickLblPos val="nextTo"/>
        <c:crossAx val="608708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Charts!$A$800</c:f>
          <c:strCache>
            <c:ptCount val="1"/>
            <c:pt idx="0">
              <c:v>Registered or Treaty Indian Status</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3"/>
          <c:order val="0"/>
          <c:tx>
            <c:strRef>
              <c:f>Data!$I$1186</c:f>
              <c:strCache>
                <c:ptCount val="1"/>
                <c:pt idx="0">
                  <c:v>Registered or Treaty Indian</c:v>
                </c:pt>
              </c:strCache>
            </c:strRef>
          </c:tx>
          <c:spPr>
            <a:solidFill>
              <a:schemeClr val="accent1"/>
            </a:solidFill>
            <a:ln>
              <a:noFill/>
            </a:ln>
            <a:effectLst/>
          </c:spPr>
          <c:invertIfNegative val="0"/>
          <c:dLbls>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Data!$J$1185:$O$1185</c:f>
              <c:strCache>
                <c:ptCount val="6"/>
                <c:pt idx="0">
                  <c:v>LIM-AT</c:v>
                </c:pt>
                <c:pt idx="1">
                  <c:v>LIM-AT: Male</c:v>
                </c:pt>
                <c:pt idx="2">
                  <c:v>LIM-AT: Female</c:v>
                </c:pt>
                <c:pt idx="3">
                  <c:v>Total pop'n</c:v>
                </c:pt>
                <c:pt idx="4">
                  <c:v>Total pop'n: Male</c:v>
                </c:pt>
                <c:pt idx="5">
                  <c:v>Total pop'n: Female</c:v>
                </c:pt>
              </c:strCache>
            </c:strRef>
          </c:cat>
          <c:val>
            <c:numRef>
              <c:f>Data!$J$1186:$O$1186</c:f>
              <c:numCache>
                <c:formatCode>0.0%</c:formatCode>
                <c:ptCount val="6"/>
                <c:pt idx="0">
                  <c:v>2.9914738732070026E-2</c:v>
                </c:pt>
                <c:pt idx="1">
                  <c:v>2.8146367354584909E-2</c:v>
                </c:pt>
                <c:pt idx="2">
                  <c:v>3.1458997939477505E-2</c:v>
                </c:pt>
                <c:pt idx="3">
                  <c:v>2.3799146025862986E-2</c:v>
                </c:pt>
                <c:pt idx="4">
                  <c:v>2.3313687739647027E-2</c:v>
                </c:pt>
                <c:pt idx="5">
                  <c:v>2.427024860351008E-2</c:v>
                </c:pt>
              </c:numCache>
            </c:numRef>
          </c:val>
        </c:ser>
        <c:ser>
          <c:idx val="0"/>
          <c:order val="1"/>
          <c:tx>
            <c:strRef>
              <c:f>Data!$I$1187</c:f>
              <c:strCache>
                <c:ptCount val="1"/>
                <c:pt idx="0">
                  <c:v>Not a Registered or Treaty Indian</c:v>
                </c:pt>
              </c:strCache>
              <c:extLst xmlns:c15="http://schemas.microsoft.com/office/drawing/2012/chart"/>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Data!$J$1185:$O$1185</c:f>
              <c:strCache>
                <c:ptCount val="6"/>
                <c:pt idx="0">
                  <c:v>LIM-AT</c:v>
                </c:pt>
                <c:pt idx="1">
                  <c:v>LIM-AT: Male</c:v>
                </c:pt>
                <c:pt idx="2">
                  <c:v>LIM-AT: Female</c:v>
                </c:pt>
                <c:pt idx="3">
                  <c:v>Total pop'n</c:v>
                </c:pt>
                <c:pt idx="4">
                  <c:v>Total pop'n: Male</c:v>
                </c:pt>
                <c:pt idx="5">
                  <c:v>Total pop'n: Female</c:v>
                </c:pt>
              </c:strCache>
              <c:extLst xmlns:c15="http://schemas.microsoft.com/office/drawing/2012/chart"/>
            </c:strRef>
          </c:cat>
          <c:val>
            <c:numRef>
              <c:f>Data!$J$1187:$O$1187</c:f>
              <c:numCache>
                <c:formatCode>0%</c:formatCode>
                <c:ptCount val="6"/>
                <c:pt idx="0">
                  <c:v>0.9700863009127042</c:v>
                </c:pt>
                <c:pt idx="1">
                  <c:v>0.97185363264541513</c:v>
                </c:pt>
                <c:pt idx="2">
                  <c:v>0.96854100206052252</c:v>
                </c:pt>
                <c:pt idx="3">
                  <c:v>0.97620099906964763</c:v>
                </c:pt>
                <c:pt idx="4">
                  <c:v>0.97668631226035296</c:v>
                </c:pt>
                <c:pt idx="5">
                  <c:v>0.97572975139648987</c:v>
                </c:pt>
              </c:numCache>
              <c:extLst xmlns:c15="http://schemas.microsoft.com/office/drawing/2012/chart"/>
            </c:numRef>
          </c:val>
        </c:ser>
        <c:dLbls>
          <c:showLegendKey val="0"/>
          <c:showVal val="0"/>
          <c:showCatName val="0"/>
          <c:showSerName val="0"/>
          <c:showPercent val="0"/>
          <c:showBubbleSize val="0"/>
        </c:dLbls>
        <c:gapWidth val="50"/>
        <c:overlap val="100"/>
        <c:axId val="608718416"/>
        <c:axId val="608718808"/>
        <c:extLst/>
      </c:barChart>
      <c:catAx>
        <c:axId val="608718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18808"/>
        <c:crosses val="autoZero"/>
        <c:auto val="1"/>
        <c:lblAlgn val="ctr"/>
        <c:lblOffset val="100"/>
        <c:noMultiLvlLbl val="0"/>
      </c:catAx>
      <c:valAx>
        <c:axId val="608718808"/>
        <c:scaling>
          <c:orientation val="minMax"/>
          <c:max val="1"/>
        </c:scaling>
        <c:delete val="1"/>
        <c:axPos val="t"/>
        <c:numFmt formatCode="0.0%" sourceLinked="1"/>
        <c:majorTickMark val="out"/>
        <c:minorTickMark val="none"/>
        <c:tickLblPos val="nextTo"/>
        <c:crossAx val="60871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Charts!$A$827</c:f>
          <c:strCache>
            <c:ptCount val="1"/>
            <c:pt idx="0">
              <c:v>Aboriginal ancestry</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stacked"/>
        <c:varyColors val="0"/>
        <c:ser>
          <c:idx val="3"/>
          <c:order val="0"/>
          <c:tx>
            <c:strRef>
              <c:f>Data!$I$1191</c:f>
              <c:strCache>
                <c:ptCount val="1"/>
                <c:pt idx="0">
                  <c:v>First Nations (only)</c:v>
                </c:pt>
              </c:strCache>
            </c:strRef>
          </c:tx>
          <c:spPr>
            <a:solidFill>
              <a:schemeClr val="accent1"/>
            </a:solidFill>
            <a:ln>
              <a:noFill/>
            </a:ln>
            <a:effectLst/>
          </c:spPr>
          <c:invertIfNegative val="0"/>
          <c:dLbls>
            <c:dLbl>
              <c:idx val="0"/>
              <c:tx>
                <c:rich>
                  <a:bodyPr/>
                  <a:lstStyle/>
                  <a:p>
                    <a:fld id="{2DE28C06-D2F0-4259-B277-FFB468F8658F}"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4DFF3DE-20CB-453D-B29F-F9EE2BF3704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56D1847-1927-4C3A-99AA-E32533FE6085}"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D383C9B9-7F25-4C44-9C56-2393719DF47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8971FCD8-6667-4188-9236-31D2C8377A1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7C37251D-D368-49DE-8FBC-223550399B9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Data!$J$1190:$O$1190</c:f>
              <c:strCache>
                <c:ptCount val="6"/>
                <c:pt idx="0">
                  <c:v>LIM-AT</c:v>
                </c:pt>
                <c:pt idx="1">
                  <c:v>LIM-AT: Male</c:v>
                </c:pt>
                <c:pt idx="2">
                  <c:v>LIM-AT: Female</c:v>
                </c:pt>
                <c:pt idx="3">
                  <c:v>Total pop'n</c:v>
                </c:pt>
                <c:pt idx="4">
                  <c:v>Total pop'n: Male</c:v>
                </c:pt>
                <c:pt idx="5">
                  <c:v>Total pop'n: Female</c:v>
                </c:pt>
              </c:strCache>
            </c:strRef>
          </c:cat>
          <c:val>
            <c:numRef>
              <c:f>Data!$J$1191:$O$1191</c:f>
              <c:numCache>
                <c:formatCode>0%</c:formatCode>
                <c:ptCount val="6"/>
                <c:pt idx="0">
                  <c:v>0.27326707832122993</c:v>
                </c:pt>
                <c:pt idx="1">
                  <c:v>0.27225377302249693</c:v>
                </c:pt>
                <c:pt idx="2">
                  <c:v>0.27408392064407716</c:v>
                </c:pt>
                <c:pt idx="3">
                  <c:v>0.26905168691211534</c:v>
                </c:pt>
                <c:pt idx="4">
                  <c:v>0.27275914968222659</c:v>
                </c:pt>
                <c:pt idx="5">
                  <c:v>0.26560008696912596</c:v>
                </c:pt>
              </c:numCache>
            </c:numRef>
          </c:val>
          <c:extLst>
            <c:ext xmlns:c15="http://schemas.microsoft.com/office/drawing/2012/chart" uri="{02D57815-91ED-43cb-92C2-25804820EDAC}">
              <c15:datalabelsRange>
                <c15:f>Data!$S$1191:$X$1191</c15:f>
                <c15:dlblRangeCache>
                  <c:ptCount val="6"/>
                  <c:pt idx="0">
                    <c:v>27%</c:v>
                  </c:pt>
                  <c:pt idx="1">
                    <c:v>27%</c:v>
                  </c:pt>
                  <c:pt idx="2">
                    <c:v>27%</c:v>
                  </c:pt>
                  <c:pt idx="3">
                    <c:v>27%</c:v>
                  </c:pt>
                  <c:pt idx="4">
                    <c:v>27%</c:v>
                  </c:pt>
                  <c:pt idx="5">
                    <c:v>27%</c:v>
                  </c:pt>
                </c15:dlblRangeCache>
              </c15:datalabelsRange>
            </c:ext>
          </c:extLst>
        </c:ser>
        <c:ser>
          <c:idx val="0"/>
          <c:order val="1"/>
          <c:tx>
            <c:strRef>
              <c:f>Data!$I$1192</c:f>
              <c:strCache>
                <c:ptCount val="1"/>
                <c:pt idx="0">
                  <c:v>Métis (only)</c:v>
                </c:pt>
              </c:strCache>
            </c:strRef>
          </c:tx>
          <c:spPr>
            <a:solidFill>
              <a:schemeClr val="accent2"/>
            </a:solidFill>
            <a:ln>
              <a:noFill/>
            </a:ln>
            <a:effectLst/>
          </c:spPr>
          <c:invertIfNegative val="0"/>
          <c:dLbls>
            <c:dLbl>
              <c:idx val="0"/>
              <c:tx>
                <c:rich>
                  <a:bodyPr/>
                  <a:lstStyle/>
                  <a:p>
                    <a:fld id="{1710A032-0AE7-43FC-B4C1-8E1EF09937CE}"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7B8C8702-5FF2-481C-904C-1F5E824B5E0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EE87ED59-7F06-49C7-8373-F229E741119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F3151E7D-C461-4C88-B986-C362A073093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D0D6797E-CAD6-4E3E-9893-B8350A7E026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F19DA666-81FF-4C19-AF44-8C222069AD0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2">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Data!$J$1190:$O$1190</c:f>
              <c:strCache>
                <c:ptCount val="6"/>
                <c:pt idx="0">
                  <c:v>LIM-AT</c:v>
                </c:pt>
                <c:pt idx="1">
                  <c:v>LIM-AT: Male</c:v>
                </c:pt>
                <c:pt idx="2">
                  <c:v>LIM-AT: Female</c:v>
                </c:pt>
                <c:pt idx="3">
                  <c:v>Total pop'n</c:v>
                </c:pt>
                <c:pt idx="4">
                  <c:v>Total pop'n: Male</c:v>
                </c:pt>
                <c:pt idx="5">
                  <c:v>Total pop'n: Female</c:v>
                </c:pt>
              </c:strCache>
            </c:strRef>
          </c:cat>
          <c:val>
            <c:numRef>
              <c:f>Data!$J$1192:$O$1192</c:f>
              <c:numCache>
                <c:formatCode>0%</c:formatCode>
                <c:ptCount val="6"/>
                <c:pt idx="0">
                  <c:v>5.8165953472812677E-2</c:v>
                </c:pt>
                <c:pt idx="1">
                  <c:v>5.9866336167675942E-2</c:v>
                </c:pt>
                <c:pt idx="2">
                  <c:v>5.6808206465852371E-2</c:v>
                </c:pt>
                <c:pt idx="3">
                  <c:v>4.2832266301184689E-2</c:v>
                </c:pt>
                <c:pt idx="4">
                  <c:v>4.455158643192831E-2</c:v>
                </c:pt>
                <c:pt idx="5">
                  <c:v>4.1233330917524277E-2</c:v>
                </c:pt>
              </c:numCache>
            </c:numRef>
          </c:val>
          <c:extLst>
            <c:ext xmlns:c15="http://schemas.microsoft.com/office/drawing/2012/chart" uri="{02D57815-91ED-43cb-92C2-25804820EDAC}">
              <c15:datalabelsRange>
                <c15:f>Data!$S$1192:$X$1192</c15:f>
                <c15:dlblRangeCache>
                  <c:ptCount val="6"/>
                  <c:pt idx="0">
                    <c:v>6%</c:v>
                  </c:pt>
                  <c:pt idx="1">
                    <c:v>6%</c:v>
                  </c:pt>
                  <c:pt idx="2">
                    <c:v>6%</c:v>
                  </c:pt>
                  <c:pt idx="3">
                    <c:v>4%</c:v>
                  </c:pt>
                  <c:pt idx="4">
                    <c:v>4%</c:v>
                  </c:pt>
                  <c:pt idx="5">
                    <c:v>4%</c:v>
                  </c:pt>
                </c15:dlblRangeCache>
              </c15:datalabelsRange>
            </c:ext>
          </c:extLst>
        </c:ser>
        <c:ser>
          <c:idx val="2"/>
          <c:order val="2"/>
          <c:tx>
            <c:strRef>
              <c:f>Data!$I$1193</c:f>
              <c:strCache>
                <c:ptCount val="1"/>
                <c:pt idx="0">
                  <c:v>Inuit (only)</c:v>
                </c:pt>
              </c:strCache>
            </c:strRef>
          </c:tx>
          <c:spPr>
            <a:solidFill>
              <a:schemeClr val="accent3"/>
            </a:solidFill>
            <a:ln>
              <a:noFill/>
            </a:ln>
            <a:effectLst/>
          </c:spPr>
          <c:invertIfNegative val="0"/>
          <c:dLbls>
            <c:dLbl>
              <c:idx val="0"/>
              <c:tx>
                <c:rich>
                  <a:bodyPr/>
                  <a:lstStyle/>
                  <a:p>
                    <a:fld id="{8779C34C-F23A-4086-B7EE-7FEA3A760489}"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82E00F3C-369A-40ED-8C36-319B1C544230}"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a:lstStyle/>
                  <a:p>
                    <a:fld id="{8213E1A2-D5B7-4379-BD92-3556222345A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A9922FEE-9365-49AE-A8E1-672FD735CB64}"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43B3C831-07D3-47F7-83AD-83DEA1464FF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4E158491-A624-459F-B5A5-D4BFC5BC485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3">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Data!$J$1190:$O$1190</c:f>
              <c:strCache>
                <c:ptCount val="6"/>
                <c:pt idx="0">
                  <c:v>LIM-AT</c:v>
                </c:pt>
                <c:pt idx="1">
                  <c:v>LIM-AT: Male</c:v>
                </c:pt>
                <c:pt idx="2">
                  <c:v>LIM-AT: Female</c:v>
                </c:pt>
                <c:pt idx="3">
                  <c:v>Total pop'n</c:v>
                </c:pt>
                <c:pt idx="4">
                  <c:v>Total pop'n: Male</c:v>
                </c:pt>
                <c:pt idx="5">
                  <c:v>Total pop'n: Female</c:v>
                </c:pt>
              </c:strCache>
            </c:strRef>
          </c:cat>
          <c:val>
            <c:numRef>
              <c:f>Data!$J$1193:$O$1193</c:f>
              <c:numCache>
                <c:formatCode>0%</c:formatCode>
                <c:ptCount val="6"/>
                <c:pt idx="0">
                  <c:v>9.5897857630709623E-3</c:v>
                </c:pt>
                <c:pt idx="1">
                  <c:v>9.8835932352295194E-3</c:v>
                </c:pt>
                <c:pt idx="2">
                  <c:v>9.3300895387625083E-3</c:v>
                </c:pt>
                <c:pt idx="3">
                  <c:v>2.100895556014494E-2</c:v>
                </c:pt>
                <c:pt idx="4">
                  <c:v>2.1632941291060949E-2</c:v>
                </c:pt>
                <c:pt idx="5">
                  <c:v>2.0433214958689664E-2</c:v>
                </c:pt>
              </c:numCache>
            </c:numRef>
          </c:val>
          <c:extLst>
            <c:ext xmlns:c15="http://schemas.microsoft.com/office/drawing/2012/chart" uri="{02D57815-91ED-43cb-92C2-25804820EDAC}">
              <c15:datalabelsRange>
                <c15:f>Data!$S$1193:$X$1193</c15:f>
                <c15:dlblRangeCache>
                  <c:ptCount val="6"/>
                </c15:dlblRangeCache>
              </c15:datalabelsRange>
            </c:ext>
          </c:extLst>
        </c:ser>
        <c:ser>
          <c:idx val="1"/>
          <c:order val="3"/>
          <c:tx>
            <c:strRef>
              <c:f>Data!$I$1194</c:f>
              <c:strCache>
                <c:ptCount val="1"/>
                <c:pt idx="0">
                  <c:v>Multiple Aboriginal ancestries</c:v>
                </c:pt>
              </c:strCache>
            </c:strRef>
          </c:tx>
          <c:spPr>
            <a:solidFill>
              <a:schemeClr val="accent1">
                <a:lumMod val="40000"/>
                <a:lumOff val="60000"/>
              </a:schemeClr>
            </a:solidFill>
            <a:ln>
              <a:noFill/>
            </a:ln>
            <a:effectLst/>
          </c:spPr>
          <c:invertIfNegative val="0"/>
          <c:dLbls>
            <c:dLbl>
              <c:idx val="0"/>
              <c:tx>
                <c:rich>
                  <a:bodyPr/>
                  <a:lstStyle/>
                  <a:p>
                    <a:fld id="{25FACFDB-09E4-4CCB-A6E7-D48DC04DD3F4}"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38220209-52B0-4FB4-B641-6EBADFE81BC2}"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a:lstStyle/>
                  <a:p>
                    <a:fld id="{23456ABB-3BE0-465F-A10E-9A080DDB49B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6BA352CE-C569-4536-88E2-C24E1018CA4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F7012AB6-F3D0-4EC5-915C-12BC993E064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2D72E58-868A-464A-A3EF-7EBF4EECEB23}"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1">
                  <a:lumMod val="40000"/>
                  <a:lumOff val="60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Data!$J$1190:$O$1190</c:f>
              <c:strCache>
                <c:ptCount val="6"/>
                <c:pt idx="0">
                  <c:v>LIM-AT</c:v>
                </c:pt>
                <c:pt idx="1">
                  <c:v>LIM-AT: Male</c:v>
                </c:pt>
                <c:pt idx="2">
                  <c:v>LIM-AT: Female</c:v>
                </c:pt>
                <c:pt idx="3">
                  <c:v>Total pop'n</c:v>
                </c:pt>
                <c:pt idx="4">
                  <c:v>Total pop'n: Male</c:v>
                </c:pt>
                <c:pt idx="5">
                  <c:v>Total pop'n: Female</c:v>
                </c:pt>
              </c:strCache>
            </c:strRef>
          </c:cat>
          <c:val>
            <c:numRef>
              <c:f>Data!$J$1194:$O$1194</c:f>
              <c:numCache>
                <c:formatCode>0%</c:formatCode>
                <c:ptCount val="6"/>
                <c:pt idx="0">
                  <c:v>1.2056925414326135E-2</c:v>
                </c:pt>
                <c:pt idx="1">
                  <c:v>1.2425088638574253E-2</c:v>
                </c:pt>
                <c:pt idx="2">
                  <c:v>1.1737854581023801E-2</c:v>
                </c:pt>
                <c:pt idx="3">
                  <c:v>8.7067945853594435E-3</c:v>
                </c:pt>
                <c:pt idx="4">
                  <c:v>8.7515523412959317E-3</c:v>
                </c:pt>
                <c:pt idx="5">
                  <c:v>8.6697347441658211E-3</c:v>
                </c:pt>
              </c:numCache>
            </c:numRef>
          </c:val>
          <c:extLst>
            <c:ext xmlns:c15="http://schemas.microsoft.com/office/drawing/2012/chart" uri="{02D57815-91ED-43cb-92C2-25804820EDAC}">
              <c15:datalabelsRange>
                <c15:f>Data!$S$1194:$X$1194</c15:f>
                <c15:dlblRangeCache>
                  <c:ptCount val="6"/>
                </c15:dlblRangeCache>
              </c15:datalabelsRange>
            </c:ext>
          </c:extLst>
        </c:ser>
        <c:ser>
          <c:idx val="4"/>
          <c:order val="4"/>
          <c:tx>
            <c:strRef>
              <c:f>Data!$I$1195</c:f>
              <c:strCache>
                <c:ptCount val="1"/>
                <c:pt idx="0">
                  <c:v>First Nations (North American Indian) and non-Aboriginal ancestries</c:v>
                </c:pt>
              </c:strCache>
            </c:strRef>
          </c:tx>
          <c:spPr>
            <a:solidFill>
              <a:schemeClr val="accent4"/>
            </a:solidFill>
            <a:ln>
              <a:noFill/>
            </a:ln>
            <a:effectLst/>
          </c:spPr>
          <c:invertIfNegative val="0"/>
          <c:dLbls>
            <c:dLbl>
              <c:idx val="0"/>
              <c:tx>
                <c:rich>
                  <a:bodyPr/>
                  <a:lstStyle/>
                  <a:p>
                    <a:fld id="{9522B058-2752-4CFF-9769-955270FEDB7F}"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4806918B-666A-4D98-9892-8324A0D6331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89971C7B-49A3-42BA-B434-589F83491A7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CF803005-8C1D-47CF-85C6-8DE6FFCAA48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C1504044-20E8-4C44-9086-853633827511}"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08736B61-E237-411B-8823-9D63119BEDE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4">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Data!$J$1190:$O$1190</c:f>
              <c:strCache>
                <c:ptCount val="6"/>
                <c:pt idx="0">
                  <c:v>LIM-AT</c:v>
                </c:pt>
                <c:pt idx="1">
                  <c:v>LIM-AT: Male</c:v>
                </c:pt>
                <c:pt idx="2">
                  <c:v>LIM-AT: Female</c:v>
                </c:pt>
                <c:pt idx="3">
                  <c:v>Total pop'n</c:v>
                </c:pt>
                <c:pt idx="4">
                  <c:v>Total pop'n: Male</c:v>
                </c:pt>
                <c:pt idx="5">
                  <c:v>Total pop'n: Female</c:v>
                </c:pt>
              </c:strCache>
            </c:strRef>
          </c:cat>
          <c:val>
            <c:numRef>
              <c:f>Data!$J$1195:$O$1195</c:f>
              <c:numCache>
                <c:formatCode>0%</c:formatCode>
                <c:ptCount val="6"/>
                <c:pt idx="0">
                  <c:v>0.44596685390909219</c:v>
                </c:pt>
                <c:pt idx="1">
                  <c:v>0.44658153180006904</c:v>
                </c:pt>
                <c:pt idx="2">
                  <c:v>0.44546161370419601</c:v>
                </c:pt>
                <c:pt idx="3">
                  <c:v>0.41372528772318495</c:v>
                </c:pt>
                <c:pt idx="4">
                  <c:v>0.40734896632332529</c:v>
                </c:pt>
                <c:pt idx="5">
                  <c:v>0.41965774025221048</c:v>
                </c:pt>
              </c:numCache>
            </c:numRef>
          </c:val>
          <c:extLst>
            <c:ext xmlns:c15="http://schemas.microsoft.com/office/drawing/2012/chart" uri="{02D57815-91ED-43cb-92C2-25804820EDAC}">
              <c15:datalabelsRange>
                <c15:f>Data!$S$1195:$X$1195</c15:f>
                <c15:dlblRangeCache>
                  <c:ptCount val="6"/>
                  <c:pt idx="0">
                    <c:v>45%</c:v>
                  </c:pt>
                  <c:pt idx="1">
                    <c:v>45%</c:v>
                  </c:pt>
                  <c:pt idx="2">
                    <c:v>45%</c:v>
                  </c:pt>
                  <c:pt idx="3">
                    <c:v>41%</c:v>
                  </c:pt>
                  <c:pt idx="4">
                    <c:v>41%</c:v>
                  </c:pt>
                  <c:pt idx="5">
                    <c:v>42%</c:v>
                  </c:pt>
                </c15:dlblRangeCache>
              </c15:datalabelsRange>
            </c:ext>
          </c:extLst>
        </c:ser>
        <c:ser>
          <c:idx val="5"/>
          <c:order val="5"/>
          <c:tx>
            <c:strRef>
              <c:f>Data!$I$1196</c:f>
              <c:strCache>
                <c:ptCount val="1"/>
                <c:pt idx="0">
                  <c:v>Métis and non-Aboriginal ancestries</c:v>
                </c:pt>
              </c:strCache>
            </c:strRef>
          </c:tx>
          <c:spPr>
            <a:solidFill>
              <a:schemeClr val="accent6"/>
            </a:solidFill>
            <a:ln>
              <a:noFill/>
            </a:ln>
            <a:effectLst/>
          </c:spPr>
          <c:invertIfNegative val="0"/>
          <c:dLbls>
            <c:dLbl>
              <c:idx val="0"/>
              <c:tx>
                <c:rich>
                  <a:bodyPr/>
                  <a:lstStyle/>
                  <a:p>
                    <a:fld id="{DD5B655F-C3AC-449E-9B31-430525CB1B7C}"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CF3EB1A0-E106-4E9D-9ECE-248DD82B40FA}"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21DC56A3-2EF7-4BF6-BA7C-C876295841F8}"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DC97ED32-75AA-4A5D-BD0E-3F454C65172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101A992A-4A51-4CD9-A8B7-A008A96F7C1C}"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4EDD2EF9-E3E3-4A48-98E4-A994C7852CF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Data!$J$1190:$O$1190</c:f>
              <c:strCache>
                <c:ptCount val="6"/>
                <c:pt idx="0">
                  <c:v>LIM-AT</c:v>
                </c:pt>
                <c:pt idx="1">
                  <c:v>LIM-AT: Male</c:v>
                </c:pt>
                <c:pt idx="2">
                  <c:v>LIM-AT: Female</c:v>
                </c:pt>
                <c:pt idx="3">
                  <c:v>Total pop'n</c:v>
                </c:pt>
                <c:pt idx="4">
                  <c:v>Total pop'n: Male</c:v>
                </c:pt>
                <c:pt idx="5">
                  <c:v>Total pop'n: Female</c:v>
                </c:pt>
              </c:strCache>
            </c:strRef>
          </c:cat>
          <c:val>
            <c:numRef>
              <c:f>Data!$J$1196:$O$1196</c:f>
              <c:numCache>
                <c:formatCode>0%</c:formatCode>
                <c:ptCount val="6"/>
                <c:pt idx="0">
                  <c:v>0.16659465034916299</c:v>
                </c:pt>
                <c:pt idx="1">
                  <c:v>0.16535408364971291</c:v>
                </c:pt>
                <c:pt idx="2">
                  <c:v>0.16756539840987184</c:v>
                </c:pt>
                <c:pt idx="3">
                  <c:v>0.20699172033118676</c:v>
                </c:pt>
                <c:pt idx="4">
                  <c:v>0.20838142547544258</c:v>
                </c:pt>
                <c:pt idx="5">
                  <c:v>0.20570463110595738</c:v>
                </c:pt>
              </c:numCache>
            </c:numRef>
          </c:val>
          <c:extLst>
            <c:ext xmlns:c15="http://schemas.microsoft.com/office/drawing/2012/chart" uri="{02D57815-91ED-43cb-92C2-25804820EDAC}">
              <c15:datalabelsRange>
                <c15:f>Data!$S$1196:$X$1196</c15:f>
                <c15:dlblRangeCache>
                  <c:ptCount val="6"/>
                  <c:pt idx="0">
                    <c:v>17%</c:v>
                  </c:pt>
                  <c:pt idx="1">
                    <c:v>17%</c:v>
                  </c:pt>
                  <c:pt idx="2">
                    <c:v>17%</c:v>
                  </c:pt>
                  <c:pt idx="3">
                    <c:v>21%</c:v>
                  </c:pt>
                  <c:pt idx="4">
                    <c:v>21%</c:v>
                  </c:pt>
                  <c:pt idx="5">
                    <c:v>21%</c:v>
                  </c:pt>
                </c15:dlblRangeCache>
              </c15:datalabelsRange>
            </c:ext>
          </c:extLst>
        </c:ser>
        <c:ser>
          <c:idx val="6"/>
          <c:order val="6"/>
          <c:tx>
            <c:strRef>
              <c:f>Data!$I$1197</c:f>
              <c:strCache>
                <c:ptCount val="1"/>
                <c:pt idx="0">
                  <c:v>Inuit and non-Aboriginal ancestries</c:v>
                </c:pt>
              </c:strCache>
            </c:strRef>
          </c:tx>
          <c:spPr>
            <a:solidFill>
              <a:schemeClr val="accent5"/>
            </a:solidFill>
            <a:ln>
              <a:noFill/>
            </a:ln>
            <a:effectLst/>
          </c:spPr>
          <c:invertIfNegative val="0"/>
          <c:dLbls>
            <c:dLbl>
              <c:idx val="0"/>
              <c:tx>
                <c:rich>
                  <a:bodyPr/>
                  <a:lstStyle/>
                  <a:p>
                    <a:fld id="{B13D1909-0BF2-4708-8E94-79C606C2891F}"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D0C4D3DB-8357-4F0A-81D6-58F477A5501D}"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a:lstStyle/>
                  <a:p>
                    <a:fld id="{966F333A-FB67-439C-AE58-61D157D036A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21A4E28F-F4AE-4638-9EE9-374340BCAF5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EB5A25A1-C26F-4567-B016-614EDB50ABB7}"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47056969-6023-45D1-A454-0B734E59487E}"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5">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Data!$J$1190:$O$1190</c:f>
              <c:strCache>
                <c:ptCount val="6"/>
                <c:pt idx="0">
                  <c:v>LIM-AT</c:v>
                </c:pt>
                <c:pt idx="1">
                  <c:v>LIM-AT: Male</c:v>
                </c:pt>
                <c:pt idx="2">
                  <c:v>LIM-AT: Female</c:v>
                </c:pt>
                <c:pt idx="3">
                  <c:v>Total pop'n</c:v>
                </c:pt>
                <c:pt idx="4">
                  <c:v>Total pop'n: Male</c:v>
                </c:pt>
                <c:pt idx="5">
                  <c:v>Total pop'n: Female</c:v>
                </c:pt>
              </c:strCache>
            </c:strRef>
          </c:cat>
          <c:val>
            <c:numRef>
              <c:f>Data!$J$1197:$O$1197</c:f>
              <c:numCache>
                <c:formatCode>0%</c:formatCode>
                <c:ptCount val="6"/>
                <c:pt idx="0">
                  <c:v>8.6837740267343162E-3</c:v>
                </c:pt>
                <c:pt idx="1">
                  <c:v>8.848169182014998E-3</c:v>
                </c:pt>
                <c:pt idx="2">
                  <c:v>8.5776629630558553E-3</c:v>
                </c:pt>
                <c:pt idx="3">
                  <c:v>1.1806976700523816E-2</c:v>
                </c:pt>
                <c:pt idx="4">
                  <c:v>1.1736917719823702E-2</c:v>
                </c:pt>
                <c:pt idx="5">
                  <c:v>1.1876721263951298E-2</c:v>
                </c:pt>
              </c:numCache>
            </c:numRef>
          </c:val>
          <c:extLst>
            <c:ext xmlns:c15="http://schemas.microsoft.com/office/drawing/2012/chart" uri="{02D57815-91ED-43cb-92C2-25804820EDAC}">
              <c15:datalabelsRange>
                <c15:f>Data!$S$1197:$X$1197</c15:f>
                <c15:dlblRangeCache>
                  <c:ptCount val="6"/>
                </c15:dlblRangeCache>
              </c15:datalabelsRange>
            </c:ext>
          </c:extLst>
        </c:ser>
        <c:ser>
          <c:idx val="7"/>
          <c:order val="7"/>
          <c:tx>
            <c:strRef>
              <c:f>Data!$I$1198</c:f>
              <c:strCache>
                <c:ptCount val="1"/>
                <c:pt idx="0">
                  <c:v>Multiple Aboriginal and non-Aboriginal ancestries</c:v>
                </c:pt>
              </c:strCache>
            </c:strRef>
          </c:tx>
          <c:spPr>
            <a:solidFill>
              <a:schemeClr val="accent6">
                <a:lumMod val="75000"/>
              </a:schemeClr>
            </a:solidFill>
            <a:ln>
              <a:noFill/>
            </a:ln>
            <a:effectLst/>
          </c:spPr>
          <c:invertIfNegative val="0"/>
          <c:dLbls>
            <c:dLbl>
              <c:idx val="0"/>
              <c:tx>
                <c:rich>
                  <a:bodyPr/>
                  <a:lstStyle/>
                  <a:p>
                    <a:fld id="{14DC186C-0DC7-4B45-A612-81AF00C6B511}" type="CELLRANGE">
                      <a:rPr lang="en-US"/>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tx>
                <c:rich>
                  <a:bodyPr/>
                  <a:lstStyle/>
                  <a:p>
                    <a:fld id="{10C458C4-0D15-4C8A-88C4-8039356161D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tx>
                <c:rich>
                  <a:bodyPr/>
                  <a:lstStyle/>
                  <a:p>
                    <a:fld id="{EBF30893-EFC6-4096-B3FB-66608FA49226}"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D011CB8D-07E3-4C63-A932-71202261E7E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967BDE8C-47B3-42B4-94C3-32871B93098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34F51169-36EA-42BD-B80B-C12E5DDA22FB}" type="CELLRANGE">
                      <a:rPr lang="en-CA"/>
                      <a:pPr/>
                      <a:t>[CELLRANGE]</a:t>
                    </a:fld>
                    <a:endParaRPr lang="en-CA"/>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spPr>
              <a:solidFill>
                <a:schemeClr val="accent6">
                  <a:lumMod val="75000"/>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Data!$J$1190:$O$1190</c:f>
              <c:strCache>
                <c:ptCount val="6"/>
                <c:pt idx="0">
                  <c:v>LIM-AT</c:v>
                </c:pt>
                <c:pt idx="1">
                  <c:v>LIM-AT: Male</c:v>
                </c:pt>
                <c:pt idx="2">
                  <c:v>LIM-AT: Female</c:v>
                </c:pt>
                <c:pt idx="3">
                  <c:v>Total pop'n</c:v>
                </c:pt>
                <c:pt idx="4">
                  <c:v>Total pop'n: Male</c:v>
                </c:pt>
                <c:pt idx="5">
                  <c:v>Total pop'n: Female</c:v>
                </c:pt>
              </c:strCache>
            </c:strRef>
          </c:cat>
          <c:val>
            <c:numRef>
              <c:f>Data!$J$1198:$O$1198</c:f>
              <c:numCache>
                <c:formatCode>0%</c:formatCode>
                <c:ptCount val="6"/>
                <c:pt idx="0">
                  <c:v>2.56749787435708E-2</c:v>
                </c:pt>
                <c:pt idx="1">
                  <c:v>2.4787424304226414E-2</c:v>
                </c:pt>
                <c:pt idx="2">
                  <c:v>2.6435253693160441E-2</c:v>
                </c:pt>
                <c:pt idx="3">
                  <c:v>2.5873965041398345E-2</c:v>
                </c:pt>
                <c:pt idx="4">
                  <c:v>2.4842330825236809E-2</c:v>
                </c:pt>
                <c:pt idx="5">
                  <c:v>2.6838128714306422E-2</c:v>
                </c:pt>
              </c:numCache>
            </c:numRef>
          </c:val>
          <c:extLst>
            <c:ext xmlns:c15="http://schemas.microsoft.com/office/drawing/2012/chart" uri="{02D57815-91ED-43cb-92C2-25804820EDAC}">
              <c15:datalabelsRange>
                <c15:f>Data!$S$1198:$X$1198</c15:f>
                <c15:dlblRangeCache>
                  <c:ptCount val="6"/>
                </c15:dlblRangeCache>
              </c15:datalabelsRange>
            </c:ext>
          </c:extLst>
        </c:ser>
        <c:dLbls>
          <c:showLegendKey val="0"/>
          <c:showVal val="0"/>
          <c:showCatName val="0"/>
          <c:showSerName val="0"/>
          <c:showPercent val="0"/>
          <c:showBubbleSize val="0"/>
        </c:dLbls>
        <c:gapWidth val="50"/>
        <c:overlap val="100"/>
        <c:axId val="608709008"/>
        <c:axId val="608707048"/>
        <c:extLst/>
      </c:barChart>
      <c:catAx>
        <c:axId val="6087090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07048"/>
        <c:crosses val="autoZero"/>
        <c:auto val="1"/>
        <c:lblAlgn val="ctr"/>
        <c:lblOffset val="100"/>
        <c:noMultiLvlLbl val="0"/>
      </c:catAx>
      <c:valAx>
        <c:axId val="608707048"/>
        <c:scaling>
          <c:orientation val="minMax"/>
          <c:max val="1"/>
        </c:scaling>
        <c:delete val="1"/>
        <c:axPos val="t"/>
        <c:numFmt formatCode="0%" sourceLinked="1"/>
        <c:majorTickMark val="out"/>
        <c:minorTickMark val="none"/>
        <c:tickLblPos val="nextTo"/>
        <c:crossAx val="608709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Charts!$A$60</c:f>
          <c:strCache>
            <c:ptCount val="1"/>
            <c:pt idx="0">
              <c:v>Persons in private households, but not in census families</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Data!$I$46</c:f>
              <c:strCache>
                <c:ptCount val="1"/>
                <c:pt idx="0">
                  <c:v>Not in census families</c:v>
                </c:pt>
              </c:strCache>
            </c:strRef>
          </c:tx>
          <c:spPr>
            <a:solidFill>
              <a:schemeClr val="accent1"/>
            </a:solidFill>
            <a:ln>
              <a:noFill/>
            </a:ln>
            <a:effectLst/>
          </c:spPr>
          <c:invertIfNegative val="0"/>
          <c:dPt>
            <c:idx val="3"/>
            <c:invertIfNegative val="0"/>
            <c:bubble3D val="0"/>
            <c:spPr>
              <a:solidFill>
                <a:schemeClr val="accent3"/>
              </a:solidFill>
              <a:ln>
                <a:noFill/>
              </a:ln>
              <a:effectLst/>
            </c:spPr>
          </c:dPt>
          <c:dPt>
            <c:idx val="4"/>
            <c:invertIfNegative val="0"/>
            <c:bubble3D val="0"/>
            <c:spPr>
              <a:solidFill>
                <a:schemeClr val="accent3"/>
              </a:solidFill>
              <a:ln>
                <a:noFill/>
              </a:ln>
              <a:effectLst/>
            </c:spPr>
          </c:dPt>
          <c:dPt>
            <c:idx val="5"/>
            <c:invertIfNegative val="0"/>
            <c:bubble3D val="0"/>
            <c:spPr>
              <a:solidFill>
                <a:schemeClr val="accent3"/>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Data!$J$45:$O$45</c:f>
              <c:strCache>
                <c:ptCount val="6"/>
                <c:pt idx="0">
                  <c:v>LIM-AT</c:v>
                </c:pt>
                <c:pt idx="1">
                  <c:v>LIM-AT: Male</c:v>
                </c:pt>
                <c:pt idx="2">
                  <c:v>LIM-AT: Female</c:v>
                </c:pt>
                <c:pt idx="3">
                  <c:v>Total pop'n</c:v>
                </c:pt>
                <c:pt idx="4">
                  <c:v>Total pop'n: Male</c:v>
                </c:pt>
                <c:pt idx="5">
                  <c:v>Total pop'n: Female</c:v>
                </c:pt>
              </c:strCache>
            </c:strRef>
          </c:cat>
          <c:val>
            <c:numRef>
              <c:f>Data!$J$46:$O$46</c:f>
              <c:numCache>
                <c:formatCode>0%</c:formatCode>
                <c:ptCount val="6"/>
                <c:pt idx="0">
                  <c:v>0.33626547509637494</c:v>
                </c:pt>
                <c:pt idx="1">
                  <c:v>0.33436439298314474</c:v>
                </c:pt>
                <c:pt idx="2">
                  <c:v>0.33792439932146745</c:v>
                </c:pt>
                <c:pt idx="3">
                  <c:v>0.17697209799227018</c:v>
                </c:pt>
                <c:pt idx="4">
                  <c:v>0.17264985718768</c:v>
                </c:pt>
                <c:pt idx="5">
                  <c:v>0.18116663621806006</c:v>
                </c:pt>
              </c:numCache>
            </c:numRef>
          </c:val>
          <c:extLst/>
        </c:ser>
        <c:dLbls>
          <c:showLegendKey val="0"/>
          <c:showVal val="0"/>
          <c:showCatName val="0"/>
          <c:showSerName val="0"/>
          <c:showPercent val="0"/>
          <c:showBubbleSize val="0"/>
        </c:dLbls>
        <c:gapWidth val="50"/>
        <c:axId val="608707832"/>
        <c:axId val="608708224"/>
      </c:barChart>
      <c:catAx>
        <c:axId val="6087078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8708224"/>
        <c:crosses val="autoZero"/>
        <c:auto val="1"/>
        <c:lblAlgn val="ctr"/>
        <c:lblOffset val="100"/>
        <c:noMultiLvlLbl val="0"/>
      </c:catAx>
      <c:valAx>
        <c:axId val="608708224"/>
        <c:scaling>
          <c:orientation val="minMax"/>
          <c:min val="0"/>
        </c:scaling>
        <c:delete val="1"/>
        <c:axPos val="t"/>
        <c:numFmt formatCode="0%" sourceLinked="1"/>
        <c:majorTickMark val="out"/>
        <c:minorTickMark val="none"/>
        <c:tickLblPos val="nextTo"/>
        <c:crossAx val="608707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Birth Country'!$P$1</c:f>
          <c:strCache>
            <c:ptCount val="1"/>
            <c:pt idx="0">
              <c:v>Total pop'n</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4981152316958826"/>
          <c:h val="0.8816974169741697"/>
        </c:manualLayout>
      </c:layout>
      <c:barChart>
        <c:barDir val="bar"/>
        <c:grouping val="clustered"/>
        <c:varyColors val="0"/>
        <c:ser>
          <c:idx val="0"/>
          <c:order val="0"/>
          <c:tx>
            <c:strRef>
              <c:f>'Top Birth Country'!$Q$28</c:f>
              <c:strCache>
                <c:ptCount val="1"/>
                <c:pt idx="0">
                  <c:v>Top selected countries of birth, recent immigrants: Total pop'n</c:v>
                </c:pt>
              </c:strCache>
            </c:strRef>
          </c:tx>
          <c:spPr>
            <a:solidFill>
              <a:schemeClr val="accent3"/>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'Top Birth Country'!$P$29:$P$48</c15:sqref>
                  </c15:fullRef>
                </c:ext>
              </c:extLst>
              <c:f>'Top Birth Country'!$P$39:$P$48</c:f>
              <c:strCache>
                <c:ptCount val="10"/>
                <c:pt idx="0">
                  <c:v>Other places of birth in Asia</c:v>
                </c:pt>
                <c:pt idx="1">
                  <c:v>Other places of birth in Americas</c:v>
                </c:pt>
                <c:pt idx="2">
                  <c:v>United States</c:v>
                </c:pt>
                <c:pt idx="3">
                  <c:v>Other places of birth in Europe</c:v>
                </c:pt>
                <c:pt idx="4">
                  <c:v>Pakistan</c:v>
                </c:pt>
                <c:pt idx="5">
                  <c:v>Other places of birth in Africa</c:v>
                </c:pt>
                <c:pt idx="6">
                  <c:v>Iran</c:v>
                </c:pt>
                <c:pt idx="7">
                  <c:v>China</c:v>
                </c:pt>
                <c:pt idx="8">
                  <c:v>India</c:v>
                </c:pt>
                <c:pt idx="9">
                  <c:v>Philippines</c:v>
                </c:pt>
              </c:strCache>
            </c:strRef>
          </c:cat>
          <c:val>
            <c:numRef>
              <c:extLst>
                <c:ext xmlns:c15="http://schemas.microsoft.com/office/drawing/2012/chart" uri="{02D57815-91ED-43cb-92C2-25804820EDAC}">
                  <c15:fullRef>
                    <c15:sqref>'Top Birth Country'!$Q$29:$Q$48</c15:sqref>
                  </c15:fullRef>
                </c:ext>
              </c:extLst>
              <c:f>'Top Birth Country'!$Q$39:$Q$48</c:f>
              <c:numCache>
                <c:formatCode>#,##0</c:formatCode>
                <c:ptCount val="10"/>
                <c:pt idx="0">
                  <c:v>31315</c:v>
                </c:pt>
                <c:pt idx="1">
                  <c:v>32795</c:v>
                </c:pt>
                <c:pt idx="2">
                  <c:v>33060</c:v>
                </c:pt>
                <c:pt idx="3">
                  <c:v>40970</c:v>
                </c:pt>
                <c:pt idx="4">
                  <c:v>41480</c:v>
                </c:pt>
                <c:pt idx="5">
                  <c:v>41855</c:v>
                </c:pt>
                <c:pt idx="6">
                  <c:v>42075</c:v>
                </c:pt>
                <c:pt idx="7">
                  <c:v>129015</c:v>
                </c:pt>
                <c:pt idx="8">
                  <c:v>147190</c:v>
                </c:pt>
                <c:pt idx="9">
                  <c:v>188805</c:v>
                </c:pt>
              </c:numCache>
            </c:numRef>
          </c:val>
        </c:ser>
        <c:dLbls>
          <c:showLegendKey val="0"/>
          <c:showVal val="0"/>
          <c:showCatName val="0"/>
          <c:showSerName val="0"/>
          <c:showPercent val="0"/>
          <c:showBubbleSize val="0"/>
        </c:dLbls>
        <c:gapWidth val="50"/>
        <c:axId val="607002344"/>
        <c:axId val="610827352"/>
      </c:barChart>
      <c:catAx>
        <c:axId val="607002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10827352"/>
        <c:crosses val="autoZero"/>
        <c:auto val="1"/>
        <c:lblAlgn val="ctr"/>
        <c:lblOffset val="100"/>
        <c:noMultiLvlLbl val="0"/>
      </c:catAx>
      <c:valAx>
        <c:axId val="610827352"/>
        <c:scaling>
          <c:orientation val="minMax"/>
        </c:scaling>
        <c:delete val="1"/>
        <c:axPos val="b"/>
        <c:numFmt formatCode="#,##0" sourceLinked="1"/>
        <c:majorTickMark val="none"/>
        <c:minorTickMark val="none"/>
        <c:tickLblPos val="nextTo"/>
        <c:crossAx val="607002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Data!$E$1</c:f>
          <c:strCache>
            <c:ptCount val="1"/>
            <c:pt idx="0">
              <c:v>Total pop'n</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8309285442283842"/>
          <c:h val="0.8816974169741697"/>
        </c:manualLayout>
      </c:layout>
      <c:barChart>
        <c:barDir val="bar"/>
        <c:grouping val="clustered"/>
        <c:varyColors val="0"/>
        <c:ser>
          <c:idx val="0"/>
          <c:order val="0"/>
          <c:tx>
            <c:strRef>
              <c:f>Data!$E$1</c:f>
              <c:strCache>
                <c:ptCount val="1"/>
                <c:pt idx="0">
                  <c:v>Total pop'n</c:v>
                </c:pt>
              </c:strCache>
            </c:strRef>
          </c:tx>
          <c:spPr>
            <a:solidFill>
              <a:schemeClr val="accent3"/>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'Top Work Languages'!$N$13:$N$22</c:f>
              <c:strCache>
                <c:ptCount val="10"/>
                <c:pt idx="0">
                  <c:v>Frisian</c:v>
                </c:pt>
                <c:pt idx="1">
                  <c:v>Korean</c:v>
                </c:pt>
                <c:pt idx="2">
                  <c:v>Spanish</c:v>
                </c:pt>
                <c:pt idx="3">
                  <c:v>Indo-Iranian languages, n.i.e.</c:v>
                </c:pt>
                <c:pt idx="4">
                  <c:v>Aboriginal languages</c:v>
                </c:pt>
                <c:pt idx="5">
                  <c:v>Oriya (Odia)</c:v>
                </c:pt>
                <c:pt idx="6">
                  <c:v>Cantonese</c:v>
                </c:pt>
                <c:pt idx="7">
                  <c:v>Mandarin</c:v>
                </c:pt>
                <c:pt idx="8">
                  <c:v>French</c:v>
                </c:pt>
                <c:pt idx="9">
                  <c:v>English</c:v>
                </c:pt>
              </c:strCache>
            </c:strRef>
          </c:cat>
          <c:val>
            <c:numRef>
              <c:f>'Top Work Languages'!$O$13:$O$22</c:f>
              <c:numCache>
                <c:formatCode>#,##0</c:formatCode>
                <c:ptCount val="10"/>
                <c:pt idx="0">
                  <c:v>10065</c:v>
                </c:pt>
                <c:pt idx="1">
                  <c:v>12150</c:v>
                </c:pt>
                <c:pt idx="2">
                  <c:v>13030</c:v>
                </c:pt>
                <c:pt idx="3">
                  <c:v>23025</c:v>
                </c:pt>
                <c:pt idx="4">
                  <c:v>24950</c:v>
                </c:pt>
                <c:pt idx="5">
                  <c:v>27870</c:v>
                </c:pt>
                <c:pt idx="6">
                  <c:v>58820</c:v>
                </c:pt>
                <c:pt idx="7">
                  <c:v>60090</c:v>
                </c:pt>
                <c:pt idx="8">
                  <c:v>3825215</c:v>
                </c:pt>
                <c:pt idx="9">
                  <c:v>15265335</c:v>
                </c:pt>
              </c:numCache>
            </c:numRef>
          </c:val>
        </c:ser>
        <c:dLbls>
          <c:showLegendKey val="0"/>
          <c:showVal val="0"/>
          <c:showCatName val="0"/>
          <c:showSerName val="0"/>
          <c:showPercent val="0"/>
          <c:showBubbleSize val="0"/>
        </c:dLbls>
        <c:gapWidth val="50"/>
        <c:axId val="488537976"/>
        <c:axId val="488539936"/>
      </c:barChart>
      <c:catAx>
        <c:axId val="488537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539936"/>
        <c:crosses val="autoZero"/>
        <c:auto val="1"/>
        <c:lblAlgn val="ctr"/>
        <c:lblOffset val="100"/>
        <c:noMultiLvlLbl val="0"/>
      </c:catAx>
      <c:valAx>
        <c:axId val="488539936"/>
        <c:scaling>
          <c:orientation val="minMax"/>
        </c:scaling>
        <c:delete val="1"/>
        <c:axPos val="b"/>
        <c:numFmt formatCode="#,##0" sourceLinked="1"/>
        <c:majorTickMark val="none"/>
        <c:minorTickMark val="none"/>
        <c:tickLblPos val="nextTo"/>
        <c:crossAx val="4885379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'Main Pt 2'!$B$2</c:f>
          <c:strCache>
            <c:ptCount val="1"/>
            <c:pt idx="0">
              <c:v>LIM-AT</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1"/>
          <c:order val="0"/>
          <c:tx>
            <c:strRef>
              <c:f>Data!$S$915</c:f>
              <c:strCache>
                <c:ptCount val="1"/>
                <c:pt idx="0">
                  <c:v>Male</c:v>
                </c:pt>
              </c:strCache>
            </c:strRef>
          </c:tx>
          <c:spPr>
            <a:solidFill>
              <a:schemeClr val="accent1"/>
            </a:solidFill>
            <a:ln>
              <a:noFill/>
            </a:ln>
            <a:effectLst/>
          </c:spPr>
          <c:invertIfNegative val="0"/>
          <c:dPt>
            <c:idx val="0"/>
            <c:invertIfNegative val="0"/>
            <c:bubble3D val="0"/>
            <c:spPr>
              <a:solidFill>
                <a:schemeClr val="bg1"/>
              </a:solidFill>
              <a:ln w="19050">
                <a:solidFill>
                  <a:schemeClr val="accent1"/>
                </a:solidFill>
              </a:ln>
              <a:effectLst/>
            </c:spPr>
          </c:dPt>
          <c:cat>
            <c:strRef>
              <c:f>Data!$R$916:$R$928</c:f>
              <c:strCache>
                <c:ptCount val="13"/>
                <c:pt idx="0">
                  <c:v>  Without total income</c:v>
                </c:pt>
                <c:pt idx="1">
                  <c:v>    Under $10,000 (including loss)</c:v>
                </c:pt>
                <c:pt idx="2">
                  <c:v>    $10,000 to $19,999</c:v>
                </c:pt>
                <c:pt idx="3">
                  <c:v>    $20,000 to $29,999</c:v>
                </c:pt>
                <c:pt idx="4">
                  <c:v>    $30,000 to $39,999</c:v>
                </c:pt>
                <c:pt idx="5">
                  <c:v>    $40,000 to $49,999</c:v>
                </c:pt>
                <c:pt idx="6">
                  <c:v>    $50,000 to $59,999</c:v>
                </c:pt>
                <c:pt idx="7">
                  <c:v>    $60,000 to $69,999</c:v>
                </c:pt>
                <c:pt idx="8">
                  <c:v>    $70,000 to $79,999</c:v>
                </c:pt>
                <c:pt idx="9">
                  <c:v>    $80,000 to $89,999</c:v>
                </c:pt>
                <c:pt idx="10">
                  <c:v>    $90,000 to $99,999</c:v>
                </c:pt>
                <c:pt idx="11">
                  <c:v>      $100,000 to $149,999</c:v>
                </c:pt>
                <c:pt idx="12">
                  <c:v>      $150,000 and over</c:v>
                </c:pt>
              </c:strCache>
            </c:strRef>
          </c:cat>
          <c:val>
            <c:numRef>
              <c:f>Data!$S$916:$S$928</c:f>
              <c:numCache>
                <c:formatCode>0%</c:formatCode>
                <c:ptCount val="13"/>
                <c:pt idx="0">
                  <c:v>-7.4607182859726062E-2</c:v>
                </c:pt>
                <c:pt idx="1">
                  <c:v>-0.36134281987566907</c:v>
                </c:pt>
                <c:pt idx="2">
                  <c:v>-0.38281711148030945</c:v>
                </c:pt>
                <c:pt idx="3">
                  <c:v>-0.14377524841707001</c:v>
                </c:pt>
                <c:pt idx="4">
                  <c:v>-2.7348192767615225E-2</c:v>
                </c:pt>
                <c:pt idx="5">
                  <c:v>-6.1762343110691367E-3</c:v>
                </c:pt>
                <c:pt idx="6">
                  <c:v>-1.3964912078641171E-3</c:v>
                </c:pt>
                <c:pt idx="7">
                  <c:v>-6.0754565950377052E-4</c:v>
                </c:pt>
                <c:pt idx="8">
                  <c:v>-3.1097123803984462E-4</c:v>
                </c:pt>
                <c:pt idx="9">
                  <c:v>-2.3610779184506721E-4</c:v>
                </c:pt>
                <c:pt idx="10">
                  <c:v>-1.9579670543249476E-4</c:v>
                </c:pt>
                <c:pt idx="11">
                  <c:v>-4.693362203749507E-4</c:v>
                </c:pt>
                <c:pt idx="12">
                  <c:v>-7.2272019211112035E-4</c:v>
                </c:pt>
              </c:numCache>
            </c:numRef>
          </c:val>
        </c:ser>
        <c:ser>
          <c:idx val="0"/>
          <c:order val="1"/>
          <c:tx>
            <c:strRef>
              <c:f>Data!$T$915</c:f>
              <c:strCache>
                <c:ptCount val="1"/>
                <c:pt idx="0">
                  <c:v>Female</c:v>
                </c:pt>
              </c:strCache>
            </c:strRef>
          </c:tx>
          <c:spPr>
            <a:solidFill>
              <a:schemeClr val="accent2"/>
            </a:solidFill>
            <a:ln>
              <a:noFill/>
            </a:ln>
            <a:effectLst/>
          </c:spPr>
          <c:invertIfNegative val="0"/>
          <c:dPt>
            <c:idx val="0"/>
            <c:invertIfNegative val="0"/>
            <c:bubble3D val="0"/>
            <c:spPr>
              <a:solidFill>
                <a:schemeClr val="bg1"/>
              </a:solidFill>
              <a:ln w="19050">
                <a:solidFill>
                  <a:schemeClr val="accent2"/>
                </a:solidFill>
              </a:ln>
              <a:effectLst/>
            </c:spPr>
          </c:dPt>
          <c:cat>
            <c:strRef>
              <c:f>Data!$R$916:$R$928</c:f>
              <c:strCache>
                <c:ptCount val="13"/>
                <c:pt idx="0">
                  <c:v>  Without total income</c:v>
                </c:pt>
                <c:pt idx="1">
                  <c:v>    Under $10,000 (including loss)</c:v>
                </c:pt>
                <c:pt idx="2">
                  <c:v>    $10,000 to $19,999</c:v>
                </c:pt>
                <c:pt idx="3">
                  <c:v>    $20,000 to $29,999</c:v>
                </c:pt>
                <c:pt idx="4">
                  <c:v>    $30,000 to $39,999</c:v>
                </c:pt>
                <c:pt idx="5">
                  <c:v>    $40,000 to $49,999</c:v>
                </c:pt>
                <c:pt idx="6">
                  <c:v>    $50,000 to $59,999</c:v>
                </c:pt>
                <c:pt idx="7">
                  <c:v>    $60,000 to $69,999</c:v>
                </c:pt>
                <c:pt idx="8">
                  <c:v>    $70,000 to $79,999</c:v>
                </c:pt>
                <c:pt idx="9">
                  <c:v>    $80,000 to $89,999</c:v>
                </c:pt>
                <c:pt idx="10">
                  <c:v>    $90,000 to $99,999</c:v>
                </c:pt>
                <c:pt idx="11">
                  <c:v>      $100,000 to $149,999</c:v>
                </c:pt>
                <c:pt idx="12">
                  <c:v>      $150,000 and over</c:v>
                </c:pt>
              </c:strCache>
            </c:strRef>
          </c:cat>
          <c:val>
            <c:numRef>
              <c:f>Data!$T$916:$T$928</c:f>
              <c:numCache>
                <c:formatCode>0%</c:formatCode>
                <c:ptCount val="13"/>
                <c:pt idx="0">
                  <c:v>6.4257662835249044E-2</c:v>
                </c:pt>
                <c:pt idx="1">
                  <c:v>0.28186781609195405</c:v>
                </c:pt>
                <c:pt idx="2">
                  <c:v>0.40824952107279694</c:v>
                </c:pt>
                <c:pt idx="3">
                  <c:v>0.18705938697318009</c:v>
                </c:pt>
                <c:pt idx="4">
                  <c:v>4.5074233716475093E-2</c:v>
                </c:pt>
                <c:pt idx="5">
                  <c:v>1.0268199233716475E-2</c:v>
                </c:pt>
                <c:pt idx="6">
                  <c:v>1.5924329501915708E-3</c:v>
                </c:pt>
                <c:pt idx="7">
                  <c:v>5.1245210727969353E-4</c:v>
                </c:pt>
                <c:pt idx="8">
                  <c:v>2.6580459770114944E-4</c:v>
                </c:pt>
                <c:pt idx="9">
                  <c:v>1.8678160919540231E-4</c:v>
                </c:pt>
                <c:pt idx="10">
                  <c:v>1.1973180076628352E-4</c:v>
                </c:pt>
                <c:pt idx="11">
                  <c:v>2.9454022988505748E-4</c:v>
                </c:pt>
                <c:pt idx="12">
                  <c:v>2.514367816091954E-4</c:v>
                </c:pt>
              </c:numCache>
            </c:numRef>
          </c:val>
        </c:ser>
        <c:dLbls>
          <c:showLegendKey val="0"/>
          <c:showVal val="0"/>
          <c:showCatName val="0"/>
          <c:showSerName val="0"/>
          <c:showPercent val="0"/>
          <c:showBubbleSize val="0"/>
        </c:dLbls>
        <c:gapWidth val="10"/>
        <c:overlap val="100"/>
        <c:axId val="488541112"/>
        <c:axId val="488540720"/>
        <c:extLst>
          <c:ext xmlns:c15="http://schemas.microsoft.com/office/drawing/2012/chart" uri="{02D57815-91ED-43cb-92C2-25804820EDAC}">
            <c15:filteredBarSeries>
              <c15:ser>
                <c:idx val="2"/>
                <c:order val="2"/>
                <c:tx>
                  <c:strRef>
                    <c:extLst>
                      <c:ext uri="{02D57815-91ED-43cb-92C2-25804820EDAC}">
                        <c15:formulaRef>
                          <c15:sqref>Data!$U$915</c15:sqref>
                        </c15:formulaRef>
                      </c:ext>
                    </c:extLst>
                    <c:strCache>
                      <c:ptCount val="1"/>
                      <c:pt idx="0">
                        <c:v>Male</c:v>
                      </c:pt>
                    </c:strCache>
                  </c:strRef>
                </c:tx>
                <c:spPr>
                  <a:solidFill>
                    <a:schemeClr val="accent3"/>
                  </a:solidFill>
                  <a:ln>
                    <a:noFill/>
                  </a:ln>
                  <a:effectLst/>
                </c:spPr>
                <c:invertIfNegative val="0"/>
                <c:cat>
                  <c:strRef>
                    <c:extLst>
                      <c:ext uri="{02D57815-91ED-43cb-92C2-25804820EDAC}">
                        <c15:formulaRef>
                          <c15:sqref>Data!$R$916:$R$928</c15:sqref>
                        </c15:formulaRef>
                      </c:ext>
                    </c:extLst>
                    <c:strCache>
                      <c:ptCount val="13"/>
                      <c:pt idx="0">
                        <c:v>  Without total income</c:v>
                      </c:pt>
                      <c:pt idx="1">
                        <c:v>    Under $10,000 (including loss)</c:v>
                      </c:pt>
                      <c:pt idx="2">
                        <c:v>    $10,000 to $19,999</c:v>
                      </c:pt>
                      <c:pt idx="3">
                        <c:v>    $20,000 to $29,999</c:v>
                      </c:pt>
                      <c:pt idx="4">
                        <c:v>    $30,000 to $39,999</c:v>
                      </c:pt>
                      <c:pt idx="5">
                        <c:v>    $40,000 to $49,999</c:v>
                      </c:pt>
                      <c:pt idx="6">
                        <c:v>    $50,000 to $59,999</c:v>
                      </c:pt>
                      <c:pt idx="7">
                        <c:v>    $60,000 to $69,999</c:v>
                      </c:pt>
                      <c:pt idx="8">
                        <c:v>    $70,000 to $79,999</c:v>
                      </c:pt>
                      <c:pt idx="9">
                        <c:v>    $80,000 to $89,999</c:v>
                      </c:pt>
                      <c:pt idx="10">
                        <c:v>    $90,000 to $99,999</c:v>
                      </c:pt>
                      <c:pt idx="11">
                        <c:v>      $100,000 to $149,999</c:v>
                      </c:pt>
                      <c:pt idx="12">
                        <c:v>      $150,000 and over</c:v>
                      </c:pt>
                    </c:strCache>
                  </c:strRef>
                </c:cat>
                <c:val>
                  <c:numRef>
                    <c:extLst>
                      <c:ext uri="{02D57815-91ED-43cb-92C2-25804820EDAC}">
                        <c15:formulaRef>
                          <c15:sqref>Data!$U$916:$U$928</c15:sqref>
                        </c15:formulaRef>
                      </c:ext>
                    </c:extLst>
                    <c:numCache>
                      <c:formatCode>0%</c:formatCode>
                      <c:ptCount val="13"/>
                      <c:pt idx="0">
                        <c:v>-3.9232532524018204E-2</c:v>
                      </c:pt>
                      <c:pt idx="1">
                        <c:v>-0.11909533874226882</c:v>
                      </c:pt>
                      <c:pt idx="2">
                        <c:v>-0.13368102338527121</c:v>
                      </c:pt>
                      <c:pt idx="3">
                        <c:v>-0.11410371232335247</c:v>
                      </c:pt>
                      <c:pt idx="4">
                        <c:v>-0.10523229093030022</c:v>
                      </c:pt>
                      <c:pt idx="5">
                        <c:v>-9.8216781042469739E-2</c:v>
                      </c:pt>
                      <c:pt idx="6">
                        <c:v>-8.1981754670871446E-2</c:v>
                      </c:pt>
                      <c:pt idx="7">
                        <c:v>-6.7046545388526294E-2</c:v>
                      </c:pt>
                      <c:pt idx="8">
                        <c:v>-5.3185284512341648E-2</c:v>
                      </c:pt>
                      <c:pt idx="9">
                        <c:v>-4.140080040427635E-2</c:v>
                      </c:pt>
                      <c:pt idx="10">
                        <c:v>-3.2251331803239788E-2</c:v>
                      </c:pt>
                      <c:pt idx="11">
                        <c:v>-7.3188243677999892E-2</c:v>
                      </c:pt>
                      <c:pt idx="12">
                        <c:v>-4.1384003207907118E-2</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Data!$V$915</c15:sqref>
                        </c15:formulaRef>
                      </c:ext>
                    </c:extLst>
                    <c:strCache>
                      <c:ptCount val="1"/>
                      <c:pt idx="0">
                        <c:v>Female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Data!$R$916:$R$928</c15:sqref>
                        </c15:formulaRef>
                      </c:ext>
                    </c:extLst>
                    <c:strCache>
                      <c:ptCount val="13"/>
                      <c:pt idx="0">
                        <c:v>  Without total income</c:v>
                      </c:pt>
                      <c:pt idx="1">
                        <c:v>    Under $10,000 (including loss)</c:v>
                      </c:pt>
                      <c:pt idx="2">
                        <c:v>    $10,000 to $19,999</c:v>
                      </c:pt>
                      <c:pt idx="3">
                        <c:v>    $20,000 to $29,999</c:v>
                      </c:pt>
                      <c:pt idx="4">
                        <c:v>    $30,000 to $39,999</c:v>
                      </c:pt>
                      <c:pt idx="5">
                        <c:v>    $40,000 to $49,999</c:v>
                      </c:pt>
                      <c:pt idx="6">
                        <c:v>    $50,000 to $59,999</c:v>
                      </c:pt>
                      <c:pt idx="7">
                        <c:v>    $60,000 to $69,999</c:v>
                      </c:pt>
                      <c:pt idx="8">
                        <c:v>    $70,000 to $79,999</c:v>
                      </c:pt>
                      <c:pt idx="9">
                        <c:v>    $80,000 to $89,999</c:v>
                      </c:pt>
                      <c:pt idx="10">
                        <c:v>    $90,000 to $99,999</c:v>
                      </c:pt>
                      <c:pt idx="11">
                        <c:v>      $100,000 to $149,999</c:v>
                      </c:pt>
                      <c:pt idx="12">
                        <c:v>      $150,000 and over</c:v>
                      </c:pt>
                    </c:strCache>
                  </c:strRef>
                </c:cat>
                <c:val>
                  <c:numRef>
                    <c:extLst xmlns:c15="http://schemas.microsoft.com/office/drawing/2012/chart">
                      <c:ext xmlns:c15="http://schemas.microsoft.com/office/drawing/2012/chart" uri="{02D57815-91ED-43cb-92C2-25804820EDAC}">
                        <c15:formulaRef>
                          <c15:sqref>Data!$V$916:$V$928</c15:sqref>
                        </c15:formulaRef>
                      </c:ext>
                    </c:extLst>
                    <c:numCache>
                      <c:formatCode>0%</c:formatCode>
                      <c:ptCount val="13"/>
                      <c:pt idx="0">
                        <c:v>4.1271898439763359E-2</c:v>
                      </c:pt>
                      <c:pt idx="1">
                        <c:v>0.1505311178880723</c:v>
                      </c:pt>
                      <c:pt idx="2">
                        <c:v>0.19202720885086147</c:v>
                      </c:pt>
                      <c:pt idx="3">
                        <c:v>0.15127637887785669</c:v>
                      </c:pt>
                      <c:pt idx="4">
                        <c:v>0.1182651388816376</c:v>
                      </c:pt>
                      <c:pt idx="5">
                        <c:v>9.9058971505710428E-2</c:v>
                      </c:pt>
                      <c:pt idx="6">
                        <c:v>7.0672171497384251E-2</c:v>
                      </c:pt>
                      <c:pt idx="7">
                        <c:v>4.8858273130645551E-2</c:v>
                      </c:pt>
                      <c:pt idx="8">
                        <c:v>3.5957477810229392E-2</c:v>
                      </c:pt>
                      <c:pt idx="9">
                        <c:v>2.6416157968030898E-2</c:v>
                      </c:pt>
                      <c:pt idx="10">
                        <c:v>2.0368078397088294E-2</c:v>
                      </c:pt>
                      <c:pt idx="11">
                        <c:v>3.2085464783176483E-2</c:v>
                      </c:pt>
                      <c:pt idx="12">
                        <c:v>1.3212344442977126E-2</c:v>
                      </c:pt>
                    </c:numCache>
                  </c:numRef>
                </c:val>
              </c15:ser>
            </c15:filteredBarSeries>
          </c:ext>
        </c:extLst>
      </c:barChart>
      <c:catAx>
        <c:axId val="48854111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540720"/>
        <c:crosses val="autoZero"/>
        <c:auto val="1"/>
        <c:lblAlgn val="ctr"/>
        <c:lblOffset val="100"/>
        <c:noMultiLvlLbl val="0"/>
      </c:catAx>
      <c:valAx>
        <c:axId val="488540720"/>
        <c:scaling>
          <c:orientation val="minMax"/>
        </c:scaling>
        <c:delete val="0"/>
        <c:axPos val="b"/>
        <c:majorGridlines>
          <c:spPr>
            <a:ln w="9525" cap="flat" cmpd="sng" algn="ctr">
              <a:solidFill>
                <a:schemeClr val="tx1">
                  <a:lumMod val="15000"/>
                  <a:lumOff val="85000"/>
                </a:schemeClr>
              </a:solidFill>
              <a:round/>
            </a:ln>
            <a:effectLst/>
          </c:spPr>
        </c:majorGridlines>
        <c:numFmt formatCode="0%;\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541112"/>
        <c:crosses val="autoZero"/>
        <c:crossBetween val="between"/>
      </c:valAx>
      <c:spPr>
        <a:noFill/>
        <a:ln>
          <a:noFill/>
        </a:ln>
        <a:effectLst/>
      </c:spPr>
    </c:plotArea>
    <c:legend>
      <c:legendPos val="r"/>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'Top Birth Country'!$L$1</c:f>
          <c:strCache>
            <c:ptCount val="1"/>
            <c:pt idx="0">
              <c:v>LIM-AT</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3084804337055373"/>
          <c:y val="9.1242312423124236E-2"/>
          <c:w val="0.55813185598290083"/>
          <c:h val="0.8816974169741697"/>
        </c:manualLayout>
      </c:layout>
      <c:barChart>
        <c:barDir val="bar"/>
        <c:grouping val="clustered"/>
        <c:varyColors val="0"/>
        <c:ser>
          <c:idx val="0"/>
          <c:order val="0"/>
          <c:tx>
            <c:strRef>
              <c:f>'Top Birth Country'!$M$2</c:f>
              <c:strCache>
                <c:ptCount val="1"/>
                <c:pt idx="0">
                  <c:v>Top selected countries of birth, all immigrants: LIM-AT</c:v>
                </c:pt>
              </c:strCache>
            </c:strRef>
          </c:tx>
          <c:spPr>
            <a:solidFill>
              <a:schemeClr val="accent1"/>
            </a:solidFill>
            <a:ln>
              <a:noFill/>
            </a:ln>
            <a:effectLst/>
          </c:spPr>
          <c:invertIfNegative val="0"/>
          <c:dLbls>
            <c:spPr>
              <a:solidFill>
                <a:schemeClr val="bg1">
                  <a:alpha val="60000"/>
                </a:schemeClr>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'Top Birth Country'!$L$3:$L$22</c15:sqref>
                  </c15:fullRef>
                </c:ext>
              </c:extLst>
              <c:f>'Top Birth Country'!$L$13:$L$22</c:f>
              <c:strCache>
                <c:ptCount val="10"/>
                <c:pt idx="0">
                  <c:v>Korea, South</c:v>
                </c:pt>
                <c:pt idx="1">
                  <c:v>Other places of birth in Americas</c:v>
                </c:pt>
                <c:pt idx="2">
                  <c:v>United Kingdom</c:v>
                </c:pt>
                <c:pt idx="3">
                  <c:v>Philippines</c:v>
                </c:pt>
                <c:pt idx="4">
                  <c:v>Iran</c:v>
                </c:pt>
                <c:pt idx="5">
                  <c:v>Pakistan</c:v>
                </c:pt>
                <c:pt idx="6">
                  <c:v>Other places of birth in Africa</c:v>
                </c:pt>
                <c:pt idx="7">
                  <c:v>Other places of birth in Asia</c:v>
                </c:pt>
                <c:pt idx="8">
                  <c:v>India</c:v>
                </c:pt>
                <c:pt idx="9">
                  <c:v>China</c:v>
                </c:pt>
              </c:strCache>
            </c:strRef>
          </c:cat>
          <c:val>
            <c:numRef>
              <c:extLst>
                <c:ext xmlns:c15="http://schemas.microsoft.com/office/drawing/2012/chart" uri="{02D57815-91ED-43cb-92C2-25804820EDAC}">
                  <c15:fullRef>
                    <c15:sqref>'Top Birth Country'!$M$3:$M$22</c15:sqref>
                  </c15:fullRef>
                </c:ext>
              </c:extLst>
              <c:f>'Top Birth Country'!$M$13:$M$22</c:f>
              <c:numCache>
                <c:formatCode>#,##0</c:formatCode>
                <c:ptCount val="10"/>
                <c:pt idx="0">
                  <c:v>37965</c:v>
                </c:pt>
                <c:pt idx="1">
                  <c:v>41125</c:v>
                </c:pt>
                <c:pt idx="2">
                  <c:v>44465</c:v>
                </c:pt>
                <c:pt idx="3">
                  <c:v>45790</c:v>
                </c:pt>
                <c:pt idx="4">
                  <c:v>55385</c:v>
                </c:pt>
                <c:pt idx="5">
                  <c:v>57895</c:v>
                </c:pt>
                <c:pt idx="6">
                  <c:v>63270</c:v>
                </c:pt>
                <c:pt idx="7">
                  <c:v>74000</c:v>
                </c:pt>
                <c:pt idx="8">
                  <c:v>80145</c:v>
                </c:pt>
                <c:pt idx="9">
                  <c:v>173075</c:v>
                </c:pt>
              </c:numCache>
            </c:numRef>
          </c:val>
        </c:ser>
        <c:dLbls>
          <c:showLegendKey val="0"/>
          <c:showVal val="0"/>
          <c:showCatName val="0"/>
          <c:showSerName val="0"/>
          <c:showPercent val="0"/>
          <c:showBubbleSize val="0"/>
        </c:dLbls>
        <c:gapWidth val="50"/>
        <c:axId val="488544248"/>
        <c:axId val="488539544"/>
      </c:barChart>
      <c:catAx>
        <c:axId val="488544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8539544"/>
        <c:crosses val="autoZero"/>
        <c:auto val="1"/>
        <c:lblAlgn val="ctr"/>
        <c:lblOffset val="100"/>
        <c:noMultiLvlLbl val="0"/>
      </c:catAx>
      <c:valAx>
        <c:axId val="488539544"/>
        <c:scaling>
          <c:orientation val="minMax"/>
        </c:scaling>
        <c:delete val="1"/>
        <c:axPos val="b"/>
        <c:numFmt formatCode="#,##0" sourceLinked="1"/>
        <c:majorTickMark val="none"/>
        <c:minorTickMark val="none"/>
        <c:tickLblPos val="nextTo"/>
        <c:crossAx val="488544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s>
</file>

<file path=xl/drawings/drawing1.xml><?xml version="1.0" encoding="utf-8"?>
<xdr:wsDr xmlns:xdr="http://schemas.openxmlformats.org/drawingml/2006/spreadsheetDrawing" xmlns:a="http://schemas.openxmlformats.org/drawingml/2006/main">
  <xdr:twoCellAnchor editAs="oneCell">
    <xdr:from>
      <xdr:col>0</xdr:col>
      <xdr:colOff>212806</xdr:colOff>
      <xdr:row>0</xdr:row>
      <xdr:rowOff>219075</xdr:rowOff>
    </xdr:from>
    <xdr:to>
      <xdr:col>0</xdr:col>
      <xdr:colOff>964577</xdr:colOff>
      <xdr:row>2</xdr:row>
      <xdr:rowOff>180975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12806" y="219075"/>
          <a:ext cx="751771"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42</xdr:row>
      <xdr:rowOff>123825</xdr:rowOff>
    </xdr:from>
    <xdr:to>
      <xdr:col>0</xdr:col>
      <xdr:colOff>923925</xdr:colOff>
      <xdr:row>43</xdr:row>
      <xdr:rowOff>38100</xdr:rowOff>
    </xdr:to>
    <xdr:pic>
      <xdr:nvPicPr>
        <xdr:cNvPr id="3" name="Picture 2" descr="Creative Commons Licenc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210550"/>
          <a:ext cx="838200"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212806</xdr:colOff>
      <xdr:row>0</xdr:row>
      <xdr:rowOff>219075</xdr:rowOff>
    </xdr:from>
    <xdr:to>
      <xdr:col>0</xdr:col>
      <xdr:colOff>964577</xdr:colOff>
      <xdr:row>2</xdr:row>
      <xdr:rowOff>180975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12806" y="219075"/>
          <a:ext cx="751771"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761999</xdr:colOff>
      <xdr:row>3</xdr:row>
      <xdr:rowOff>9524</xdr:rowOff>
    </xdr:from>
    <xdr:to>
      <xdr:col>14</xdr:col>
      <xdr:colOff>608399</xdr:colOff>
      <xdr:row>27</xdr:row>
      <xdr:rowOff>185924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118</xdr:row>
      <xdr:rowOff>0</xdr:rowOff>
    </xdr:from>
    <xdr:to>
      <xdr:col>7</xdr:col>
      <xdr:colOff>608400</xdr:colOff>
      <xdr:row>142</xdr:row>
      <xdr:rowOff>176400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118</xdr:row>
      <xdr:rowOff>0</xdr:rowOff>
    </xdr:from>
    <xdr:to>
      <xdr:col>16</xdr:col>
      <xdr:colOff>608400</xdr:colOff>
      <xdr:row>142</xdr:row>
      <xdr:rowOff>176400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203</xdr:row>
      <xdr:rowOff>0</xdr:rowOff>
    </xdr:from>
    <xdr:to>
      <xdr:col>7</xdr:col>
      <xdr:colOff>608400</xdr:colOff>
      <xdr:row>227</xdr:row>
      <xdr:rowOff>176400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203</xdr:row>
      <xdr:rowOff>0</xdr:rowOff>
    </xdr:from>
    <xdr:to>
      <xdr:col>16</xdr:col>
      <xdr:colOff>608400</xdr:colOff>
      <xdr:row>227</xdr:row>
      <xdr:rowOff>176400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1420</xdr:row>
      <xdr:rowOff>0</xdr:rowOff>
    </xdr:from>
    <xdr:to>
      <xdr:col>7</xdr:col>
      <xdr:colOff>608400</xdr:colOff>
      <xdr:row>1444</xdr:row>
      <xdr:rowOff>176400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1420</xdr:row>
      <xdr:rowOff>0</xdr:rowOff>
    </xdr:from>
    <xdr:to>
      <xdr:col>16</xdr:col>
      <xdr:colOff>608400</xdr:colOff>
      <xdr:row>1444</xdr:row>
      <xdr:rowOff>176400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761999</xdr:colOff>
      <xdr:row>317</xdr:row>
      <xdr:rowOff>0</xdr:rowOff>
    </xdr:from>
    <xdr:to>
      <xdr:col>7</xdr:col>
      <xdr:colOff>608399</xdr:colOff>
      <xdr:row>341</xdr:row>
      <xdr:rowOff>176400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656</xdr:row>
      <xdr:rowOff>0</xdr:rowOff>
    </xdr:from>
    <xdr:to>
      <xdr:col>7</xdr:col>
      <xdr:colOff>608400</xdr:colOff>
      <xdr:row>680</xdr:row>
      <xdr:rowOff>176400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656</xdr:row>
      <xdr:rowOff>0</xdr:rowOff>
    </xdr:from>
    <xdr:to>
      <xdr:col>16</xdr:col>
      <xdr:colOff>608400</xdr:colOff>
      <xdr:row>680</xdr:row>
      <xdr:rowOff>176400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685</xdr:row>
      <xdr:rowOff>0</xdr:rowOff>
    </xdr:from>
    <xdr:to>
      <xdr:col>7</xdr:col>
      <xdr:colOff>608400</xdr:colOff>
      <xdr:row>709</xdr:row>
      <xdr:rowOff>176400</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514</xdr:row>
      <xdr:rowOff>190499</xdr:rowOff>
    </xdr:from>
    <xdr:to>
      <xdr:col>14</xdr:col>
      <xdr:colOff>609600</xdr:colOff>
      <xdr:row>540</xdr:row>
      <xdr:rowOff>3899</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543</xdr:row>
      <xdr:rowOff>190499</xdr:rowOff>
    </xdr:from>
    <xdr:to>
      <xdr:col>14</xdr:col>
      <xdr:colOff>609600</xdr:colOff>
      <xdr:row>569</xdr:row>
      <xdr:rowOff>3899</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743</xdr:row>
      <xdr:rowOff>190498</xdr:rowOff>
    </xdr:from>
    <xdr:to>
      <xdr:col>14</xdr:col>
      <xdr:colOff>609600</xdr:colOff>
      <xdr:row>769</xdr:row>
      <xdr:rowOff>3898</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573</xdr:row>
      <xdr:rowOff>-1</xdr:rowOff>
    </xdr:from>
    <xdr:to>
      <xdr:col>14</xdr:col>
      <xdr:colOff>609600</xdr:colOff>
      <xdr:row>598</xdr:row>
      <xdr:rowOff>3899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713</xdr:row>
      <xdr:rowOff>190499</xdr:rowOff>
    </xdr:from>
    <xdr:to>
      <xdr:col>14</xdr:col>
      <xdr:colOff>609600</xdr:colOff>
      <xdr:row>739</xdr:row>
      <xdr:rowOff>3899</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917</xdr:row>
      <xdr:rowOff>0</xdr:rowOff>
    </xdr:from>
    <xdr:to>
      <xdr:col>16</xdr:col>
      <xdr:colOff>608400</xdr:colOff>
      <xdr:row>941</xdr:row>
      <xdr:rowOff>176400</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917</xdr:row>
      <xdr:rowOff>0</xdr:rowOff>
    </xdr:from>
    <xdr:to>
      <xdr:col>7</xdr:col>
      <xdr:colOff>608400</xdr:colOff>
      <xdr:row>941</xdr:row>
      <xdr:rowOff>176400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858</xdr:row>
      <xdr:rowOff>0</xdr:rowOff>
    </xdr:from>
    <xdr:to>
      <xdr:col>7</xdr:col>
      <xdr:colOff>608400</xdr:colOff>
      <xdr:row>882</xdr:row>
      <xdr:rowOff>176400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858</xdr:row>
      <xdr:rowOff>0</xdr:rowOff>
    </xdr:from>
    <xdr:to>
      <xdr:col>16</xdr:col>
      <xdr:colOff>608400</xdr:colOff>
      <xdr:row>882</xdr:row>
      <xdr:rowOff>176400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107156</xdr:colOff>
      <xdr:row>947</xdr:row>
      <xdr:rowOff>83344</xdr:rowOff>
    </xdr:from>
    <xdr:to>
      <xdr:col>14</xdr:col>
      <xdr:colOff>716756</xdr:colOff>
      <xdr:row>972</xdr:row>
      <xdr:rowOff>87244</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976</xdr:row>
      <xdr:rowOff>0</xdr:rowOff>
    </xdr:from>
    <xdr:to>
      <xdr:col>14</xdr:col>
      <xdr:colOff>609600</xdr:colOff>
      <xdr:row>1001</xdr:row>
      <xdr:rowOff>3900</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xdr:colOff>
      <xdr:row>1005</xdr:row>
      <xdr:rowOff>0</xdr:rowOff>
    </xdr:from>
    <xdr:to>
      <xdr:col>14</xdr:col>
      <xdr:colOff>609601</xdr:colOff>
      <xdr:row>1030</xdr:row>
      <xdr:rowOff>3900</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1171</xdr:row>
      <xdr:rowOff>0</xdr:rowOff>
    </xdr:from>
    <xdr:to>
      <xdr:col>14</xdr:col>
      <xdr:colOff>609600</xdr:colOff>
      <xdr:row>1196</xdr:row>
      <xdr:rowOff>3900</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428</xdr:row>
      <xdr:rowOff>0</xdr:rowOff>
    </xdr:from>
    <xdr:to>
      <xdr:col>14</xdr:col>
      <xdr:colOff>609600</xdr:colOff>
      <xdr:row>453</xdr:row>
      <xdr:rowOff>3900</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456</xdr:row>
      <xdr:rowOff>0</xdr:rowOff>
    </xdr:from>
    <xdr:to>
      <xdr:col>14</xdr:col>
      <xdr:colOff>609600</xdr:colOff>
      <xdr:row>481</xdr:row>
      <xdr:rowOff>3900</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399</xdr:row>
      <xdr:rowOff>0</xdr:rowOff>
    </xdr:from>
    <xdr:to>
      <xdr:col>14</xdr:col>
      <xdr:colOff>609600</xdr:colOff>
      <xdr:row>424</xdr:row>
      <xdr:rowOff>3900</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0</xdr:colOff>
      <xdr:row>317</xdr:row>
      <xdr:rowOff>0</xdr:rowOff>
    </xdr:from>
    <xdr:to>
      <xdr:col>15</xdr:col>
      <xdr:colOff>608400</xdr:colOff>
      <xdr:row>341</xdr:row>
      <xdr:rowOff>176400</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486</xdr:row>
      <xdr:rowOff>190499</xdr:rowOff>
    </xdr:from>
    <xdr:to>
      <xdr:col>14</xdr:col>
      <xdr:colOff>609600</xdr:colOff>
      <xdr:row>512</xdr:row>
      <xdr:rowOff>3899</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1450</xdr:row>
      <xdr:rowOff>0</xdr:rowOff>
    </xdr:from>
    <xdr:to>
      <xdr:col>7</xdr:col>
      <xdr:colOff>608400</xdr:colOff>
      <xdr:row>1474</xdr:row>
      <xdr:rowOff>176400</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0</xdr:colOff>
      <xdr:row>1450</xdr:row>
      <xdr:rowOff>0</xdr:rowOff>
    </xdr:from>
    <xdr:to>
      <xdr:col>16</xdr:col>
      <xdr:colOff>608400</xdr:colOff>
      <xdr:row>1474</xdr:row>
      <xdr:rowOff>176400</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1198</xdr:row>
      <xdr:rowOff>0</xdr:rowOff>
    </xdr:from>
    <xdr:to>
      <xdr:col>14</xdr:col>
      <xdr:colOff>609600</xdr:colOff>
      <xdr:row>1223</xdr:row>
      <xdr:rowOff>3900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1363</xdr:row>
      <xdr:rowOff>0</xdr:rowOff>
    </xdr:from>
    <xdr:to>
      <xdr:col>14</xdr:col>
      <xdr:colOff>609600</xdr:colOff>
      <xdr:row>1388</xdr:row>
      <xdr:rowOff>3900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1390</xdr:row>
      <xdr:rowOff>0</xdr:rowOff>
    </xdr:from>
    <xdr:to>
      <xdr:col>14</xdr:col>
      <xdr:colOff>609600</xdr:colOff>
      <xdr:row>1415</xdr:row>
      <xdr:rowOff>3900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0</xdr:colOff>
      <xdr:row>600</xdr:row>
      <xdr:rowOff>0</xdr:rowOff>
    </xdr:from>
    <xdr:to>
      <xdr:col>14</xdr:col>
      <xdr:colOff>609600</xdr:colOff>
      <xdr:row>625</xdr:row>
      <xdr:rowOff>3900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627</xdr:row>
      <xdr:rowOff>0</xdr:rowOff>
    </xdr:from>
    <xdr:to>
      <xdr:col>14</xdr:col>
      <xdr:colOff>609600</xdr:colOff>
      <xdr:row>652</xdr:row>
      <xdr:rowOff>3900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68035</xdr:colOff>
      <xdr:row>889</xdr:row>
      <xdr:rowOff>0</xdr:rowOff>
    </xdr:from>
    <xdr:to>
      <xdr:col>14</xdr:col>
      <xdr:colOff>677635</xdr:colOff>
      <xdr:row>914</xdr:row>
      <xdr:rowOff>3900</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1225</xdr:row>
      <xdr:rowOff>0</xdr:rowOff>
    </xdr:from>
    <xdr:to>
      <xdr:col>14</xdr:col>
      <xdr:colOff>609600</xdr:colOff>
      <xdr:row>1250</xdr:row>
      <xdr:rowOff>3900</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1251</xdr:row>
      <xdr:rowOff>0</xdr:rowOff>
    </xdr:from>
    <xdr:to>
      <xdr:col>14</xdr:col>
      <xdr:colOff>609600</xdr:colOff>
      <xdr:row>1276</xdr:row>
      <xdr:rowOff>3900</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3</xdr:row>
      <xdr:rowOff>0</xdr:rowOff>
    </xdr:from>
    <xdr:to>
      <xdr:col>7</xdr:col>
      <xdr:colOff>608400</xdr:colOff>
      <xdr:row>27</xdr:row>
      <xdr:rowOff>176400</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33</xdr:row>
      <xdr:rowOff>0</xdr:rowOff>
    </xdr:from>
    <xdr:to>
      <xdr:col>14</xdr:col>
      <xdr:colOff>609600</xdr:colOff>
      <xdr:row>58</xdr:row>
      <xdr:rowOff>3900</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0</xdr:colOff>
      <xdr:row>146</xdr:row>
      <xdr:rowOff>0</xdr:rowOff>
    </xdr:from>
    <xdr:to>
      <xdr:col>16</xdr:col>
      <xdr:colOff>608400</xdr:colOff>
      <xdr:row>170</xdr:row>
      <xdr:rowOff>176400</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0</xdr:colOff>
      <xdr:row>146</xdr:row>
      <xdr:rowOff>0</xdr:rowOff>
    </xdr:from>
    <xdr:to>
      <xdr:col>7</xdr:col>
      <xdr:colOff>608400</xdr:colOff>
      <xdr:row>170</xdr:row>
      <xdr:rowOff>176400</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344</xdr:row>
      <xdr:rowOff>0</xdr:rowOff>
    </xdr:from>
    <xdr:to>
      <xdr:col>7</xdr:col>
      <xdr:colOff>608400</xdr:colOff>
      <xdr:row>368</xdr:row>
      <xdr:rowOff>176400</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289</xdr:row>
      <xdr:rowOff>0</xdr:rowOff>
    </xdr:from>
    <xdr:to>
      <xdr:col>14</xdr:col>
      <xdr:colOff>609600</xdr:colOff>
      <xdr:row>314</xdr:row>
      <xdr:rowOff>3900</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0</xdr:colOff>
      <xdr:row>234</xdr:row>
      <xdr:rowOff>0</xdr:rowOff>
    </xdr:from>
    <xdr:to>
      <xdr:col>14</xdr:col>
      <xdr:colOff>609600</xdr:colOff>
      <xdr:row>259</xdr:row>
      <xdr:rowOff>3900</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0</xdr:colOff>
      <xdr:row>261</xdr:row>
      <xdr:rowOff>0</xdr:rowOff>
    </xdr:from>
    <xdr:to>
      <xdr:col>14</xdr:col>
      <xdr:colOff>609600</xdr:colOff>
      <xdr:row>286</xdr:row>
      <xdr:rowOff>3900</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xdr:col>
      <xdr:colOff>0</xdr:colOff>
      <xdr:row>344</xdr:row>
      <xdr:rowOff>0</xdr:rowOff>
    </xdr:from>
    <xdr:to>
      <xdr:col>15</xdr:col>
      <xdr:colOff>608400</xdr:colOff>
      <xdr:row>368</xdr:row>
      <xdr:rowOff>176400</xdr:rowOff>
    </xdr:to>
    <xdr:graphicFrame macro="">
      <xdr:nvGraphicFramePr>
        <xdr:cNvPr id="87"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0</xdr:colOff>
      <xdr:row>371</xdr:row>
      <xdr:rowOff>0</xdr:rowOff>
    </xdr:from>
    <xdr:to>
      <xdr:col>7</xdr:col>
      <xdr:colOff>608400</xdr:colOff>
      <xdr:row>395</xdr:row>
      <xdr:rowOff>176400</xdr:rowOff>
    </xdr:to>
    <xdr:graphicFrame macro="">
      <xdr:nvGraphicFramePr>
        <xdr:cNvPr id="8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xdr:col>
      <xdr:colOff>0</xdr:colOff>
      <xdr:row>371</xdr:row>
      <xdr:rowOff>0</xdr:rowOff>
    </xdr:from>
    <xdr:to>
      <xdr:col>15</xdr:col>
      <xdr:colOff>608400</xdr:colOff>
      <xdr:row>395</xdr:row>
      <xdr:rowOff>176400</xdr:rowOff>
    </xdr:to>
    <xdr:graphicFrame macro="">
      <xdr:nvGraphicFramePr>
        <xdr:cNvPr id="9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1033</xdr:row>
      <xdr:rowOff>0</xdr:rowOff>
    </xdr:from>
    <xdr:to>
      <xdr:col>14</xdr:col>
      <xdr:colOff>609600</xdr:colOff>
      <xdr:row>1058</xdr:row>
      <xdr:rowOff>3900</xdr:rowOff>
    </xdr:to>
    <xdr:graphicFrame macro="">
      <xdr:nvGraphicFramePr>
        <xdr:cNvPr id="92"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xdr:col>
      <xdr:colOff>0</xdr:colOff>
      <xdr:row>1060</xdr:row>
      <xdr:rowOff>0</xdr:rowOff>
    </xdr:from>
    <xdr:to>
      <xdr:col>14</xdr:col>
      <xdr:colOff>609600</xdr:colOff>
      <xdr:row>1085</xdr:row>
      <xdr:rowOff>3900</xdr:rowOff>
    </xdr:to>
    <xdr:graphicFrame macro="">
      <xdr:nvGraphicFramePr>
        <xdr:cNvPr id="96"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0</xdr:colOff>
      <xdr:row>1087</xdr:row>
      <xdr:rowOff>0</xdr:rowOff>
    </xdr:from>
    <xdr:to>
      <xdr:col>14</xdr:col>
      <xdr:colOff>609600</xdr:colOff>
      <xdr:row>1112</xdr:row>
      <xdr:rowOff>3900</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0</xdr:colOff>
      <xdr:row>1114</xdr:row>
      <xdr:rowOff>0</xdr:rowOff>
    </xdr:from>
    <xdr:to>
      <xdr:col>14</xdr:col>
      <xdr:colOff>609600</xdr:colOff>
      <xdr:row>1139</xdr:row>
      <xdr:rowOff>3900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xdr:col>
      <xdr:colOff>0</xdr:colOff>
      <xdr:row>1141</xdr:row>
      <xdr:rowOff>0</xdr:rowOff>
    </xdr:from>
    <xdr:to>
      <xdr:col>14</xdr:col>
      <xdr:colOff>609600</xdr:colOff>
      <xdr:row>1166</xdr:row>
      <xdr:rowOff>3900</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xdr:col>
      <xdr:colOff>0</xdr:colOff>
      <xdr:row>1278</xdr:row>
      <xdr:rowOff>0</xdr:rowOff>
    </xdr:from>
    <xdr:to>
      <xdr:col>14</xdr:col>
      <xdr:colOff>609600</xdr:colOff>
      <xdr:row>1303</xdr:row>
      <xdr:rowOff>3900</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1306</xdr:row>
      <xdr:rowOff>0</xdr:rowOff>
    </xdr:from>
    <xdr:to>
      <xdr:col>14</xdr:col>
      <xdr:colOff>609600</xdr:colOff>
      <xdr:row>1331</xdr:row>
      <xdr:rowOff>3900</xdr:rowOff>
    </xdr:to>
    <xdr:graphicFrame macro="">
      <xdr:nvGraphicFramePr>
        <xdr:cNvPr id="89"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xdr:col>
      <xdr:colOff>0</xdr:colOff>
      <xdr:row>1336</xdr:row>
      <xdr:rowOff>0</xdr:rowOff>
    </xdr:from>
    <xdr:to>
      <xdr:col>14</xdr:col>
      <xdr:colOff>609600</xdr:colOff>
      <xdr:row>1361</xdr:row>
      <xdr:rowOff>3900</xdr:rowOff>
    </xdr:to>
    <xdr:graphicFrame macro="">
      <xdr:nvGraphicFramePr>
        <xdr:cNvPr id="94"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0</xdr:colOff>
      <xdr:row>773</xdr:row>
      <xdr:rowOff>0</xdr:rowOff>
    </xdr:from>
    <xdr:to>
      <xdr:col>14</xdr:col>
      <xdr:colOff>609600</xdr:colOff>
      <xdr:row>798</xdr:row>
      <xdr:rowOff>3900</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0</xdr:colOff>
      <xdr:row>89</xdr:row>
      <xdr:rowOff>0</xdr:rowOff>
    </xdr:from>
    <xdr:to>
      <xdr:col>14</xdr:col>
      <xdr:colOff>609600</xdr:colOff>
      <xdr:row>114</xdr:row>
      <xdr:rowOff>3900</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xdr:col>
      <xdr:colOff>0</xdr:colOff>
      <xdr:row>174</xdr:row>
      <xdr:rowOff>0</xdr:rowOff>
    </xdr:from>
    <xdr:to>
      <xdr:col>14</xdr:col>
      <xdr:colOff>609600</xdr:colOff>
      <xdr:row>199</xdr:row>
      <xdr:rowOff>3900</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0</xdr:colOff>
      <xdr:row>800</xdr:row>
      <xdr:rowOff>0</xdr:rowOff>
    </xdr:from>
    <xdr:to>
      <xdr:col>14</xdr:col>
      <xdr:colOff>609600</xdr:colOff>
      <xdr:row>825</xdr:row>
      <xdr:rowOff>3900</xdr:rowOff>
    </xdr:to>
    <xdr:graphicFrame macro="">
      <xdr:nvGraphicFramePr>
        <xdr:cNvPr id="93"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0</xdr:colOff>
      <xdr:row>827</xdr:row>
      <xdr:rowOff>0</xdr:rowOff>
    </xdr:from>
    <xdr:to>
      <xdr:col>14</xdr:col>
      <xdr:colOff>609600</xdr:colOff>
      <xdr:row>852</xdr:row>
      <xdr:rowOff>3900</xdr:rowOff>
    </xdr:to>
    <xdr:graphicFrame macro="">
      <xdr:nvGraphicFramePr>
        <xdr:cNvPr id="95"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xdr:col>
      <xdr:colOff>0</xdr:colOff>
      <xdr:row>60</xdr:row>
      <xdr:rowOff>0</xdr:rowOff>
    </xdr:from>
    <xdr:to>
      <xdr:col>14</xdr:col>
      <xdr:colOff>609600</xdr:colOff>
      <xdr:row>85</xdr:row>
      <xdr:rowOff>3900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10</xdr:col>
      <xdr:colOff>0</xdr:colOff>
      <xdr:row>685</xdr:row>
      <xdr:rowOff>0</xdr:rowOff>
    </xdr:from>
    <xdr:to>
      <xdr:col>16</xdr:col>
      <xdr:colOff>608400</xdr:colOff>
      <xdr:row>709</xdr:row>
      <xdr:rowOff>176400</xdr:rowOff>
    </xdr:to>
    <xdr:graphicFrame macro="">
      <xdr:nvGraphicFramePr>
        <xdr:cNvPr id="98"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0.16603</cdr:x>
      <cdr:y>0.11291</cdr:y>
    </cdr:from>
    <cdr:to>
      <cdr:x>0.24194</cdr:x>
      <cdr:y>0.19396</cdr:y>
    </cdr:to>
    <cdr:sp macro="" textlink="Data!$F$34">
      <cdr:nvSpPr>
        <cdr:cNvPr id="2" name="TextBox 1"/>
        <cdr:cNvSpPr txBox="1"/>
      </cdr:nvSpPr>
      <cdr:spPr>
        <a:xfrm xmlns:a="http://schemas.openxmlformats.org/drawingml/2006/main">
          <a:off x="833417" y="493109"/>
          <a:ext cx="381044" cy="3539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42398134-0AF8-451D-A61D-ECB766376078}" type="TxLink">
            <a:rPr lang="en-US" sz="1400" b="0" i="0" u="none" strike="noStrike">
              <a:solidFill>
                <a:srgbClr val="000000"/>
              </a:solidFill>
              <a:latin typeface="Arial"/>
              <a:cs typeface="Arial"/>
            </a:rPr>
            <a:pPr algn="l"/>
            <a:t>Male avg: 40</a:t>
          </a:fld>
          <a:endParaRPr lang="en-CA" sz="2800" b="1">
            <a:latin typeface="+mn-lt"/>
          </a:endParaRPr>
        </a:p>
      </cdr:txBody>
    </cdr:sp>
  </cdr:relSizeAnchor>
  <cdr:relSizeAnchor xmlns:cdr="http://schemas.openxmlformats.org/drawingml/2006/chartDrawing">
    <cdr:from>
      <cdr:x>0.87587</cdr:x>
      <cdr:y>0.11048</cdr:y>
    </cdr:from>
    <cdr:to>
      <cdr:x>0.95177</cdr:x>
      <cdr:y>0.19153</cdr:y>
    </cdr:to>
    <cdr:sp macro="" textlink="Data!$G$34">
      <cdr:nvSpPr>
        <cdr:cNvPr id="3" name="TextBox 1"/>
        <cdr:cNvSpPr txBox="1"/>
      </cdr:nvSpPr>
      <cdr:spPr>
        <a:xfrm xmlns:a="http://schemas.openxmlformats.org/drawingml/2006/main">
          <a:off x="4396587" y="482481"/>
          <a:ext cx="380993" cy="35396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8A0651E-D770-4EA6-8791-EAF4F0A547C5}" type="TxLink">
            <a:rPr lang="en-US" sz="1400" b="0" i="0" u="none" strike="noStrike">
              <a:solidFill>
                <a:srgbClr val="000000"/>
              </a:solidFill>
              <a:latin typeface="Arial"/>
              <a:cs typeface="Arial"/>
            </a:rPr>
            <a:pPr algn="r"/>
            <a:t>Female avg: 41</a:t>
          </a:fld>
          <a:endParaRPr lang="en-CA" sz="3600" b="1">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0.17552</cdr:x>
      <cdr:y>0.121</cdr:y>
    </cdr:from>
    <cdr:to>
      <cdr:x>0.25143</cdr:x>
      <cdr:y>0.20205</cdr:y>
    </cdr:to>
    <cdr:sp macro="" textlink="Data!$C$34">
      <cdr:nvSpPr>
        <cdr:cNvPr id="2" name="TextBox 1"/>
        <cdr:cNvSpPr txBox="1"/>
      </cdr:nvSpPr>
      <cdr:spPr>
        <a:xfrm xmlns:a="http://schemas.openxmlformats.org/drawingml/2006/main">
          <a:off x="881043" y="529566"/>
          <a:ext cx="381044" cy="3547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8FE139BB-D4A6-4A84-B4D8-477CD4C6FE7A}" type="TxLink">
            <a:rPr lang="en-US" sz="1400" b="0" i="0" u="none" strike="noStrike">
              <a:solidFill>
                <a:srgbClr val="000000"/>
              </a:solidFill>
              <a:latin typeface="Arial" panose="020B0604020202020204" pitchFamily="34" charset="0"/>
              <a:cs typeface="Arial" panose="020B0604020202020204" pitchFamily="34" charset="0"/>
            </a:rPr>
            <a:pPr algn="l"/>
            <a:t>Male avg: 37</a:t>
          </a:fld>
          <a:endParaRPr lang="en-CA" sz="20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0.87587</cdr:x>
      <cdr:y>0.11856</cdr:y>
    </cdr:from>
    <cdr:to>
      <cdr:x>0.95177</cdr:x>
      <cdr:y>0.19961</cdr:y>
    </cdr:to>
    <cdr:sp macro="" textlink="Data!$D$34">
      <cdr:nvSpPr>
        <cdr:cNvPr id="3" name="TextBox 1"/>
        <cdr:cNvSpPr txBox="1"/>
      </cdr:nvSpPr>
      <cdr:spPr>
        <a:xfrm xmlns:a="http://schemas.openxmlformats.org/drawingml/2006/main">
          <a:off x="4396587" y="518888"/>
          <a:ext cx="380993" cy="35473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5BC655E-629D-43C0-B667-2D6301A2818E}" type="TxLink">
            <a:rPr lang="en-US" sz="1400" b="0" i="0" u="none" strike="noStrike">
              <a:solidFill>
                <a:srgbClr val="000000"/>
              </a:solidFill>
              <a:latin typeface="Arial" panose="020B0604020202020204" pitchFamily="34" charset="0"/>
              <a:cs typeface="Arial" panose="020B0604020202020204" pitchFamily="34" charset="0"/>
            </a:rPr>
            <a:pPr algn="r"/>
            <a:t>Female avg: 41</a:t>
          </a:fld>
          <a:endParaRPr lang="en-CA" sz="2800" b="1">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Office Theme">
  <a:themeElements>
    <a:clrScheme name="CB 6-class PRGn">
      <a:dk1>
        <a:sysClr val="windowText" lastClr="000000"/>
      </a:dk1>
      <a:lt1>
        <a:sysClr val="window" lastClr="FFFFFF"/>
      </a:lt1>
      <a:dk2>
        <a:srgbClr val="44546A"/>
      </a:dk2>
      <a:lt2>
        <a:srgbClr val="E7E6E6"/>
      </a:lt2>
      <a:accent1>
        <a:srgbClr val="762A83"/>
      </a:accent1>
      <a:accent2>
        <a:srgbClr val="AF8DC3"/>
      </a:accent2>
      <a:accent3>
        <a:srgbClr val="E7D4E8"/>
      </a:accent3>
      <a:accent4>
        <a:srgbClr val="D9F0D3"/>
      </a:accent4>
      <a:accent5>
        <a:srgbClr val="7FBF7B"/>
      </a:accent5>
      <a:accent6>
        <a:srgbClr val="1B783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data.ca/content/target-group-profile-visible-minority-census-2016" TargetMode="External"/><Relationship Id="rId13" Type="http://schemas.openxmlformats.org/officeDocument/2006/relationships/hyperlink" Target="https://communitydata.ca/content/target-group-profile-population-immigration-and-citizenship-status-census-2016" TargetMode="External"/><Relationship Id="rId18" Type="http://schemas.openxmlformats.org/officeDocument/2006/relationships/hyperlink" Target="https://communitydata.ca/content/target-group-profile-low-income-population-mbm-census-2016" TargetMode="External"/><Relationship Id="rId3" Type="http://schemas.openxmlformats.org/officeDocument/2006/relationships/hyperlink" Target="https://communitydata.ca/content/target-group-profile-recent-immigrants-census-2016" TargetMode="External"/><Relationship Id="rId21" Type="http://schemas.openxmlformats.org/officeDocument/2006/relationships/printerSettings" Target="../printerSettings/printerSettings1.bin"/><Relationship Id="rId7" Type="http://schemas.openxmlformats.org/officeDocument/2006/relationships/hyperlink" Target="https://communitydata.ca/content/target-group-profile-population-main-mode-commuting-work-census-2016" TargetMode="External"/><Relationship Id="rId12" Type="http://schemas.openxmlformats.org/officeDocument/2006/relationships/hyperlink" Target="https://creativecommons.org/licenses/by-nc/4.0/" TargetMode="External"/><Relationship Id="rId17" Type="http://schemas.openxmlformats.org/officeDocument/2006/relationships/hyperlink" Target="https://communitydata.ca/content/target-group-profile-population-highest-level-education-census-2016" TargetMode="External"/><Relationship Id="rId2" Type="http://schemas.openxmlformats.org/officeDocument/2006/relationships/hyperlink" Target="https://communitydata.ca/content/target-group-profile-immigrants-census-2016" TargetMode="External"/><Relationship Id="rId16" Type="http://schemas.openxmlformats.org/officeDocument/2006/relationships/hyperlink" Target="https://communitydata.ca/content/target-group-profile-population-living-dwellings-need-major-repair-census-2016" TargetMode="External"/><Relationship Id="rId20" Type="http://schemas.openxmlformats.org/officeDocument/2006/relationships/hyperlink" Target="https://www12.statcan.gc.ca/census-recensement/2016/ref/98-304/app-ann1-5-eng.cfm" TargetMode="External"/><Relationship Id="rId1" Type="http://schemas.openxmlformats.org/officeDocument/2006/relationships/hyperlink" Target="https://communitydata.ca/content/target-group-profile-lim-population-census-2016" TargetMode="External"/><Relationship Id="rId6" Type="http://schemas.openxmlformats.org/officeDocument/2006/relationships/hyperlink" Target="https://communitydata.ca/content/target-group-profile-lone-parents-census-2016" TargetMode="External"/><Relationship Id="rId11" Type="http://schemas.openxmlformats.org/officeDocument/2006/relationships/hyperlink" Target="https://communitydata.ca/data/target-group-profile-population-aged-65-and-over-census-2016" TargetMode="External"/><Relationship Id="rId5" Type="http://schemas.openxmlformats.org/officeDocument/2006/relationships/hyperlink" Target="https://communitydata.ca/content/target-group-profile-aboriginal-identity-census-2016" TargetMode="External"/><Relationship Id="rId15" Type="http://schemas.openxmlformats.org/officeDocument/2006/relationships/hyperlink" Target="https://communitydata.ca/content/target-group-profile-low-income-population-lico-bt-census-2016" TargetMode="External"/><Relationship Id="rId10" Type="http://schemas.openxmlformats.org/officeDocument/2006/relationships/hyperlink" Target="https://communitydata.ca/content/target-group-profile-population-employment-census-2016" TargetMode="External"/><Relationship Id="rId19" Type="http://schemas.openxmlformats.org/officeDocument/2006/relationships/hyperlink" Target="https://communitydata.ca/content/target-group-profile-population-school-attendance-census-2016" TargetMode="External"/><Relationship Id="rId4" Type="http://schemas.openxmlformats.org/officeDocument/2006/relationships/hyperlink" Target="https://communitydata.ca/content/target-group-profile-population-age-groups-census-2016" TargetMode="External"/><Relationship Id="rId9" Type="http://schemas.openxmlformats.org/officeDocument/2006/relationships/hyperlink" Target="https://communitydata.ca/content/target-group-profile-francophone-population-census-2016" TargetMode="External"/><Relationship Id="rId14" Type="http://schemas.openxmlformats.org/officeDocument/2006/relationships/hyperlink" Target="https://communitydata.ca/content/target-group-profile-low-income-population-lico-census-2016" TargetMode="External"/><Relationship Id="rId22"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6"/>
  <sheetViews>
    <sheetView showGridLines="0" showRowColHeaders="0" tabSelected="1" zoomScaleNormal="100" workbookViewId="0">
      <selection activeCell="B1" sqref="B1"/>
    </sheetView>
  </sheetViews>
  <sheetFormatPr defaultRowHeight="15" x14ac:dyDescent="0.2"/>
  <cols>
    <col min="1" max="1" width="11.77734375" customWidth="1"/>
  </cols>
  <sheetData>
    <row r="1" spans="2:13" ht="48" customHeight="1" x14ac:dyDescent="0.25">
      <c r="B1" s="94" t="s">
        <v>2643</v>
      </c>
      <c r="M1" s="2"/>
    </row>
    <row r="2" spans="2:13" ht="18" x14ac:dyDescent="0.25">
      <c r="B2" s="94" t="s">
        <v>2661</v>
      </c>
      <c r="M2" s="2"/>
    </row>
    <row r="4" spans="2:13" x14ac:dyDescent="0.2">
      <c r="B4" t="s">
        <v>2719</v>
      </c>
    </row>
    <row r="5" spans="2:13" x14ac:dyDescent="0.2">
      <c r="B5" t="s">
        <v>2720</v>
      </c>
    </row>
    <row r="7" spans="2:13" x14ac:dyDescent="0.2">
      <c r="B7" t="s">
        <v>2672</v>
      </c>
    </row>
    <row r="8" spans="2:13" x14ac:dyDescent="0.2">
      <c r="B8" t="s">
        <v>2721</v>
      </c>
    </row>
    <row r="9" spans="2:13" x14ac:dyDescent="0.2">
      <c r="B9" t="s">
        <v>2722</v>
      </c>
    </row>
    <row r="11" spans="2:13" x14ac:dyDescent="0.2">
      <c r="B11" t="s">
        <v>2723</v>
      </c>
    </row>
    <row r="12" spans="2:13" x14ac:dyDescent="0.2">
      <c r="B12" t="s">
        <v>2724</v>
      </c>
    </row>
    <row r="14" spans="2:13" ht="15.75" x14ac:dyDescent="0.25">
      <c r="B14" t="s">
        <v>2673</v>
      </c>
      <c r="M14" s="2"/>
    </row>
    <row r="15" spans="2:13" x14ac:dyDescent="0.2">
      <c r="B15" t="s">
        <v>2725</v>
      </c>
    </row>
    <row r="16" spans="2:13" x14ac:dyDescent="0.2">
      <c r="B16" t="s">
        <v>2728</v>
      </c>
    </row>
    <row r="18" spans="2:17" x14ac:dyDescent="0.2">
      <c r="B18" t="s">
        <v>2730</v>
      </c>
      <c r="O18" s="142" t="s">
        <v>2731</v>
      </c>
      <c r="P18" s="142"/>
      <c r="Q18" s="142"/>
    </row>
    <row r="19" spans="2:17" x14ac:dyDescent="0.2">
      <c r="B19" t="s">
        <v>2729</v>
      </c>
      <c r="O19" s="143" t="s">
        <v>2732</v>
      </c>
      <c r="P19" s="142"/>
      <c r="Q19" s="142"/>
    </row>
    <row r="22" spans="2:17" x14ac:dyDescent="0.2">
      <c r="B22" t="s">
        <v>2575</v>
      </c>
      <c r="E22" s="143" t="s">
        <v>2626</v>
      </c>
      <c r="F22" s="143"/>
      <c r="G22" s="143"/>
      <c r="H22" s="143"/>
      <c r="I22" s="143"/>
      <c r="J22" s="143"/>
      <c r="K22" s="143"/>
      <c r="L22" s="143"/>
    </row>
    <row r="23" spans="2:17" x14ac:dyDescent="0.2">
      <c r="B23" t="s">
        <v>2575</v>
      </c>
      <c r="E23" s="143" t="s">
        <v>2632</v>
      </c>
      <c r="F23" s="143"/>
      <c r="G23" s="143"/>
      <c r="H23" s="143"/>
      <c r="I23" s="143"/>
      <c r="J23" s="143"/>
      <c r="K23" s="143"/>
      <c r="L23" s="143"/>
    </row>
    <row r="24" spans="2:17" x14ac:dyDescent="0.2">
      <c r="B24" t="s">
        <v>2578</v>
      </c>
      <c r="E24" s="123" t="s">
        <v>2668</v>
      </c>
    </row>
    <row r="25" spans="2:17" x14ac:dyDescent="0.2">
      <c r="B25" t="s">
        <v>2578</v>
      </c>
      <c r="E25" s="122" t="s">
        <v>2670</v>
      </c>
      <c r="F25" s="143"/>
      <c r="G25" s="143"/>
      <c r="H25" s="143"/>
      <c r="I25" s="143"/>
      <c r="J25" s="143"/>
      <c r="K25" s="143"/>
      <c r="L25" s="143"/>
    </row>
    <row r="26" spans="2:17" x14ac:dyDescent="0.2">
      <c r="B26" t="s">
        <v>2638</v>
      </c>
      <c r="E26" s="143" t="s">
        <v>2658</v>
      </c>
      <c r="F26" s="143"/>
      <c r="G26" s="143"/>
      <c r="H26" s="143"/>
      <c r="I26" s="143"/>
      <c r="J26" s="143"/>
      <c r="K26" s="143"/>
      <c r="L26" s="143"/>
    </row>
    <row r="27" spans="2:17" x14ac:dyDescent="0.2">
      <c r="B27" t="s">
        <v>2637</v>
      </c>
      <c r="E27" s="143" t="s">
        <v>2631</v>
      </c>
      <c r="F27" s="122"/>
      <c r="G27" s="122"/>
      <c r="H27" s="122"/>
      <c r="I27" s="122"/>
      <c r="J27" s="122"/>
      <c r="K27" s="122"/>
      <c r="L27" s="122"/>
    </row>
    <row r="28" spans="2:17" x14ac:dyDescent="0.2">
      <c r="B28" t="s">
        <v>2666</v>
      </c>
      <c r="E28" s="122" t="s">
        <v>2667</v>
      </c>
      <c r="F28" s="143"/>
      <c r="G28" s="143"/>
      <c r="H28" s="143"/>
      <c r="I28" s="143"/>
      <c r="J28" s="143"/>
      <c r="K28" s="143"/>
      <c r="L28" s="143"/>
    </row>
    <row r="29" spans="2:17" x14ac:dyDescent="0.2">
      <c r="B29" t="s">
        <v>2634</v>
      </c>
      <c r="E29" s="143" t="s">
        <v>2671</v>
      </c>
      <c r="F29" s="143"/>
      <c r="G29" s="143"/>
      <c r="H29" s="143"/>
      <c r="I29" s="143"/>
      <c r="J29" s="143"/>
      <c r="K29" s="143"/>
      <c r="L29" s="143"/>
    </row>
    <row r="30" spans="2:17" x14ac:dyDescent="0.2">
      <c r="B30" t="s">
        <v>2634</v>
      </c>
      <c r="E30" s="143" t="s">
        <v>2662</v>
      </c>
      <c r="F30" s="122"/>
      <c r="G30" s="122"/>
      <c r="H30" s="122"/>
      <c r="I30" s="122"/>
      <c r="J30" s="122"/>
      <c r="K30" s="122"/>
      <c r="L30" s="122"/>
    </row>
    <row r="31" spans="2:17" x14ac:dyDescent="0.2">
      <c r="B31" t="s">
        <v>2663</v>
      </c>
      <c r="E31" s="122" t="s">
        <v>2659</v>
      </c>
      <c r="F31" s="143"/>
      <c r="G31" s="143"/>
      <c r="H31" s="143"/>
      <c r="I31" s="143"/>
      <c r="J31" s="143"/>
      <c r="K31" s="143"/>
      <c r="L31" s="143"/>
    </row>
    <row r="32" spans="2:17" x14ac:dyDescent="0.2">
      <c r="B32" t="s">
        <v>2635</v>
      </c>
      <c r="E32" s="143" t="s">
        <v>2627</v>
      </c>
      <c r="F32" s="143"/>
      <c r="G32" s="143"/>
      <c r="H32" s="143"/>
      <c r="I32" s="143"/>
      <c r="J32" s="143"/>
      <c r="K32" s="143"/>
      <c r="L32" s="143"/>
    </row>
    <row r="33" spans="2:12" x14ac:dyDescent="0.2">
      <c r="B33" t="s">
        <v>2639</v>
      </c>
      <c r="E33" s="143" t="s">
        <v>2628</v>
      </c>
      <c r="F33" s="143"/>
      <c r="G33" s="143"/>
      <c r="H33" s="143"/>
      <c r="I33" s="143"/>
      <c r="J33" s="143"/>
      <c r="K33" s="143"/>
      <c r="L33" s="143"/>
    </row>
    <row r="34" spans="2:12" x14ac:dyDescent="0.2">
      <c r="B34" t="s">
        <v>2633</v>
      </c>
      <c r="E34" s="143" t="s">
        <v>2660</v>
      </c>
      <c r="F34" s="122"/>
      <c r="G34" s="122"/>
      <c r="H34" s="122"/>
      <c r="I34" s="122"/>
      <c r="J34" s="122"/>
      <c r="K34" s="122"/>
      <c r="L34" s="122"/>
    </row>
    <row r="35" spans="2:12" x14ac:dyDescent="0.2">
      <c r="B35" t="s">
        <v>2633</v>
      </c>
      <c r="E35" s="122" t="s">
        <v>2664</v>
      </c>
      <c r="F35" s="122"/>
      <c r="G35" s="122"/>
      <c r="H35" s="122"/>
      <c r="I35" s="122"/>
      <c r="J35" s="122"/>
      <c r="K35" s="122"/>
      <c r="L35" s="122"/>
    </row>
    <row r="36" spans="2:12" x14ac:dyDescent="0.2">
      <c r="B36" t="s">
        <v>2633</v>
      </c>
      <c r="E36" s="122" t="s">
        <v>2665</v>
      </c>
      <c r="F36" s="122"/>
      <c r="G36" s="122"/>
      <c r="H36" s="122"/>
      <c r="I36" s="122"/>
      <c r="J36" s="122"/>
      <c r="K36" s="122"/>
      <c r="L36" s="122"/>
    </row>
    <row r="37" spans="2:12" x14ac:dyDescent="0.2">
      <c r="B37" t="s">
        <v>2633</v>
      </c>
      <c r="E37" s="122" t="s">
        <v>2669</v>
      </c>
      <c r="F37" s="122"/>
      <c r="G37" s="122"/>
      <c r="H37" s="122"/>
      <c r="I37" s="122"/>
      <c r="J37" s="122"/>
      <c r="K37" s="122"/>
      <c r="L37" s="122"/>
    </row>
    <row r="38" spans="2:12" x14ac:dyDescent="0.2">
      <c r="B38" t="s">
        <v>2640</v>
      </c>
      <c r="E38" s="143" t="s">
        <v>2629</v>
      </c>
      <c r="F38" s="143"/>
      <c r="G38" s="143"/>
      <c r="H38" s="143"/>
      <c r="I38" s="143"/>
      <c r="J38" s="143"/>
      <c r="K38" s="143"/>
      <c r="L38" s="143"/>
    </row>
    <row r="39" spans="2:12" x14ac:dyDescent="0.2">
      <c r="B39" t="s">
        <v>2636</v>
      </c>
      <c r="E39" s="143" t="s">
        <v>2630</v>
      </c>
      <c r="F39" s="143"/>
      <c r="G39" s="143"/>
      <c r="H39" s="143"/>
      <c r="I39" s="143"/>
      <c r="J39" s="143"/>
      <c r="K39" s="143"/>
      <c r="L39" s="143"/>
    </row>
    <row r="41" spans="2:12" x14ac:dyDescent="0.2">
      <c r="B41" t="s">
        <v>2733</v>
      </c>
    </row>
    <row r="43" spans="2:12" ht="30" customHeight="1" x14ac:dyDescent="0.2">
      <c r="B43" s="146" t="s">
        <v>2656</v>
      </c>
      <c r="C43" s="146"/>
      <c r="D43" s="146"/>
      <c r="E43" s="146"/>
      <c r="F43" s="146"/>
      <c r="G43" s="146"/>
      <c r="H43" s="146"/>
      <c r="I43" s="146"/>
      <c r="J43" s="146"/>
      <c r="K43" s="146"/>
      <c r="L43" s="146"/>
    </row>
    <row r="44" spans="2:12" x14ac:dyDescent="0.2">
      <c r="B44" s="144" t="s">
        <v>2649</v>
      </c>
      <c r="C44" s="144"/>
      <c r="D44" s="144"/>
      <c r="E44" s="144"/>
      <c r="F44" s="144"/>
      <c r="G44" s="144"/>
      <c r="H44" s="144"/>
      <c r="I44" s="144"/>
      <c r="J44" s="144"/>
      <c r="K44" s="144"/>
      <c r="L44" s="144"/>
    </row>
    <row r="45" spans="2:12" ht="15" customHeight="1" x14ac:dyDescent="0.2">
      <c r="B45" s="145"/>
      <c r="C45" s="145"/>
      <c r="D45" s="145"/>
      <c r="E45" s="145"/>
      <c r="F45" s="145"/>
      <c r="G45" s="145"/>
      <c r="H45" s="145"/>
      <c r="I45" s="145"/>
      <c r="J45" s="145"/>
      <c r="K45" s="145"/>
      <c r="L45" s="145"/>
    </row>
    <row r="46" spans="2:12" x14ac:dyDescent="0.2">
      <c r="B46" t="s">
        <v>2734</v>
      </c>
    </row>
  </sheetData>
  <sortState ref="B22:E39">
    <sortCondition ref="B22:B39"/>
  </sortState>
  <mergeCells count="3">
    <mergeCell ref="B44:L44"/>
    <mergeCell ref="B45:L45"/>
    <mergeCell ref="B43:L43"/>
  </mergeCells>
  <hyperlinks>
    <hyperlink ref="E34" r:id="rId1" display="Target group profile of LIM-AT population, Census, 2016"/>
    <hyperlink ref="E29" r:id="rId2" display="Target group profile of immigrants, Census, 2016"/>
    <hyperlink ref="E30" r:id="rId3" display="Target group profile of recent immigrants, Census, 2016"/>
    <hyperlink ref="E22" r:id="rId4"/>
    <hyperlink ref="E32" r:id="rId5"/>
    <hyperlink ref="E33" r:id="rId6"/>
    <hyperlink ref="E38" r:id="rId7"/>
    <hyperlink ref="E39" r:id="rId8"/>
    <hyperlink ref="E27" r:id="rId9"/>
    <hyperlink ref="E26" r:id="rId10" display="Target group profile of population by employment, Census, 2016"/>
    <hyperlink ref="E23" r:id="rId11"/>
    <hyperlink ref="B44:L44" r:id="rId12" display="Creative Commons Attribution-NonCommercial 4.0 International License. "/>
    <hyperlink ref="E31" r:id="rId13"/>
    <hyperlink ref="E35" r:id="rId14"/>
    <hyperlink ref="E36" r:id="rId15"/>
    <hyperlink ref="E28" r:id="rId16"/>
    <hyperlink ref="E24" r:id="rId17"/>
    <hyperlink ref="E37" r:id="rId18"/>
    <hyperlink ref="E25" r:id="rId19"/>
    <hyperlink ref="O19" r:id="rId20"/>
  </hyperlinks>
  <pageMargins left="0.7" right="0.7" top="0.75" bottom="0.75" header="0.3" footer="0.3"/>
  <pageSetup orientation="portrait" r:id="rId21"/>
  <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6"/>
  <sheetViews>
    <sheetView topLeftCell="B1" workbookViewId="0">
      <selection activeCell="J38" sqref="J38"/>
    </sheetView>
  </sheetViews>
  <sheetFormatPr defaultRowHeight="15" x14ac:dyDescent="0.2"/>
  <cols>
    <col min="1" max="1" width="30.77734375" style="3" customWidth="1"/>
    <col min="2" max="2" width="8.88671875" style="3"/>
    <col min="4" max="4" width="8.88671875" style="3"/>
    <col min="5" max="5" width="29.88671875" style="3" bestFit="1" customWidth="1"/>
    <col min="6" max="9" width="8.88671875" style="3"/>
    <col min="10" max="10" width="23.21875" style="3" customWidth="1"/>
    <col min="11" max="11" width="11" style="3" customWidth="1"/>
    <col min="12" max="12" width="3.109375" style="3" customWidth="1"/>
    <col min="13" max="13" width="8.88671875" style="3"/>
    <col min="14" max="14" width="20.21875" style="3" bestFit="1" customWidth="1"/>
    <col min="15" max="16384" width="8.88671875" style="3"/>
  </cols>
  <sheetData>
    <row r="1" spans="1:15" ht="15.75" x14ac:dyDescent="0.25">
      <c r="A1" s="2" t="s">
        <v>2376</v>
      </c>
      <c r="B1" s="3" t="str">
        <f>TRIM(Data!B1)</f>
        <v>LIM-AT</v>
      </c>
      <c r="C1" s="3"/>
      <c r="F1" s="3" t="str">
        <f>Data!E1</f>
        <v>Total pop'n</v>
      </c>
    </row>
    <row r="2" spans="1:15" x14ac:dyDescent="0.2">
      <c r="B2" s="4" t="s">
        <v>1832</v>
      </c>
      <c r="C2" s="1" t="s">
        <v>2377</v>
      </c>
      <c r="F2" s="4" t="s">
        <v>1832</v>
      </c>
      <c r="G2" s="4" t="s">
        <v>2377</v>
      </c>
      <c r="I2" s="4" t="s">
        <v>2377</v>
      </c>
      <c r="J2" s="4" t="s">
        <v>2376</v>
      </c>
      <c r="K2" s="4" t="str">
        <f>CONCATENATE("Top Ethnic Origins: ",B1)</f>
        <v>Top Ethnic Origins: LIM-AT</v>
      </c>
      <c r="M2" s="4" t="s">
        <v>2377</v>
      </c>
      <c r="N2" s="4" t="s">
        <v>2376</v>
      </c>
      <c r="O2" s="4" t="str">
        <f>CONCATENATE("Top Ethnic Origins: ",F1)</f>
        <v>Top Ethnic Origins: Total pop'n</v>
      </c>
    </row>
    <row r="3" spans="1:15" x14ac:dyDescent="0.2">
      <c r="A3" s="3" t="str">
        <f>TRIM(Data!A1260)</f>
        <v>First Nations (North American Indian)</v>
      </c>
      <c r="B3" s="5">
        <f>Data!B1260</f>
        <v>271175</v>
      </c>
      <c r="C3">
        <f>RANK(B3,$B$3:$B$256)+COUNTIF($B3:$B$3,B3)-1</f>
        <v>8</v>
      </c>
      <c r="E3" s="3" t="str">
        <f>A3</f>
        <v>First Nations (North American Indian)</v>
      </c>
      <c r="F3" s="5">
        <f>Data!E1260</f>
        <v>1525570</v>
      </c>
      <c r="G3" s="6">
        <f>RANK(F3,$F$3:$F$256)+COUNTIF($F3:$F$3,F3)-1</f>
        <v>9</v>
      </c>
      <c r="I3" s="3">
        <v>20</v>
      </c>
      <c r="J3" t="str">
        <f>INDEX($A$3:$C$256,MATCH(I3,$C$3:$C$256,0),1)</f>
        <v>Pakistani</v>
      </c>
      <c r="K3" s="6">
        <f>INDEX($A$3:$C$256,MATCH(I3,$C$3:$C$256,0),2)</f>
        <v>63040</v>
      </c>
      <c r="M3" s="3">
        <v>20</v>
      </c>
      <c r="N3" t="str">
        <f>INDEX($E$3:$G$256,MATCH(M3,$G$3:$G$256,0),1)</f>
        <v>Norwegian</v>
      </c>
      <c r="O3" s="6">
        <f>INDEX($E$3:$G$256,MATCH(M3,$G$3:$G$256,0),2)</f>
        <v>463275</v>
      </c>
    </row>
    <row r="4" spans="1:15" x14ac:dyDescent="0.2">
      <c r="A4" s="3" t="str">
        <f>TRIM(Data!A1261)</f>
        <v>Inuit</v>
      </c>
      <c r="B4" s="5">
        <f>Data!B1261</f>
        <v>7805</v>
      </c>
      <c r="C4">
        <f>RANK(B4,$B$3:$B$256)+COUNTIF($B$3:$B4,B4)-1</f>
        <v>80</v>
      </c>
      <c r="E4" s="3" t="str">
        <f t="shared" ref="E4:E67" si="0">A4</f>
        <v>Inuit</v>
      </c>
      <c r="F4" s="5">
        <f>Data!E1261</f>
        <v>79130</v>
      </c>
      <c r="G4" s="6">
        <f>RANK(F4,$F$3:$F$256)+COUNTIF($F$3:$F4,F4)-1</f>
        <v>57</v>
      </c>
      <c r="I4" s="3">
        <v>19</v>
      </c>
      <c r="J4" t="str">
        <f t="shared" ref="J4:J22" si="1">INDEX($A$3:$C$256,MATCH(I4,$C$3:$C$256,0),1)</f>
        <v>Korean</v>
      </c>
      <c r="K4" s="6">
        <f t="shared" ref="K4:K22" si="2">INDEX($A$3:$C$256,MATCH(I4,$C$3:$C$256,0),2)</f>
        <v>63365</v>
      </c>
      <c r="M4" s="3">
        <v>19</v>
      </c>
      <c r="N4" t="str">
        <f t="shared" ref="N4:N22" si="3">INDEX($E$3:$G$256,MATCH(M4,$G$3:$G$256,0),1)</f>
        <v>Welsh</v>
      </c>
      <c r="O4" s="6">
        <f t="shared" ref="O4:O22" si="4">INDEX($E$3:$G$256,MATCH(M4,$G$3:$G$256,0),2)</f>
        <v>474805</v>
      </c>
    </row>
    <row r="5" spans="1:15" x14ac:dyDescent="0.2">
      <c r="A5" s="3" t="str">
        <f>TRIM(Data!A1262)</f>
        <v>Métis</v>
      </c>
      <c r="B5" s="5">
        <f>Data!B1262</f>
        <v>93360</v>
      </c>
      <c r="C5">
        <f>RANK(B5,$B$3:$B$256)+COUNTIF($B$3:$B5,B5)-1</f>
        <v>14</v>
      </c>
      <c r="E5" s="3" t="str">
        <f t="shared" si="0"/>
        <v>Métis</v>
      </c>
      <c r="F5" s="5">
        <f>Data!E1262</f>
        <v>599995</v>
      </c>
      <c r="G5" s="6">
        <f>RANK(F5,$F$3:$F$256)+COUNTIF($F$3:$F5,F5)-1</f>
        <v>17</v>
      </c>
      <c r="I5" s="3">
        <v>18</v>
      </c>
      <c r="J5" t="str">
        <f t="shared" si="1"/>
        <v>Filipino</v>
      </c>
      <c r="K5" s="6">
        <f t="shared" si="2"/>
        <v>63530</v>
      </c>
      <c r="M5" s="3">
        <v>18</v>
      </c>
      <c r="N5" t="str">
        <f t="shared" si="3"/>
        <v>Portuguese</v>
      </c>
      <c r="O5" s="6">
        <f t="shared" si="4"/>
        <v>482610</v>
      </c>
    </row>
    <row r="6" spans="1:15" x14ac:dyDescent="0.2">
      <c r="A6" s="3" t="str">
        <f>TRIM(Data!A1263)</f>
        <v>Acadian</v>
      </c>
      <c r="B6" s="5">
        <f>Data!B1263</f>
        <v>15690</v>
      </c>
      <c r="C6">
        <f>RANK(B6,$B$3:$B$256)+COUNTIF($B$3:$B6,B6)-1</f>
        <v>55</v>
      </c>
      <c r="E6" s="3" t="str">
        <f t="shared" si="0"/>
        <v>Acadian</v>
      </c>
      <c r="F6" s="5">
        <f>Data!E1263</f>
        <v>119670</v>
      </c>
      <c r="G6" s="6">
        <f>RANK(F6,$F$3:$F$256)+COUNTIF($F$3:$F6,F6)-1</f>
        <v>46</v>
      </c>
      <c r="I6" s="3">
        <v>17</v>
      </c>
      <c r="J6" t="str">
        <f t="shared" si="1"/>
        <v>British Isles origins, n.i.e.</v>
      </c>
      <c r="K6" s="6">
        <f t="shared" si="2"/>
        <v>66120</v>
      </c>
      <c r="M6" s="3">
        <v>17</v>
      </c>
      <c r="N6" t="str">
        <f t="shared" si="3"/>
        <v>Métis</v>
      </c>
      <c r="O6" s="6">
        <f t="shared" si="4"/>
        <v>599995</v>
      </c>
    </row>
    <row r="7" spans="1:15" x14ac:dyDescent="0.2">
      <c r="A7" s="3" t="str">
        <f>TRIM(Data!A1264)</f>
        <v>American</v>
      </c>
      <c r="B7" s="5">
        <f>Data!B1264</f>
        <v>44305</v>
      </c>
      <c r="C7">
        <f>RANK(B7,$B$3:$B$256)+COUNTIF($B$3:$B7,B7)-1</f>
        <v>27</v>
      </c>
      <c r="E7" s="3" t="str">
        <f t="shared" si="0"/>
        <v>American</v>
      </c>
      <c r="F7" s="5">
        <f>Data!E1264</f>
        <v>377405</v>
      </c>
      <c r="G7" s="6">
        <f>RANK(F7,$F$3:$F$256)+COUNTIF($F$3:$F7,F7)-1</f>
        <v>22</v>
      </c>
      <c r="I7" s="3">
        <v>16</v>
      </c>
      <c r="J7" t="str">
        <f t="shared" si="1"/>
        <v>Iranian</v>
      </c>
      <c r="K7" s="6">
        <f t="shared" si="2"/>
        <v>68340</v>
      </c>
      <c r="M7" s="3">
        <v>16</v>
      </c>
      <c r="N7" t="str">
        <f t="shared" si="3"/>
        <v>Russian</v>
      </c>
      <c r="O7" s="6">
        <f t="shared" si="4"/>
        <v>622445</v>
      </c>
    </row>
    <row r="8" spans="1:15" x14ac:dyDescent="0.2">
      <c r="A8" s="3" t="str">
        <f>TRIM(Data!A1265)</f>
        <v>Canadian</v>
      </c>
      <c r="B8" s="5">
        <f>Data!B1265</f>
        <v>1405525</v>
      </c>
      <c r="C8">
        <f>RANK(B8,$B$3:$B$256)+COUNTIF($B$3:$B8,B8)-1</f>
        <v>1</v>
      </c>
      <c r="E8" s="3" t="str">
        <f t="shared" si="0"/>
        <v>Canadian</v>
      </c>
      <c r="F8" s="5">
        <f>Data!E1265</f>
        <v>11135970</v>
      </c>
      <c r="G8" s="6">
        <f>RANK(F8,$F$3:$F$256)+COUNTIF($F$3:$F8,F8)-1</f>
        <v>1</v>
      </c>
      <c r="I8" s="3">
        <v>15</v>
      </c>
      <c r="J8" t="str">
        <f t="shared" si="1"/>
        <v>Russian</v>
      </c>
      <c r="K8" s="6">
        <f t="shared" si="2"/>
        <v>83155</v>
      </c>
      <c r="M8" s="3">
        <v>15</v>
      </c>
      <c r="N8" t="str">
        <f t="shared" si="3"/>
        <v>British Isles origins, n.i.e.</v>
      </c>
      <c r="O8" s="6">
        <f t="shared" si="4"/>
        <v>644695</v>
      </c>
    </row>
    <row r="9" spans="1:15" x14ac:dyDescent="0.2">
      <c r="A9" s="3" t="str">
        <f>TRIM(Data!A1266)</f>
        <v>New Brunswicker</v>
      </c>
      <c r="B9" s="5">
        <f>Data!B1266</f>
        <v>270</v>
      </c>
      <c r="C9">
        <f>RANK(B9,$B$3:$B$256)+COUNTIF($B$3:$B9,B9)-1</f>
        <v>241</v>
      </c>
      <c r="E9" s="3" t="str">
        <f t="shared" si="0"/>
        <v>New Brunswicker</v>
      </c>
      <c r="F9" s="5">
        <f>Data!E1266</f>
        <v>1490</v>
      </c>
      <c r="G9" s="6">
        <f>RANK(F9,$F$3:$F$256)+COUNTIF($F$3:$F9,F9)-1</f>
        <v>235</v>
      </c>
      <c r="I9" s="3">
        <v>14</v>
      </c>
      <c r="J9" t="str">
        <f t="shared" si="1"/>
        <v>Métis</v>
      </c>
      <c r="K9" s="6">
        <f t="shared" si="2"/>
        <v>93360</v>
      </c>
      <c r="M9" s="3">
        <v>14</v>
      </c>
      <c r="N9" t="str">
        <f t="shared" si="3"/>
        <v>Filipino</v>
      </c>
      <c r="O9" s="6">
        <f t="shared" si="4"/>
        <v>837130</v>
      </c>
    </row>
    <row r="10" spans="1:15" x14ac:dyDescent="0.2">
      <c r="A10" s="3" t="str">
        <f>TRIM(Data!A1267)</f>
        <v>Newfoundlander</v>
      </c>
      <c r="B10" s="5">
        <f>Data!B1267</f>
        <v>4095</v>
      </c>
      <c r="C10">
        <f>RANK(B10,$B$3:$B$256)+COUNTIF($B$3:$B10,B10)-1</f>
        <v>115</v>
      </c>
      <c r="E10" s="3" t="str">
        <f t="shared" si="0"/>
        <v>Newfoundlander</v>
      </c>
      <c r="F10" s="5">
        <f>Data!E1267</f>
        <v>22220</v>
      </c>
      <c r="G10" s="6">
        <f>RANK(F10,$F$3:$F$256)+COUNTIF($F$3:$F10,F10)-1</f>
        <v>115</v>
      </c>
      <c r="I10" s="3">
        <v>13</v>
      </c>
      <c r="J10" t="str">
        <f t="shared" si="1"/>
        <v>Dutch</v>
      </c>
      <c r="K10" s="6">
        <f t="shared" si="2"/>
        <v>115100</v>
      </c>
      <c r="M10" s="3">
        <v>13</v>
      </c>
      <c r="N10" t="str">
        <f t="shared" si="3"/>
        <v>Polish</v>
      </c>
      <c r="O10" s="6">
        <f t="shared" si="4"/>
        <v>1106585</v>
      </c>
    </row>
    <row r="11" spans="1:15" x14ac:dyDescent="0.2">
      <c r="A11" s="3" t="str">
        <f>TRIM(Data!A1268)</f>
        <v>Nova Scotian</v>
      </c>
      <c r="B11" s="5">
        <f>Data!B1268</f>
        <v>890</v>
      </c>
      <c r="C11">
        <f>RANK(B11,$B$3:$B$256)+COUNTIF($B$3:$B11,B11)-1</f>
        <v>185</v>
      </c>
      <c r="E11" s="3" t="str">
        <f t="shared" si="0"/>
        <v>Nova Scotian</v>
      </c>
      <c r="F11" s="5">
        <f>Data!E1268</f>
        <v>3700</v>
      </c>
      <c r="G11" s="6">
        <f>RANK(F11,$F$3:$F$256)+COUNTIF($F$3:$F11,F11)-1</f>
        <v>191</v>
      </c>
      <c r="I11" s="3">
        <v>12</v>
      </c>
      <c r="J11" t="str">
        <f t="shared" si="1"/>
        <v>Polish</v>
      </c>
      <c r="K11" s="6">
        <f t="shared" si="2"/>
        <v>116645</v>
      </c>
      <c r="M11" s="3">
        <v>12</v>
      </c>
      <c r="N11" t="str">
        <f t="shared" si="3"/>
        <v>Dutch</v>
      </c>
      <c r="O11" s="6">
        <f t="shared" si="4"/>
        <v>1111655</v>
      </c>
    </row>
    <row r="12" spans="1:15" x14ac:dyDescent="0.2">
      <c r="A12" s="3" t="str">
        <f>TRIM(Data!A1269)</f>
        <v>Ontarian</v>
      </c>
      <c r="B12" s="5">
        <f>Data!B1269</f>
        <v>735</v>
      </c>
      <c r="C12">
        <f>RANK(B12,$B$3:$B$256)+COUNTIF($B$3:$B12,B12)-1</f>
        <v>195</v>
      </c>
      <c r="E12" s="3" t="str">
        <f t="shared" si="0"/>
        <v>Ontarian</v>
      </c>
      <c r="F12" s="5">
        <f>Data!E1269</f>
        <v>3925</v>
      </c>
      <c r="G12" s="6">
        <f>RANK(F12,$F$3:$F$256)+COUNTIF($F$3:$F12,F12)-1</f>
        <v>188</v>
      </c>
      <c r="I12" s="3">
        <v>11</v>
      </c>
      <c r="J12" t="str">
        <f t="shared" si="1"/>
        <v>Ukrainian</v>
      </c>
      <c r="K12" s="6">
        <f t="shared" si="2"/>
        <v>140285</v>
      </c>
      <c r="M12" s="3">
        <v>11</v>
      </c>
      <c r="N12" t="str">
        <f t="shared" si="3"/>
        <v>Ukrainian</v>
      </c>
      <c r="O12" s="6">
        <f t="shared" si="4"/>
        <v>1359655</v>
      </c>
    </row>
    <row r="13" spans="1:15" x14ac:dyDescent="0.2">
      <c r="A13" s="3" t="str">
        <f>TRIM(Data!A1270)</f>
        <v>Québécois</v>
      </c>
      <c r="B13" s="5">
        <f>Data!B1270</f>
        <v>38600</v>
      </c>
      <c r="C13">
        <f>RANK(B13,$B$3:$B$256)+COUNTIF($B$3:$B13,B13)-1</f>
        <v>32</v>
      </c>
      <c r="E13" s="3" t="str">
        <f t="shared" si="0"/>
        <v>Québécois</v>
      </c>
      <c r="F13" s="5">
        <f>Data!E1270</f>
        <v>194560</v>
      </c>
      <c r="G13" s="6">
        <f>RANK(F13,$F$3:$F$256)+COUNTIF($F$3:$F13,F13)-1</f>
        <v>36</v>
      </c>
      <c r="I13" s="3">
        <v>10</v>
      </c>
      <c r="J13" t="str">
        <f t="shared" si="1"/>
        <v>Italian</v>
      </c>
      <c r="K13" s="6">
        <f t="shared" si="2"/>
        <v>152050</v>
      </c>
      <c r="M13" s="3">
        <v>10</v>
      </c>
      <c r="N13" t="str">
        <f t="shared" si="3"/>
        <v>East Indian</v>
      </c>
      <c r="O13" s="6">
        <f t="shared" si="4"/>
        <v>1374710</v>
      </c>
    </row>
    <row r="14" spans="1:15" x14ac:dyDescent="0.2">
      <c r="A14" s="3" t="str">
        <f>TRIM(Data!A1271)</f>
        <v>Other North American origins, n.i.e.</v>
      </c>
      <c r="B14" s="5">
        <f>Data!B1271</f>
        <v>535</v>
      </c>
      <c r="C14">
        <f>RANK(B14,$B$3:$B$256)+COUNTIF($B$3:$B14,B14)-1</f>
        <v>208</v>
      </c>
      <c r="E14" s="3" t="str">
        <f t="shared" si="0"/>
        <v>Other North American origins, n.i.e.</v>
      </c>
      <c r="F14" s="5">
        <f>Data!E1271</f>
        <v>1895</v>
      </c>
      <c r="G14" s="6">
        <f>RANK(F14,$F$3:$F$256)+COUNTIF($F$3:$F14,F14)-1</f>
        <v>223</v>
      </c>
      <c r="I14" s="3">
        <v>9</v>
      </c>
      <c r="J14" t="str">
        <f t="shared" si="1"/>
        <v>East Indian</v>
      </c>
      <c r="K14" s="6">
        <f t="shared" si="2"/>
        <v>182070</v>
      </c>
      <c r="M14" s="3">
        <v>9</v>
      </c>
      <c r="N14" t="str">
        <f t="shared" si="3"/>
        <v>First Nations (North American Indian)</v>
      </c>
      <c r="O14" s="6">
        <f t="shared" si="4"/>
        <v>1525570</v>
      </c>
    </row>
    <row r="15" spans="1:15" x14ac:dyDescent="0.2">
      <c r="A15" s="3" t="str">
        <f>TRIM(Data!A1272)</f>
        <v>Channel Islander</v>
      </c>
      <c r="B15" s="5">
        <f>Data!B1272</f>
        <v>335</v>
      </c>
      <c r="C15">
        <f>RANK(B15,$B$3:$B$256)+COUNTIF($B$3:$B15,B15)-1</f>
        <v>229</v>
      </c>
      <c r="E15" s="3" t="str">
        <f t="shared" si="0"/>
        <v>Channel Islander</v>
      </c>
      <c r="F15" s="5">
        <f>Data!E1272</f>
        <v>3595</v>
      </c>
      <c r="G15" s="6">
        <f>RANK(F15,$F$3:$F$256)+COUNTIF($F$3:$F15,F15)-1</f>
        <v>194</v>
      </c>
      <c r="I15" s="3">
        <v>8</v>
      </c>
      <c r="J15" t="str">
        <f t="shared" si="1"/>
        <v>First Nations (North American Indian)</v>
      </c>
      <c r="K15" s="6">
        <f t="shared" si="2"/>
        <v>271175</v>
      </c>
      <c r="M15" s="3">
        <v>8</v>
      </c>
      <c r="N15" t="str">
        <f t="shared" si="3"/>
        <v>Italian</v>
      </c>
      <c r="O15" s="6">
        <f t="shared" si="4"/>
        <v>1587965</v>
      </c>
    </row>
    <row r="16" spans="1:15" x14ac:dyDescent="0.2">
      <c r="A16" s="3" t="str">
        <f>TRIM(Data!A1273)</f>
        <v>Cornish</v>
      </c>
      <c r="B16" s="5">
        <f>Data!B1273</f>
        <v>295</v>
      </c>
      <c r="C16">
        <f>RANK(B16,$B$3:$B$256)+COUNTIF($B$3:$B16,B16)-1</f>
        <v>236</v>
      </c>
      <c r="E16" s="3" t="str">
        <f t="shared" si="0"/>
        <v>Cornish</v>
      </c>
      <c r="F16" s="5">
        <f>Data!E1273</f>
        <v>1970</v>
      </c>
      <c r="G16" s="6">
        <f>RANK(F16,$F$3:$F$256)+COUNTIF($F$3:$F16,F16)-1</f>
        <v>220</v>
      </c>
      <c r="I16" s="3">
        <v>7</v>
      </c>
      <c r="J16" t="str">
        <f t="shared" si="1"/>
        <v>German</v>
      </c>
      <c r="K16" s="6">
        <f t="shared" si="2"/>
        <v>359100</v>
      </c>
      <c r="M16" s="3">
        <v>7</v>
      </c>
      <c r="N16" t="str">
        <f t="shared" si="3"/>
        <v>Chinese</v>
      </c>
      <c r="O16" s="6">
        <f t="shared" si="4"/>
        <v>1769195</v>
      </c>
    </row>
    <row r="17" spans="1:15" x14ac:dyDescent="0.2">
      <c r="A17" s="3" t="str">
        <f>TRIM(Data!A1274)</f>
        <v>English</v>
      </c>
      <c r="B17" s="5">
        <f>Data!B1274</f>
        <v>661780</v>
      </c>
      <c r="C17">
        <f>RANK(B17,$B$3:$B$256)+COUNTIF($B$3:$B17,B17)-1</f>
        <v>2</v>
      </c>
      <c r="E17" s="3" t="str">
        <f t="shared" si="0"/>
        <v>English</v>
      </c>
      <c r="F17" s="5">
        <f>Data!E1274</f>
        <v>6320080</v>
      </c>
      <c r="G17" s="6">
        <f>RANK(F17,$F$3:$F$256)+COUNTIF($F$3:$F17,F17)-1</f>
        <v>2</v>
      </c>
      <c r="I17" s="3">
        <v>6</v>
      </c>
      <c r="J17" t="str">
        <f t="shared" si="1"/>
        <v>Chinese</v>
      </c>
      <c r="K17" s="6">
        <f t="shared" si="2"/>
        <v>386730</v>
      </c>
      <c r="M17" s="3">
        <v>6</v>
      </c>
      <c r="N17" t="str">
        <f t="shared" si="3"/>
        <v>German</v>
      </c>
      <c r="O17" s="6">
        <f t="shared" si="4"/>
        <v>3322405</v>
      </c>
    </row>
    <row r="18" spans="1:15" x14ac:dyDescent="0.2">
      <c r="A18" s="3" t="str">
        <f>TRIM(Data!A1275)</f>
        <v>Irish</v>
      </c>
      <c r="B18" s="5">
        <f>Data!B1275</f>
        <v>511690</v>
      </c>
      <c r="C18">
        <f>RANK(B18,$B$3:$B$256)+COUNTIF($B$3:$B18,B18)-1</f>
        <v>4</v>
      </c>
      <c r="E18" s="3" t="str">
        <f t="shared" si="0"/>
        <v>Irish</v>
      </c>
      <c r="F18" s="5">
        <f>Data!E1275</f>
        <v>4627000</v>
      </c>
      <c r="G18" s="6">
        <f>RANK(F18,$F$3:$F$256)+COUNTIF($F$3:$F18,F18)-1</f>
        <v>5</v>
      </c>
      <c r="I18" s="3">
        <v>5</v>
      </c>
      <c r="J18" t="str">
        <f t="shared" si="1"/>
        <v>Scottish</v>
      </c>
      <c r="K18" s="6">
        <f t="shared" si="2"/>
        <v>502980</v>
      </c>
      <c r="M18" s="3">
        <v>5</v>
      </c>
      <c r="N18" t="str">
        <f t="shared" si="3"/>
        <v>Irish</v>
      </c>
      <c r="O18" s="6">
        <f t="shared" si="4"/>
        <v>4627000</v>
      </c>
    </row>
    <row r="19" spans="1:15" x14ac:dyDescent="0.2">
      <c r="A19" s="3" t="str">
        <f>TRIM(Data!A1276)</f>
        <v>Manx</v>
      </c>
      <c r="B19" s="5">
        <f>Data!B1276</f>
        <v>610</v>
      </c>
      <c r="C19">
        <f>RANK(B19,$B$3:$B$256)+COUNTIF($B$3:$B19,B19)-1</f>
        <v>205</v>
      </c>
      <c r="E19" s="3" t="str">
        <f t="shared" si="0"/>
        <v>Manx</v>
      </c>
      <c r="F19" s="5">
        <f>Data!E1276</f>
        <v>6125</v>
      </c>
      <c r="G19" s="6">
        <f>RANK(F19,$F$3:$F$256)+COUNTIF($F$3:$F19,F19)-1</f>
        <v>163</v>
      </c>
      <c r="I19" s="3">
        <v>4</v>
      </c>
      <c r="J19" t="str">
        <f t="shared" si="1"/>
        <v>Irish</v>
      </c>
      <c r="K19" s="6">
        <f t="shared" si="2"/>
        <v>511690</v>
      </c>
      <c r="M19" s="3">
        <v>4</v>
      </c>
      <c r="N19" t="str">
        <f t="shared" si="3"/>
        <v>French</v>
      </c>
      <c r="O19" s="6">
        <f t="shared" si="4"/>
        <v>4670595</v>
      </c>
    </row>
    <row r="20" spans="1:15" x14ac:dyDescent="0.2">
      <c r="A20" s="3" t="str">
        <f>TRIM(Data!A1277)</f>
        <v>Scottish</v>
      </c>
      <c r="B20" s="5">
        <f>Data!B1277</f>
        <v>502980</v>
      </c>
      <c r="C20">
        <f>RANK(B20,$B$3:$B$256)+COUNTIF($B$3:$B20,B20)-1</f>
        <v>5</v>
      </c>
      <c r="E20" s="3" t="str">
        <f t="shared" si="0"/>
        <v>Scottish</v>
      </c>
      <c r="F20" s="5">
        <f>Data!E1277</f>
        <v>4799010</v>
      </c>
      <c r="G20" s="6">
        <f>RANK(F20,$F$3:$F$256)+COUNTIF($F$3:$F20,F20)-1</f>
        <v>3</v>
      </c>
      <c r="I20" s="3">
        <v>3</v>
      </c>
      <c r="J20" t="str">
        <f t="shared" si="1"/>
        <v>French</v>
      </c>
      <c r="K20" s="6">
        <f t="shared" si="2"/>
        <v>559935</v>
      </c>
      <c r="M20" s="3">
        <v>3</v>
      </c>
      <c r="N20" t="str">
        <f t="shared" si="3"/>
        <v>Scottish</v>
      </c>
      <c r="O20" s="6">
        <f t="shared" si="4"/>
        <v>4799010</v>
      </c>
    </row>
    <row r="21" spans="1:15" x14ac:dyDescent="0.2">
      <c r="A21" s="3" t="str">
        <f>TRIM(Data!A1278)</f>
        <v>Welsh</v>
      </c>
      <c r="B21" s="5">
        <f>Data!B1278</f>
        <v>48035</v>
      </c>
      <c r="C21">
        <f>RANK(B21,$B$3:$B$256)+COUNTIF($B$3:$B21,B21)-1</f>
        <v>25</v>
      </c>
      <c r="E21" s="3" t="str">
        <f t="shared" si="0"/>
        <v>Welsh</v>
      </c>
      <c r="F21" s="5">
        <f>Data!E1278</f>
        <v>474805</v>
      </c>
      <c r="G21" s="6">
        <f>RANK(F21,$F$3:$F$256)+COUNTIF($F$3:$F21,F21)-1</f>
        <v>19</v>
      </c>
      <c r="I21" s="3">
        <v>2</v>
      </c>
      <c r="J21" t="str">
        <f t="shared" si="1"/>
        <v>English</v>
      </c>
      <c r="K21" s="6">
        <f t="shared" si="2"/>
        <v>661780</v>
      </c>
      <c r="M21" s="3">
        <v>2</v>
      </c>
      <c r="N21" t="str">
        <f t="shared" si="3"/>
        <v>English</v>
      </c>
      <c r="O21" s="6">
        <f t="shared" si="4"/>
        <v>6320080</v>
      </c>
    </row>
    <row r="22" spans="1:15" x14ac:dyDescent="0.2">
      <c r="A22" s="3" t="str">
        <f>TRIM(Data!A1279)</f>
        <v>British Isles origins, n.i.e.</v>
      </c>
      <c r="B22" s="5">
        <f>Data!B1279</f>
        <v>66120</v>
      </c>
      <c r="C22">
        <f>RANK(B22,$B$3:$B$256)+COUNTIF($B$3:$B22,B22)-1</f>
        <v>17</v>
      </c>
      <c r="E22" s="3" t="str">
        <f t="shared" si="0"/>
        <v>British Isles origins, n.i.e.</v>
      </c>
      <c r="F22" s="5">
        <f>Data!E1279</f>
        <v>644695</v>
      </c>
      <c r="G22" s="6">
        <f>RANK(F22,$F$3:$F$256)+COUNTIF($F$3:$F22,F22)-1</f>
        <v>15</v>
      </c>
      <c r="I22" s="3">
        <v>1</v>
      </c>
      <c r="J22" t="str">
        <f t="shared" si="1"/>
        <v>Canadian</v>
      </c>
      <c r="K22" s="6">
        <f t="shared" si="2"/>
        <v>1405525</v>
      </c>
      <c r="M22" s="3">
        <v>1</v>
      </c>
      <c r="N22" t="str">
        <f t="shared" si="3"/>
        <v>Canadian</v>
      </c>
      <c r="O22" s="6">
        <f t="shared" si="4"/>
        <v>11135970</v>
      </c>
    </row>
    <row r="23" spans="1:15" x14ac:dyDescent="0.2">
      <c r="A23" s="3" t="str">
        <f>TRIM(Data!A1280)</f>
        <v>Alsatian</v>
      </c>
      <c r="B23" s="5">
        <f>Data!B1280</f>
        <v>315</v>
      </c>
      <c r="C23">
        <f>RANK(B23,$B$3:$B$256)+COUNTIF($B$3:$B23,B23)-1</f>
        <v>234</v>
      </c>
      <c r="E23" s="3" t="str">
        <f t="shared" si="0"/>
        <v>Alsatian</v>
      </c>
      <c r="F23" s="5">
        <f>Data!E1280</f>
        <v>2800</v>
      </c>
      <c r="G23" s="6">
        <f>RANK(F23,$F$3:$F$256)+COUNTIF($F$3:$F23,F23)-1</f>
        <v>210</v>
      </c>
    </row>
    <row r="24" spans="1:15" x14ac:dyDescent="0.2">
      <c r="A24" s="3" t="str">
        <f>TRIM(Data!A1281)</f>
        <v>Breton</v>
      </c>
      <c r="B24" s="5">
        <f>Data!B1281</f>
        <v>1845</v>
      </c>
      <c r="C24">
        <f>RANK(B24,$B$3:$B$256)+COUNTIF($B$3:$B24,B24)-1</f>
        <v>148</v>
      </c>
      <c r="E24" s="3" t="str">
        <f t="shared" si="0"/>
        <v>Breton</v>
      </c>
      <c r="F24" s="5">
        <f>Data!E1281</f>
        <v>11845</v>
      </c>
      <c r="G24" s="6">
        <f>RANK(F24,$F$3:$F$256)+COUNTIF($F$3:$F24,F24)-1</f>
        <v>135</v>
      </c>
    </row>
    <row r="25" spans="1:15" x14ac:dyDescent="0.2">
      <c r="A25" s="3" t="str">
        <f>TRIM(Data!A1282)</f>
        <v>Corsican</v>
      </c>
      <c r="B25" s="5">
        <f>Data!B1282</f>
        <v>285</v>
      </c>
      <c r="C25">
        <f>RANK(B25,$B$3:$B$256)+COUNTIF($B$3:$B25,B25)-1</f>
        <v>239</v>
      </c>
      <c r="E25" s="3" t="str">
        <f t="shared" si="0"/>
        <v>Corsican</v>
      </c>
      <c r="F25" s="5">
        <f>Data!E1282</f>
        <v>1750</v>
      </c>
      <c r="G25" s="6">
        <f>RANK(F25,$F$3:$F$256)+COUNTIF($F$3:$F25,F25)-1</f>
        <v>228</v>
      </c>
    </row>
    <row r="26" spans="1:15" x14ac:dyDescent="0.2">
      <c r="A26" s="3" t="str">
        <f>TRIM(Data!A1283)</f>
        <v>French</v>
      </c>
      <c r="B26" s="5">
        <f>Data!B1283</f>
        <v>559935</v>
      </c>
      <c r="C26">
        <f>RANK(B26,$B$3:$B$256)+COUNTIF($B$3:$B26,B26)-1</f>
        <v>3</v>
      </c>
      <c r="E26" s="3" t="str">
        <f t="shared" si="0"/>
        <v>French</v>
      </c>
      <c r="F26" s="5">
        <f>Data!E1283</f>
        <v>4670595</v>
      </c>
      <c r="G26" s="6">
        <f>RANK(F26,$F$3:$F$256)+COUNTIF($F$3:$F26,F26)-1</f>
        <v>4</v>
      </c>
    </row>
    <row r="27" spans="1:15" x14ac:dyDescent="0.2">
      <c r="A27" s="3" t="str">
        <f>TRIM(Data!A1284)</f>
        <v>Austrian</v>
      </c>
      <c r="B27" s="5">
        <f>Data!B1284</f>
        <v>19830</v>
      </c>
      <c r="C27">
        <f>RANK(B27,$B$3:$B$256)+COUNTIF($B$3:$B27,B27)-1</f>
        <v>48</v>
      </c>
      <c r="E27" s="3" t="str">
        <f t="shared" si="0"/>
        <v>Austrian</v>
      </c>
      <c r="F27" s="5">
        <f>Data!E1284</f>
        <v>207050</v>
      </c>
      <c r="G27" s="6">
        <f>RANK(F27,$F$3:$F$256)+COUNTIF($F$3:$F27,F27)-1</f>
        <v>34</v>
      </c>
    </row>
    <row r="28" spans="1:15" x14ac:dyDescent="0.2">
      <c r="A28" s="3" t="str">
        <f>TRIM(Data!A1285)</f>
        <v>Bavarian</v>
      </c>
      <c r="B28" s="5">
        <f>Data!B1285</f>
        <v>105</v>
      </c>
      <c r="C28">
        <f>RANK(B28,$B$3:$B$256)+COUNTIF($B$3:$B28,B28)-1</f>
        <v>252</v>
      </c>
      <c r="E28" s="3" t="str">
        <f t="shared" si="0"/>
        <v>Bavarian</v>
      </c>
      <c r="F28" s="5">
        <f>Data!E1285</f>
        <v>940</v>
      </c>
      <c r="G28" s="6">
        <f>RANK(F28,$F$3:$F$256)+COUNTIF($F$3:$F28,F28)-1</f>
        <v>248</v>
      </c>
    </row>
    <row r="29" spans="1:15" x14ac:dyDescent="0.2">
      <c r="A29" s="3" t="str">
        <f>TRIM(Data!A1286)</f>
        <v>Belgian</v>
      </c>
      <c r="B29" s="5">
        <f>Data!B1286</f>
        <v>18810</v>
      </c>
      <c r="C29">
        <f>RANK(B29,$B$3:$B$256)+COUNTIF($B$3:$B29,B29)-1</f>
        <v>49</v>
      </c>
      <c r="E29" s="3" t="str">
        <f t="shared" si="0"/>
        <v>Belgian</v>
      </c>
      <c r="F29" s="5">
        <f>Data!E1286</f>
        <v>186665</v>
      </c>
      <c r="G29" s="6">
        <f>RANK(F29,$F$3:$F$256)+COUNTIF($F$3:$F29,F29)-1</f>
        <v>37</v>
      </c>
    </row>
    <row r="30" spans="1:15" x14ac:dyDescent="0.2">
      <c r="A30" s="3" t="str">
        <f>TRIM(Data!A1287)</f>
        <v>Dutch</v>
      </c>
      <c r="B30" s="5">
        <f>Data!B1287</f>
        <v>115100</v>
      </c>
      <c r="C30">
        <f>RANK(B30,$B$3:$B$256)+COUNTIF($B$3:$B30,B30)-1</f>
        <v>13</v>
      </c>
      <c r="E30" s="3" t="str">
        <f t="shared" si="0"/>
        <v>Dutch</v>
      </c>
      <c r="F30" s="5">
        <f>Data!E1287</f>
        <v>1111655</v>
      </c>
      <c r="G30" s="6">
        <f>RANK(F30,$F$3:$F$256)+COUNTIF($F$3:$F30,F30)-1</f>
        <v>12</v>
      </c>
    </row>
    <row r="31" spans="1:15" x14ac:dyDescent="0.2">
      <c r="A31" s="3" t="str">
        <f>TRIM(Data!A1288)</f>
        <v>Flemish</v>
      </c>
      <c r="B31" s="5">
        <f>Data!B1288</f>
        <v>1040</v>
      </c>
      <c r="C31">
        <f>RANK(B31,$B$3:$B$256)+COUNTIF($B$3:$B31,B31)-1</f>
        <v>177</v>
      </c>
      <c r="E31" s="3" t="str">
        <f t="shared" si="0"/>
        <v>Flemish</v>
      </c>
      <c r="F31" s="5">
        <f>Data!E1288</f>
        <v>11685</v>
      </c>
      <c r="G31" s="6">
        <f>RANK(F31,$F$3:$F$256)+COUNTIF($F$3:$F31,F31)-1</f>
        <v>136</v>
      </c>
    </row>
    <row r="32" spans="1:15" x14ac:dyDescent="0.2">
      <c r="A32" s="3" t="str">
        <f>TRIM(Data!A1289)</f>
        <v>Frisian</v>
      </c>
      <c r="B32" s="5">
        <f>Data!B1289</f>
        <v>435</v>
      </c>
      <c r="C32">
        <f>RANK(B32,$B$3:$B$256)+COUNTIF($B$3:$B32,B32)-1</f>
        <v>221</v>
      </c>
      <c r="E32" s="3" t="str">
        <f t="shared" si="0"/>
        <v>Frisian</v>
      </c>
      <c r="F32" s="5">
        <f>Data!E1289</f>
        <v>4590</v>
      </c>
      <c r="G32" s="6">
        <f>RANK(F32,$F$3:$F$256)+COUNTIF($F$3:$F32,F32)-1</f>
        <v>180</v>
      </c>
    </row>
    <row r="33" spans="1:7" x14ac:dyDescent="0.2">
      <c r="A33" s="3" t="str">
        <f>TRIM(Data!A1290)</f>
        <v>German</v>
      </c>
      <c r="B33" s="5">
        <f>Data!B1290</f>
        <v>359100</v>
      </c>
      <c r="C33">
        <f>RANK(B33,$B$3:$B$256)+COUNTIF($B$3:$B33,B33)-1</f>
        <v>7</v>
      </c>
      <c r="E33" s="3" t="str">
        <f t="shared" si="0"/>
        <v>German</v>
      </c>
      <c r="F33" s="5">
        <f>Data!E1290</f>
        <v>3322405</v>
      </c>
      <c r="G33" s="6">
        <f>RANK(F33,$F$3:$F$256)+COUNTIF($F$3:$F33,F33)-1</f>
        <v>6</v>
      </c>
    </row>
    <row r="34" spans="1:7" x14ac:dyDescent="0.2">
      <c r="A34" s="3" t="str">
        <f>TRIM(Data!A1291)</f>
        <v>Luxembourger</v>
      </c>
      <c r="B34" s="5">
        <f>Data!B1291</f>
        <v>375</v>
      </c>
      <c r="C34">
        <f>RANK(B34,$B$3:$B$256)+COUNTIF($B$3:$B34,B34)-1</f>
        <v>224</v>
      </c>
      <c r="E34" s="3" t="str">
        <f t="shared" si="0"/>
        <v>Luxembourger</v>
      </c>
      <c r="F34" s="5">
        <f>Data!E1291</f>
        <v>3910</v>
      </c>
      <c r="G34" s="6">
        <f>RANK(F34,$F$3:$F$256)+COUNTIF($F$3:$F34,F34)-1</f>
        <v>190</v>
      </c>
    </row>
    <row r="35" spans="1:7" x14ac:dyDescent="0.2">
      <c r="A35" s="3" t="str">
        <f>TRIM(Data!A1292)</f>
        <v>Swiss</v>
      </c>
      <c r="B35" s="5">
        <f>Data!B1292</f>
        <v>18435</v>
      </c>
      <c r="C35">
        <f>RANK(B35,$B$3:$B$256)+COUNTIF($B$3:$B35,B35)-1</f>
        <v>50</v>
      </c>
      <c r="E35" s="3" t="str">
        <f t="shared" si="0"/>
        <v>Swiss</v>
      </c>
      <c r="F35" s="5">
        <f>Data!E1292</f>
        <v>155120</v>
      </c>
      <c r="G35" s="6">
        <f>RANK(F35,$F$3:$F$256)+COUNTIF($F$3:$F35,F35)-1</f>
        <v>39</v>
      </c>
    </row>
    <row r="36" spans="1:7" x14ac:dyDescent="0.2">
      <c r="A36" s="3" t="str">
        <f>TRIM(Data!A1293)</f>
        <v>Western European origins, n.i.e.</v>
      </c>
      <c r="B36" s="5">
        <f>Data!B1293</f>
        <v>335</v>
      </c>
      <c r="C36">
        <f>RANK(B36,$B$3:$B$256)+COUNTIF($B$3:$B36,B36)-1</f>
        <v>230</v>
      </c>
      <c r="E36" s="3" t="str">
        <f t="shared" si="0"/>
        <v>Western European origins, n.i.e.</v>
      </c>
      <c r="F36" s="5">
        <f>Data!E1293</f>
        <v>3365</v>
      </c>
      <c r="G36" s="6">
        <f>RANK(F36,$F$3:$F$256)+COUNTIF($F$3:$F36,F36)-1</f>
        <v>197</v>
      </c>
    </row>
    <row r="37" spans="1:7" x14ac:dyDescent="0.2">
      <c r="A37" s="3" t="str">
        <f>TRIM(Data!A1294)</f>
        <v>Danish</v>
      </c>
      <c r="B37" s="5">
        <f>Data!B1294</f>
        <v>21305</v>
      </c>
      <c r="C37">
        <f>RANK(B37,$B$3:$B$256)+COUNTIF($B$3:$B37,B37)-1</f>
        <v>45</v>
      </c>
      <c r="E37" s="3" t="str">
        <f t="shared" si="0"/>
        <v>Danish</v>
      </c>
      <c r="F37" s="5">
        <f>Data!E1294</f>
        <v>207470</v>
      </c>
      <c r="G37" s="6">
        <f>RANK(F37,$F$3:$F$256)+COUNTIF($F$3:$F37,F37)-1</f>
        <v>33</v>
      </c>
    </row>
    <row r="38" spans="1:7" x14ac:dyDescent="0.2">
      <c r="A38" s="3" t="str">
        <f>TRIM(Data!A1295)</f>
        <v>Finnish</v>
      </c>
      <c r="B38" s="5">
        <f>Data!B1295</f>
        <v>14990</v>
      </c>
      <c r="C38">
        <f>RANK(B38,$B$3:$B$256)+COUNTIF($B$3:$B38,B38)-1</f>
        <v>57</v>
      </c>
      <c r="E38" s="3" t="str">
        <f t="shared" si="0"/>
        <v>Finnish</v>
      </c>
      <c r="F38" s="5">
        <f>Data!E1295</f>
        <v>143640</v>
      </c>
      <c r="G38" s="6">
        <f>RANK(F38,$F$3:$F$256)+COUNTIF($F$3:$F38,F38)-1</f>
        <v>42</v>
      </c>
    </row>
    <row r="39" spans="1:7" x14ac:dyDescent="0.2">
      <c r="A39" s="3" t="str">
        <f>TRIM(Data!A1296)</f>
        <v>Icelandic</v>
      </c>
      <c r="B39" s="5">
        <f>Data!B1296</f>
        <v>9990</v>
      </c>
      <c r="C39">
        <f>RANK(B39,$B$3:$B$256)+COUNTIF($B$3:$B39,B39)-1</f>
        <v>73</v>
      </c>
      <c r="E39" s="3" t="str">
        <f t="shared" si="0"/>
        <v>Icelandic</v>
      </c>
      <c r="F39" s="5">
        <f>Data!E1296</f>
        <v>101795</v>
      </c>
      <c r="G39" s="6">
        <f>RANK(F39,$F$3:$F$256)+COUNTIF($F$3:$F39,F39)-1</f>
        <v>51</v>
      </c>
    </row>
    <row r="40" spans="1:7" x14ac:dyDescent="0.2">
      <c r="A40" s="3" t="str">
        <f>TRIM(Data!A1297)</f>
        <v>Norwegian</v>
      </c>
      <c r="B40" s="5">
        <f>Data!B1297</f>
        <v>43985</v>
      </c>
      <c r="C40">
        <f>RANK(B40,$B$3:$B$256)+COUNTIF($B$3:$B40,B40)-1</f>
        <v>28</v>
      </c>
      <c r="E40" s="3" t="str">
        <f t="shared" si="0"/>
        <v>Norwegian</v>
      </c>
      <c r="F40" s="5">
        <f>Data!E1297</f>
        <v>463275</v>
      </c>
      <c r="G40" s="6">
        <f>RANK(F40,$F$3:$F$256)+COUNTIF($F$3:$F40,F40)-1</f>
        <v>20</v>
      </c>
    </row>
    <row r="41" spans="1:7" x14ac:dyDescent="0.2">
      <c r="A41" s="3" t="str">
        <f>TRIM(Data!A1298)</f>
        <v>Swedish</v>
      </c>
      <c r="B41" s="5">
        <f>Data!B1298</f>
        <v>35165</v>
      </c>
      <c r="C41">
        <f>RANK(B41,$B$3:$B$256)+COUNTIF($B$3:$B41,B41)-1</f>
        <v>33</v>
      </c>
      <c r="E41" s="3" t="str">
        <f t="shared" si="0"/>
        <v>Swedish</v>
      </c>
      <c r="F41" s="5">
        <f>Data!E1298</f>
        <v>349640</v>
      </c>
      <c r="G41" s="6">
        <f>RANK(F41,$F$3:$F$256)+COUNTIF($F$3:$F41,F41)-1</f>
        <v>23</v>
      </c>
    </row>
    <row r="42" spans="1:7" x14ac:dyDescent="0.2">
      <c r="A42" s="3" t="str">
        <f>TRIM(Data!A1299)</f>
        <v>Northern European origins, n.i.e.</v>
      </c>
      <c r="B42" s="5">
        <f>Data!B1299</f>
        <v>6475</v>
      </c>
      <c r="C42">
        <f>RANK(B42,$B$3:$B$256)+COUNTIF($B$3:$B42,B42)-1</f>
        <v>89</v>
      </c>
      <c r="E42" s="3" t="str">
        <f t="shared" si="0"/>
        <v>Northern European origins, n.i.e.</v>
      </c>
      <c r="F42" s="5">
        <f>Data!E1299</f>
        <v>52780</v>
      </c>
      <c r="G42" s="6">
        <f>RANK(F42,$F$3:$F$256)+COUNTIF($F$3:$F42,F42)-1</f>
        <v>71</v>
      </c>
    </row>
    <row r="43" spans="1:7" x14ac:dyDescent="0.2">
      <c r="A43" s="3" t="str">
        <f>TRIM(Data!A1300)</f>
        <v>Bulgarian</v>
      </c>
      <c r="B43" s="5">
        <f>Data!B1300</f>
        <v>5590</v>
      </c>
      <c r="C43">
        <f>RANK(B43,$B$3:$B$256)+COUNTIF($B$3:$B43,B43)-1</f>
        <v>95</v>
      </c>
      <c r="E43" s="3" t="str">
        <f t="shared" si="0"/>
        <v>Bulgarian</v>
      </c>
      <c r="F43" s="5">
        <f>Data!E1300</f>
        <v>34560</v>
      </c>
      <c r="G43" s="6">
        <f>RANK(F43,$F$3:$F$256)+COUNTIF($F$3:$F43,F43)-1</f>
        <v>94</v>
      </c>
    </row>
    <row r="44" spans="1:7" x14ac:dyDescent="0.2">
      <c r="A44" s="3" t="str">
        <f>TRIM(Data!A1301)</f>
        <v>Byelorussian</v>
      </c>
      <c r="B44" s="5">
        <f>Data!B1301</f>
        <v>3025</v>
      </c>
      <c r="C44">
        <f>RANK(B44,$B$3:$B$256)+COUNTIF($B$3:$B44,B44)-1</f>
        <v>128</v>
      </c>
      <c r="E44" s="3" t="str">
        <f t="shared" si="0"/>
        <v>Byelorussian</v>
      </c>
      <c r="F44" s="5">
        <f>Data!E1301</f>
        <v>20710</v>
      </c>
      <c r="G44" s="6">
        <f>RANK(F44,$F$3:$F$256)+COUNTIF($F$3:$F44,F44)-1</f>
        <v>117</v>
      </c>
    </row>
    <row r="45" spans="1:7" x14ac:dyDescent="0.2">
      <c r="A45" s="3" t="str">
        <f>TRIM(Data!A1302)</f>
        <v>Czech</v>
      </c>
      <c r="B45" s="5">
        <f>Data!B1302</f>
        <v>11915</v>
      </c>
      <c r="C45">
        <f>RANK(B45,$B$3:$B$256)+COUNTIF($B$3:$B45,B45)-1</f>
        <v>66</v>
      </c>
      <c r="E45" s="3" t="str">
        <f t="shared" si="0"/>
        <v>Czech</v>
      </c>
      <c r="F45" s="5">
        <f>Data!E1302</f>
        <v>104580</v>
      </c>
      <c r="G45" s="6">
        <f>RANK(F45,$F$3:$F$256)+COUNTIF($F$3:$F45,F45)-1</f>
        <v>49</v>
      </c>
    </row>
    <row r="46" spans="1:7" x14ac:dyDescent="0.2">
      <c r="A46" s="3" t="str">
        <f>TRIM(Data!A1303)</f>
        <v>Czechoslovakian, n.o.s.</v>
      </c>
      <c r="B46" s="5">
        <f>Data!B1303</f>
        <v>4015</v>
      </c>
      <c r="C46">
        <f>RANK(B46,$B$3:$B$256)+COUNTIF($B$3:$B46,B46)-1</f>
        <v>117</v>
      </c>
      <c r="E46" s="3" t="str">
        <f t="shared" si="0"/>
        <v>Czechoslovakian, n.o.s.</v>
      </c>
      <c r="F46" s="5">
        <f>Data!E1303</f>
        <v>40715</v>
      </c>
      <c r="G46" s="6">
        <f>RANK(F46,$F$3:$F$256)+COUNTIF($F$3:$F46,F46)-1</f>
        <v>83</v>
      </c>
    </row>
    <row r="47" spans="1:7" x14ac:dyDescent="0.2">
      <c r="A47" s="3" t="str">
        <f>TRIM(Data!A1304)</f>
        <v>Estonian</v>
      </c>
      <c r="B47" s="5">
        <f>Data!B1304</f>
        <v>2335</v>
      </c>
      <c r="C47">
        <f>RANK(B47,$B$3:$B$256)+COUNTIF($B$3:$B47,B47)-1</f>
        <v>139</v>
      </c>
      <c r="E47" s="3" t="str">
        <f t="shared" si="0"/>
        <v>Estonian</v>
      </c>
      <c r="F47" s="5">
        <f>Data!E1304</f>
        <v>24530</v>
      </c>
      <c r="G47" s="6">
        <f>RANK(F47,$F$3:$F$256)+COUNTIF($F$3:$F47,F47)-1</f>
        <v>110</v>
      </c>
    </row>
    <row r="48" spans="1:7" x14ac:dyDescent="0.2">
      <c r="A48" s="3" t="str">
        <f>TRIM(Data!A1305)</f>
        <v>Hungarian</v>
      </c>
      <c r="B48" s="5">
        <f>Data!B1305</f>
        <v>41915</v>
      </c>
      <c r="C48">
        <f>RANK(B48,$B$3:$B$256)+COUNTIF($B$3:$B48,B48)-1</f>
        <v>31</v>
      </c>
      <c r="E48" s="3" t="str">
        <f t="shared" si="0"/>
        <v>Hungarian</v>
      </c>
      <c r="F48" s="5">
        <f>Data!E1305</f>
        <v>348085</v>
      </c>
      <c r="G48" s="6">
        <f>RANK(F48,$F$3:$F$256)+COUNTIF($F$3:$F48,F48)-1</f>
        <v>24</v>
      </c>
    </row>
    <row r="49" spans="1:7" x14ac:dyDescent="0.2">
      <c r="A49" s="3" t="str">
        <f>TRIM(Data!A1306)</f>
        <v>Latvian</v>
      </c>
      <c r="B49" s="5">
        <f>Data!B1306</f>
        <v>3325</v>
      </c>
      <c r="C49">
        <f>RANK(B49,$B$3:$B$256)+COUNTIF($B$3:$B49,B49)-1</f>
        <v>125</v>
      </c>
      <c r="E49" s="3" t="str">
        <f t="shared" si="0"/>
        <v>Latvian</v>
      </c>
      <c r="F49" s="5">
        <f>Data!E1306</f>
        <v>30720</v>
      </c>
      <c r="G49" s="6">
        <f>RANK(F49,$F$3:$F$256)+COUNTIF($F$3:$F49,F49)-1</f>
        <v>95</v>
      </c>
    </row>
    <row r="50" spans="1:7" x14ac:dyDescent="0.2">
      <c r="A50" s="3" t="str">
        <f>TRIM(Data!A1307)</f>
        <v>Lithuanian</v>
      </c>
      <c r="B50" s="5">
        <f>Data!B1307</f>
        <v>5990</v>
      </c>
      <c r="C50">
        <f>RANK(B50,$B$3:$B$256)+COUNTIF($B$3:$B50,B50)-1</f>
        <v>93</v>
      </c>
      <c r="E50" s="3" t="str">
        <f t="shared" si="0"/>
        <v>Lithuanian</v>
      </c>
      <c r="F50" s="5">
        <f>Data!E1307</f>
        <v>59285</v>
      </c>
      <c r="G50" s="6">
        <f>RANK(F50,$F$3:$F$256)+COUNTIF($F$3:$F50,F50)-1</f>
        <v>70</v>
      </c>
    </row>
    <row r="51" spans="1:7" x14ac:dyDescent="0.2">
      <c r="A51" s="3" t="str">
        <f>TRIM(Data!A1308)</f>
        <v>Moldovan</v>
      </c>
      <c r="B51" s="5">
        <f>Data!B1308</f>
        <v>2710</v>
      </c>
      <c r="C51">
        <f>RANK(B51,$B$3:$B$256)+COUNTIF($B$3:$B51,B51)-1</f>
        <v>131</v>
      </c>
      <c r="E51" s="3" t="str">
        <f t="shared" si="0"/>
        <v>Moldovan</v>
      </c>
      <c r="F51" s="5">
        <f>Data!E1308</f>
        <v>14915</v>
      </c>
      <c r="G51" s="6">
        <f>RANK(F51,$F$3:$F$256)+COUNTIF($F$3:$F51,F51)-1</f>
        <v>131</v>
      </c>
    </row>
    <row r="52" spans="1:7" x14ac:dyDescent="0.2">
      <c r="A52" s="3" t="str">
        <f>TRIM(Data!A1309)</f>
        <v>Polish</v>
      </c>
      <c r="B52" s="5">
        <f>Data!B1309</f>
        <v>116645</v>
      </c>
      <c r="C52">
        <f>RANK(B52,$B$3:$B$256)+COUNTIF($B$3:$B52,B52)-1</f>
        <v>12</v>
      </c>
      <c r="E52" s="3" t="str">
        <f t="shared" si="0"/>
        <v>Polish</v>
      </c>
      <c r="F52" s="5">
        <f>Data!E1309</f>
        <v>1106585</v>
      </c>
      <c r="G52" s="6">
        <f>RANK(F52,$F$3:$F$256)+COUNTIF($F$3:$F52,F52)-1</f>
        <v>13</v>
      </c>
    </row>
    <row r="53" spans="1:7" x14ac:dyDescent="0.2">
      <c r="A53" s="3" t="str">
        <f>TRIM(Data!A1310)</f>
        <v>Romanian</v>
      </c>
      <c r="B53" s="5">
        <f>Data!B1310</f>
        <v>25890</v>
      </c>
      <c r="C53">
        <f>RANK(B53,$B$3:$B$256)+COUNTIF($B$3:$B53,B53)-1</f>
        <v>41</v>
      </c>
      <c r="E53" s="3" t="str">
        <f t="shared" si="0"/>
        <v>Romanian</v>
      </c>
      <c r="F53" s="5">
        <f>Data!E1310</f>
        <v>238050</v>
      </c>
      <c r="G53" s="6">
        <f>RANK(F53,$F$3:$F$256)+COUNTIF($F$3:$F53,F53)-1</f>
        <v>28</v>
      </c>
    </row>
    <row r="54" spans="1:7" x14ac:dyDescent="0.2">
      <c r="A54" s="3" t="str">
        <f>TRIM(Data!A1311)</f>
        <v>Russian</v>
      </c>
      <c r="B54" s="5">
        <f>Data!B1311</f>
        <v>83155</v>
      </c>
      <c r="C54">
        <f>RANK(B54,$B$3:$B$256)+COUNTIF($B$3:$B54,B54)-1</f>
        <v>15</v>
      </c>
      <c r="E54" s="3" t="str">
        <f t="shared" si="0"/>
        <v>Russian</v>
      </c>
      <c r="F54" s="5">
        <f>Data!E1311</f>
        <v>622445</v>
      </c>
      <c r="G54" s="6">
        <f>RANK(F54,$F$3:$F$256)+COUNTIF($F$3:$F54,F54)-1</f>
        <v>16</v>
      </c>
    </row>
    <row r="55" spans="1:7" x14ac:dyDescent="0.2">
      <c r="A55" s="3" t="str">
        <f>TRIM(Data!A1312)</f>
        <v>Slovak</v>
      </c>
      <c r="B55" s="5">
        <f>Data!B1312</f>
        <v>7525</v>
      </c>
      <c r="C55">
        <f>RANK(B55,$B$3:$B$256)+COUNTIF($B$3:$B55,B55)-1</f>
        <v>82</v>
      </c>
      <c r="E55" s="3" t="str">
        <f t="shared" si="0"/>
        <v>Slovak</v>
      </c>
      <c r="F55" s="5">
        <f>Data!E1312</f>
        <v>72285</v>
      </c>
      <c r="G55" s="6">
        <f>RANK(F55,$F$3:$F$256)+COUNTIF($F$3:$F55,F55)-1</f>
        <v>61</v>
      </c>
    </row>
    <row r="56" spans="1:7" x14ac:dyDescent="0.2">
      <c r="A56" s="3" t="str">
        <f>TRIM(Data!A1313)</f>
        <v>Ukrainian</v>
      </c>
      <c r="B56" s="5">
        <f>Data!B1313</f>
        <v>140285</v>
      </c>
      <c r="C56">
        <f>RANK(B56,$B$3:$B$256)+COUNTIF($B$3:$B56,B56)-1</f>
        <v>11</v>
      </c>
      <c r="E56" s="3" t="str">
        <f t="shared" si="0"/>
        <v>Ukrainian</v>
      </c>
      <c r="F56" s="5">
        <f>Data!E1313</f>
        <v>1359655</v>
      </c>
      <c r="G56" s="6">
        <f>RANK(F56,$F$3:$F$256)+COUNTIF($F$3:$F56,F56)-1</f>
        <v>11</v>
      </c>
    </row>
    <row r="57" spans="1:7" x14ac:dyDescent="0.2">
      <c r="A57" s="3" t="str">
        <f>TRIM(Data!A1314)</f>
        <v>Eastern European origins, n.i.e.</v>
      </c>
      <c r="B57" s="5">
        <f>Data!B1314</f>
        <v>1935</v>
      </c>
      <c r="C57">
        <f>RANK(B57,$B$3:$B$256)+COUNTIF($B$3:$B57,B57)-1</f>
        <v>147</v>
      </c>
      <c r="E57" s="3" t="str">
        <f t="shared" si="0"/>
        <v>Eastern European origins, n.i.e.</v>
      </c>
      <c r="F57" s="5">
        <f>Data!E1314</f>
        <v>20420</v>
      </c>
      <c r="G57" s="6">
        <f>RANK(F57,$F$3:$F$256)+COUNTIF($F$3:$F57,F57)-1</f>
        <v>119</v>
      </c>
    </row>
    <row r="58" spans="1:7" x14ac:dyDescent="0.2">
      <c r="A58" s="3" t="str">
        <f>TRIM(Data!A1315)</f>
        <v>Albanian</v>
      </c>
      <c r="B58" s="5">
        <f>Data!B1315</f>
        <v>7545</v>
      </c>
      <c r="C58">
        <f>RANK(B58,$B$3:$B$256)+COUNTIF($B$3:$B58,B58)-1</f>
        <v>81</v>
      </c>
      <c r="E58" s="3" t="str">
        <f t="shared" si="0"/>
        <v>Albanian</v>
      </c>
      <c r="F58" s="5">
        <f>Data!E1315</f>
        <v>36185</v>
      </c>
      <c r="G58" s="6">
        <f>RANK(F58,$F$3:$F$256)+COUNTIF($F$3:$F58,F58)-1</f>
        <v>92</v>
      </c>
    </row>
    <row r="59" spans="1:7" x14ac:dyDescent="0.2">
      <c r="A59" s="3" t="str">
        <f>TRIM(Data!A1316)</f>
        <v>Bosnian</v>
      </c>
      <c r="B59" s="5">
        <f>Data!B1316</f>
        <v>3825</v>
      </c>
      <c r="C59">
        <f>RANK(B59,$B$3:$B$256)+COUNTIF($B$3:$B59,B59)-1</f>
        <v>118</v>
      </c>
      <c r="E59" s="3" t="str">
        <f t="shared" si="0"/>
        <v>Bosnian</v>
      </c>
      <c r="F59" s="5">
        <f>Data!E1316</f>
        <v>26740</v>
      </c>
      <c r="G59" s="6">
        <f>RANK(F59,$F$3:$F$256)+COUNTIF($F$3:$F59,F59)-1</f>
        <v>101</v>
      </c>
    </row>
    <row r="60" spans="1:7" x14ac:dyDescent="0.2">
      <c r="A60" s="3" t="str">
        <f>TRIM(Data!A1317)</f>
        <v>Catalan</v>
      </c>
      <c r="B60" s="5">
        <f>Data!B1317</f>
        <v>245</v>
      </c>
      <c r="C60">
        <f>RANK(B60,$B$3:$B$256)+COUNTIF($B$3:$B60,B60)-1</f>
        <v>245</v>
      </c>
      <c r="E60" s="3" t="str">
        <f t="shared" si="0"/>
        <v>Catalan</v>
      </c>
      <c r="F60" s="5">
        <f>Data!E1317</f>
        <v>1275</v>
      </c>
      <c r="G60" s="6">
        <f>RANK(F60,$F$3:$F$256)+COUNTIF($F$3:$F60,F60)-1</f>
        <v>239</v>
      </c>
    </row>
    <row r="61" spans="1:7" x14ac:dyDescent="0.2">
      <c r="A61" s="3" t="str">
        <f>TRIM(Data!A1318)</f>
        <v>Croatian</v>
      </c>
      <c r="B61" s="5">
        <f>Data!B1318</f>
        <v>12435</v>
      </c>
      <c r="C61">
        <f>RANK(B61,$B$3:$B$256)+COUNTIF($B$3:$B61,B61)-1</f>
        <v>63</v>
      </c>
      <c r="E61" s="3" t="str">
        <f t="shared" si="0"/>
        <v>Croatian</v>
      </c>
      <c r="F61" s="5">
        <f>Data!E1318</f>
        <v>133970</v>
      </c>
      <c r="G61" s="6">
        <f>RANK(F61,$F$3:$F$256)+COUNTIF($F$3:$F61,F61)-1</f>
        <v>43</v>
      </c>
    </row>
    <row r="62" spans="1:7" x14ac:dyDescent="0.2">
      <c r="A62" s="3" t="str">
        <f>TRIM(Data!A1319)</f>
        <v>Cypriot</v>
      </c>
      <c r="B62" s="5">
        <f>Data!B1319</f>
        <v>630</v>
      </c>
      <c r="C62">
        <f>RANK(B62,$B$3:$B$256)+COUNTIF($B$3:$B62,B62)-1</f>
        <v>203</v>
      </c>
      <c r="E62" s="3" t="str">
        <f t="shared" si="0"/>
        <v>Cypriot</v>
      </c>
      <c r="F62" s="5">
        <f>Data!E1319</f>
        <v>5650</v>
      </c>
      <c r="G62" s="6">
        <f>RANK(F62,$F$3:$F$256)+COUNTIF($F$3:$F62,F62)-1</f>
        <v>167</v>
      </c>
    </row>
    <row r="63" spans="1:7" x14ac:dyDescent="0.2">
      <c r="A63" s="3" t="str">
        <f>TRIM(Data!A1320)</f>
        <v>Greek</v>
      </c>
      <c r="B63" s="5">
        <f>Data!B1320</f>
        <v>34555</v>
      </c>
      <c r="C63">
        <f>RANK(B63,$B$3:$B$256)+COUNTIF($B$3:$B63,B63)-1</f>
        <v>35</v>
      </c>
      <c r="E63" s="3" t="str">
        <f t="shared" si="0"/>
        <v>Greek</v>
      </c>
      <c r="F63" s="5">
        <f>Data!E1320</f>
        <v>271405</v>
      </c>
      <c r="G63" s="6">
        <f>RANK(F63,$F$3:$F$256)+COUNTIF($F$3:$F63,F63)-1</f>
        <v>26</v>
      </c>
    </row>
    <row r="64" spans="1:7" x14ac:dyDescent="0.2">
      <c r="A64" s="3" t="str">
        <f>TRIM(Data!A1321)</f>
        <v>Italian</v>
      </c>
      <c r="B64" s="5">
        <f>Data!B1321</f>
        <v>152050</v>
      </c>
      <c r="C64">
        <f>RANK(B64,$B$3:$B$256)+COUNTIF($B$3:$B64,B64)-1</f>
        <v>10</v>
      </c>
      <c r="E64" s="3" t="str">
        <f t="shared" si="0"/>
        <v>Italian</v>
      </c>
      <c r="F64" s="5">
        <f>Data!E1321</f>
        <v>1587965</v>
      </c>
      <c r="G64" s="6">
        <f>RANK(F64,$F$3:$F$256)+COUNTIF($F$3:$F64,F64)-1</f>
        <v>8</v>
      </c>
    </row>
    <row r="65" spans="1:7" x14ac:dyDescent="0.2">
      <c r="A65" s="3" t="str">
        <f>TRIM(Data!A1322)</f>
        <v>Kosovar</v>
      </c>
      <c r="B65" s="5">
        <f>Data!B1322</f>
        <v>1105</v>
      </c>
      <c r="C65">
        <f>RANK(B65,$B$3:$B$256)+COUNTIF($B$3:$B65,B65)-1</f>
        <v>172</v>
      </c>
      <c r="E65" s="3" t="str">
        <f t="shared" si="0"/>
        <v>Kosovar</v>
      </c>
      <c r="F65" s="5">
        <f>Data!E1322</f>
        <v>2865</v>
      </c>
      <c r="G65" s="6">
        <f>RANK(F65,$F$3:$F$256)+COUNTIF($F$3:$F65,F65)-1</f>
        <v>208</v>
      </c>
    </row>
    <row r="66" spans="1:7" x14ac:dyDescent="0.2">
      <c r="A66" s="3" t="str">
        <f>TRIM(Data!A1323)</f>
        <v>Macedonian</v>
      </c>
      <c r="B66" s="5">
        <f>Data!B1323</f>
        <v>4290</v>
      </c>
      <c r="C66">
        <f>RANK(B66,$B$3:$B$256)+COUNTIF($B$3:$B66,B66)-1</f>
        <v>112</v>
      </c>
      <c r="E66" s="3" t="str">
        <f t="shared" si="0"/>
        <v>Macedonian</v>
      </c>
      <c r="F66" s="5">
        <f>Data!E1323</f>
        <v>43105</v>
      </c>
      <c r="G66" s="6">
        <f>RANK(F66,$F$3:$F$256)+COUNTIF($F$3:$F66,F66)-1</f>
        <v>78</v>
      </c>
    </row>
    <row r="67" spans="1:7" x14ac:dyDescent="0.2">
      <c r="A67" s="3" t="str">
        <f>TRIM(Data!A1324)</f>
        <v>Maltese</v>
      </c>
      <c r="B67" s="5">
        <f>Data!B1324</f>
        <v>3735</v>
      </c>
      <c r="C67">
        <f>RANK(B67,$B$3:$B$256)+COUNTIF($B$3:$B67,B67)-1</f>
        <v>120</v>
      </c>
      <c r="E67" s="3" t="str">
        <f t="shared" si="0"/>
        <v>Maltese</v>
      </c>
      <c r="F67" s="5">
        <f>Data!E1324</f>
        <v>41915</v>
      </c>
      <c r="G67" s="6">
        <f>RANK(F67,$F$3:$F$256)+COUNTIF($F$3:$F67,F67)-1</f>
        <v>81</v>
      </c>
    </row>
    <row r="68" spans="1:7" x14ac:dyDescent="0.2">
      <c r="A68" s="3" t="str">
        <f>TRIM(Data!A1325)</f>
        <v>Montenegrin</v>
      </c>
      <c r="B68" s="5">
        <f>Data!B1325</f>
        <v>520</v>
      </c>
      <c r="C68">
        <f>RANK(B68,$B$3:$B$256)+COUNTIF($B$3:$B68,B68)-1</f>
        <v>209</v>
      </c>
      <c r="E68" s="3" t="str">
        <f t="shared" ref="E68:E131" si="5">A68</f>
        <v>Montenegrin</v>
      </c>
      <c r="F68" s="5">
        <f>Data!E1325</f>
        <v>4160</v>
      </c>
      <c r="G68" s="6">
        <f>RANK(F68,$F$3:$F$256)+COUNTIF($F$3:$F68,F68)-1</f>
        <v>186</v>
      </c>
    </row>
    <row r="69" spans="1:7" x14ac:dyDescent="0.2">
      <c r="A69" s="3" t="str">
        <f>TRIM(Data!A1326)</f>
        <v>Portuguese</v>
      </c>
      <c r="B69" s="5">
        <f>Data!B1326</f>
        <v>51030</v>
      </c>
      <c r="C69">
        <f>RANK(B69,$B$3:$B$256)+COUNTIF($B$3:$B69,B69)-1</f>
        <v>23</v>
      </c>
      <c r="E69" s="3" t="str">
        <f t="shared" si="5"/>
        <v>Portuguese</v>
      </c>
      <c r="F69" s="5">
        <f>Data!E1326</f>
        <v>482610</v>
      </c>
      <c r="G69" s="6">
        <f>RANK(F69,$F$3:$F$256)+COUNTIF($F$3:$F69,F69)-1</f>
        <v>18</v>
      </c>
    </row>
    <row r="70" spans="1:7" x14ac:dyDescent="0.2">
      <c r="A70" s="3" t="str">
        <f>TRIM(Data!A1327)</f>
        <v>Serbian</v>
      </c>
      <c r="B70" s="5">
        <f>Data!B1327</f>
        <v>10375</v>
      </c>
      <c r="C70">
        <f>RANK(B70,$B$3:$B$256)+COUNTIF($B$3:$B70,B70)-1</f>
        <v>71</v>
      </c>
      <c r="E70" s="3" t="str">
        <f t="shared" si="5"/>
        <v>Serbian</v>
      </c>
      <c r="F70" s="5">
        <f>Data!E1327</f>
        <v>96530</v>
      </c>
      <c r="G70" s="6">
        <f>RANK(F70,$F$3:$F$256)+COUNTIF($F$3:$F70,F70)-1</f>
        <v>53</v>
      </c>
    </row>
    <row r="71" spans="1:7" x14ac:dyDescent="0.2">
      <c r="A71" s="3" t="str">
        <f>TRIM(Data!A1328)</f>
        <v>Sicilian</v>
      </c>
      <c r="B71" s="5">
        <f>Data!B1328</f>
        <v>1010</v>
      </c>
      <c r="C71">
        <f>RANK(B71,$B$3:$B$256)+COUNTIF($B$3:$B71,B71)-1</f>
        <v>179</v>
      </c>
      <c r="E71" s="3" t="str">
        <f t="shared" si="5"/>
        <v>Sicilian</v>
      </c>
      <c r="F71" s="5">
        <f>Data!E1328</f>
        <v>6940</v>
      </c>
      <c r="G71" s="6">
        <f>RANK(F71,$F$3:$F$256)+COUNTIF($F$3:$F71,F71)-1</f>
        <v>156</v>
      </c>
    </row>
    <row r="72" spans="1:7" x14ac:dyDescent="0.2">
      <c r="A72" s="3" t="str">
        <f>TRIM(Data!A1329)</f>
        <v>Slovenian</v>
      </c>
      <c r="B72" s="5">
        <f>Data!B1329</f>
        <v>3080</v>
      </c>
      <c r="C72">
        <f>RANK(B72,$B$3:$B$256)+COUNTIF($B$3:$B72,B72)-1</f>
        <v>126</v>
      </c>
      <c r="E72" s="3" t="str">
        <f t="shared" si="5"/>
        <v>Slovenian</v>
      </c>
      <c r="F72" s="5">
        <f>Data!E1329</f>
        <v>40475</v>
      </c>
      <c r="G72" s="6">
        <f>RANK(F72,$F$3:$F$256)+COUNTIF($F$3:$F72,F72)-1</f>
        <v>84</v>
      </c>
    </row>
    <row r="73" spans="1:7" x14ac:dyDescent="0.2">
      <c r="A73" s="3" t="str">
        <f>TRIM(Data!A1330)</f>
        <v>Spanish</v>
      </c>
      <c r="B73" s="5">
        <f>Data!B1330</f>
        <v>56575</v>
      </c>
      <c r="C73">
        <f>RANK(B73,$B$3:$B$256)+COUNTIF($B$3:$B73,B73)-1</f>
        <v>22</v>
      </c>
      <c r="E73" s="3" t="str">
        <f t="shared" si="5"/>
        <v>Spanish</v>
      </c>
      <c r="F73" s="5">
        <f>Data!E1330</f>
        <v>396460</v>
      </c>
      <c r="G73" s="6">
        <f>RANK(F73,$F$3:$F$256)+COUNTIF($F$3:$F73,F73)-1</f>
        <v>21</v>
      </c>
    </row>
    <row r="74" spans="1:7" x14ac:dyDescent="0.2">
      <c r="A74" s="3" t="str">
        <f>TRIM(Data!A1331)</f>
        <v>Yugoslavian, n.o.s.</v>
      </c>
      <c r="B74" s="5">
        <f>Data!B1331</f>
        <v>4710</v>
      </c>
      <c r="C74">
        <f>RANK(B74,$B$3:$B$256)+COUNTIF($B$3:$B74,B74)-1</f>
        <v>105</v>
      </c>
      <c r="E74" s="3" t="str">
        <f t="shared" si="5"/>
        <v>Yugoslavian, n.o.s.</v>
      </c>
      <c r="F74" s="5">
        <f>Data!E1331</f>
        <v>38480</v>
      </c>
      <c r="G74" s="6">
        <f>RANK(F74,$F$3:$F$256)+COUNTIF($F$3:$F74,F74)-1</f>
        <v>86</v>
      </c>
    </row>
    <row r="75" spans="1:7" x14ac:dyDescent="0.2">
      <c r="A75" s="3" t="str">
        <f>TRIM(Data!A1332)</f>
        <v>Southern European origins, n.i.e.</v>
      </c>
      <c r="B75" s="5">
        <f>Data!B1332</f>
        <v>365</v>
      </c>
      <c r="C75">
        <f>RANK(B75,$B$3:$B$256)+COUNTIF($B$3:$B75,B75)-1</f>
        <v>225</v>
      </c>
      <c r="E75" s="3" t="str">
        <f t="shared" si="5"/>
        <v>Southern European origins, n.i.e.</v>
      </c>
      <c r="F75" s="5">
        <f>Data!E1332</f>
        <v>2165</v>
      </c>
      <c r="G75" s="6">
        <f>RANK(F75,$F$3:$F$256)+COUNTIF($F$3:$F75,F75)-1</f>
        <v>217</v>
      </c>
    </row>
    <row r="76" spans="1:7" x14ac:dyDescent="0.2">
      <c r="A76" s="3" t="str">
        <f>TRIM(Data!A1333)</f>
        <v>Basque</v>
      </c>
      <c r="B76" s="5">
        <f>Data!B1333</f>
        <v>825</v>
      </c>
      <c r="C76">
        <f>RANK(B76,$B$3:$B$256)+COUNTIF($B$3:$B76,B76)-1</f>
        <v>190</v>
      </c>
      <c r="E76" s="3" t="str">
        <f t="shared" si="5"/>
        <v>Basque</v>
      </c>
      <c r="F76" s="5">
        <f>Data!E1333</f>
        <v>6970</v>
      </c>
      <c r="G76" s="6">
        <f>RANK(F76,$F$3:$F$256)+COUNTIF($F$3:$F76,F76)-1</f>
        <v>155</v>
      </c>
    </row>
    <row r="77" spans="1:7" x14ac:dyDescent="0.2">
      <c r="A77" s="3" t="str">
        <f>TRIM(Data!A1334)</f>
        <v>Jewish</v>
      </c>
      <c r="B77" s="5">
        <f>Data!B1334</f>
        <v>20290</v>
      </c>
      <c r="C77">
        <f>RANK(B77,$B$3:$B$256)+COUNTIF($B$3:$B77,B77)-1</f>
        <v>47</v>
      </c>
      <c r="E77" s="3" t="str">
        <f t="shared" si="5"/>
        <v>Jewish</v>
      </c>
      <c r="F77" s="5">
        <f>Data!E1334</f>
        <v>143660</v>
      </c>
      <c r="G77" s="6">
        <f>RANK(F77,$F$3:$F$256)+COUNTIF($F$3:$F77,F77)-1</f>
        <v>41</v>
      </c>
    </row>
    <row r="78" spans="1:7" x14ac:dyDescent="0.2">
      <c r="A78" s="3" t="str">
        <f>TRIM(Data!A1335)</f>
        <v>Roma (Gypsy)</v>
      </c>
      <c r="B78" s="5">
        <f>Data!B1335</f>
        <v>1455</v>
      </c>
      <c r="C78">
        <f>RANK(B78,$B$3:$B$256)+COUNTIF($B$3:$B78,B78)-1</f>
        <v>155</v>
      </c>
      <c r="E78" s="3" t="str">
        <f t="shared" si="5"/>
        <v>Roma (Gypsy)</v>
      </c>
      <c r="F78" s="5">
        <f>Data!E1335</f>
        <v>4635</v>
      </c>
      <c r="G78" s="6">
        <f>RANK(F78,$F$3:$F$256)+COUNTIF($F$3:$F78,F78)-1</f>
        <v>179</v>
      </c>
    </row>
    <row r="79" spans="1:7" x14ac:dyDescent="0.2">
      <c r="A79" s="3" t="str">
        <f>TRIM(Data!A1336)</f>
        <v>Slavic, n.o.s.</v>
      </c>
      <c r="B79" s="5">
        <f>Data!B1336</f>
        <v>660</v>
      </c>
      <c r="C79">
        <f>RANK(B79,$B$3:$B$256)+COUNTIF($B$3:$B79,B79)-1</f>
        <v>200</v>
      </c>
      <c r="E79" s="3" t="str">
        <f t="shared" si="5"/>
        <v>Slavic, n.o.s.</v>
      </c>
      <c r="F79" s="5">
        <f>Data!E1336</f>
        <v>4870</v>
      </c>
      <c r="G79" s="6">
        <f>RANK(F79,$F$3:$F$256)+COUNTIF($F$3:$F79,F79)-1</f>
        <v>173</v>
      </c>
    </row>
    <row r="80" spans="1:7" x14ac:dyDescent="0.2">
      <c r="A80" s="3" t="str">
        <f>TRIM(Data!A1337)</f>
        <v>Other European origins, n.i.e.</v>
      </c>
      <c r="B80" s="5">
        <f>Data!B1337</f>
        <v>10250</v>
      </c>
      <c r="C80">
        <f>RANK(B80,$B$3:$B$256)+COUNTIF($B$3:$B80,B80)-1</f>
        <v>72</v>
      </c>
      <c r="E80" s="3" t="str">
        <f t="shared" si="5"/>
        <v>Other European origins, n.i.e.</v>
      </c>
      <c r="F80" s="5">
        <f>Data!E1337</f>
        <v>67890</v>
      </c>
      <c r="G80" s="6">
        <f>RANK(F80,$F$3:$F$256)+COUNTIF($F$3:$F80,F80)-1</f>
        <v>64</v>
      </c>
    </row>
    <row r="81" spans="1:7" x14ac:dyDescent="0.2">
      <c r="A81" s="3" t="str">
        <f>TRIM(Data!A1338)</f>
        <v>Antiguan</v>
      </c>
      <c r="B81" s="5">
        <f>Data!B1338</f>
        <v>765</v>
      </c>
      <c r="C81">
        <f>RANK(B81,$B$3:$B$256)+COUNTIF($B$3:$B81,B81)-1</f>
        <v>192</v>
      </c>
      <c r="E81" s="3" t="str">
        <f t="shared" si="5"/>
        <v>Antiguan</v>
      </c>
      <c r="F81" s="5">
        <f>Data!E1338</f>
        <v>4500</v>
      </c>
      <c r="G81" s="6">
        <f>RANK(F81,$F$3:$F$256)+COUNTIF($F$3:$F81,F81)-1</f>
        <v>182</v>
      </c>
    </row>
    <row r="82" spans="1:7" x14ac:dyDescent="0.2">
      <c r="A82" s="3" t="str">
        <f>TRIM(Data!A1339)</f>
        <v>Bahamian</v>
      </c>
      <c r="B82" s="5">
        <f>Data!B1339</f>
        <v>865</v>
      </c>
      <c r="C82">
        <f>RANK(B82,$B$3:$B$256)+COUNTIF($B$3:$B82,B82)-1</f>
        <v>187</v>
      </c>
      <c r="E82" s="3" t="str">
        <f t="shared" si="5"/>
        <v>Bahamian</v>
      </c>
      <c r="F82" s="5">
        <f>Data!E1339</f>
        <v>3670</v>
      </c>
      <c r="G82" s="6">
        <f>RANK(F82,$F$3:$F$256)+COUNTIF($F$3:$F82,F82)-1</f>
        <v>192</v>
      </c>
    </row>
    <row r="83" spans="1:7" x14ac:dyDescent="0.2">
      <c r="A83" s="3" t="str">
        <f>TRIM(Data!A1340)</f>
        <v>Barbadian</v>
      </c>
      <c r="B83" s="5">
        <f>Data!B1340</f>
        <v>5440</v>
      </c>
      <c r="C83">
        <f>RANK(B83,$B$3:$B$256)+COUNTIF($B$3:$B83,B83)-1</f>
        <v>98</v>
      </c>
      <c r="E83" s="3" t="str">
        <f t="shared" si="5"/>
        <v>Barbadian</v>
      </c>
      <c r="F83" s="5">
        <f>Data!E1340</f>
        <v>37775</v>
      </c>
      <c r="G83" s="6">
        <f>RANK(F83,$F$3:$F$256)+COUNTIF($F$3:$F83,F83)-1</f>
        <v>88</v>
      </c>
    </row>
    <row r="84" spans="1:7" x14ac:dyDescent="0.2">
      <c r="A84" s="3" t="str">
        <f>TRIM(Data!A1341)</f>
        <v>Bermudan</v>
      </c>
      <c r="B84" s="5">
        <f>Data!B1341</f>
        <v>345</v>
      </c>
      <c r="C84">
        <f>RANK(B84,$B$3:$B$256)+COUNTIF($B$3:$B84,B84)-1</f>
        <v>227</v>
      </c>
      <c r="E84" s="3" t="str">
        <f t="shared" si="5"/>
        <v>Bermudan</v>
      </c>
      <c r="F84" s="5">
        <f>Data!E1341</f>
        <v>3075</v>
      </c>
      <c r="G84" s="6">
        <f>RANK(F84,$F$3:$F$256)+COUNTIF($F$3:$F84,F84)-1</f>
        <v>203</v>
      </c>
    </row>
    <row r="85" spans="1:7" x14ac:dyDescent="0.2">
      <c r="A85" s="3" t="str">
        <f>TRIM(Data!A1342)</f>
        <v>Carib</v>
      </c>
      <c r="B85" s="5">
        <f>Data!B1342</f>
        <v>645</v>
      </c>
      <c r="C85">
        <f>RANK(B85,$B$3:$B$256)+COUNTIF($B$3:$B85,B85)-1</f>
        <v>202</v>
      </c>
      <c r="E85" s="3" t="str">
        <f t="shared" si="5"/>
        <v>Carib</v>
      </c>
      <c r="F85" s="5">
        <f>Data!E1342</f>
        <v>3035</v>
      </c>
      <c r="G85" s="6">
        <f>RANK(F85,$F$3:$F$256)+COUNTIF($F$3:$F85,F85)-1</f>
        <v>204</v>
      </c>
    </row>
    <row r="86" spans="1:7" x14ac:dyDescent="0.2">
      <c r="A86" s="3" t="str">
        <f>TRIM(Data!A1343)</f>
        <v>Cuban</v>
      </c>
      <c r="B86" s="5">
        <f>Data!B1343</f>
        <v>6065</v>
      </c>
      <c r="C86">
        <f>RANK(B86,$B$3:$B$256)+COUNTIF($B$3:$B86,B86)-1</f>
        <v>92</v>
      </c>
      <c r="E86" s="3" t="str">
        <f t="shared" si="5"/>
        <v>Cuban</v>
      </c>
      <c r="F86" s="5">
        <f>Data!E1343</f>
        <v>29070</v>
      </c>
      <c r="G86" s="6">
        <f>RANK(F86,$F$3:$F$256)+COUNTIF($F$3:$F86,F86)-1</f>
        <v>97</v>
      </c>
    </row>
    <row r="87" spans="1:7" x14ac:dyDescent="0.2">
      <c r="A87" s="3" t="str">
        <f>TRIM(Data!A1344)</f>
        <v>Dominican</v>
      </c>
      <c r="B87" s="5">
        <f>Data!B1344</f>
        <v>5415</v>
      </c>
      <c r="C87">
        <f>RANK(B87,$B$3:$B$256)+COUNTIF($B$3:$B87,B87)-1</f>
        <v>99</v>
      </c>
      <c r="E87" s="3" t="str">
        <f t="shared" si="5"/>
        <v>Dominican</v>
      </c>
      <c r="F87" s="5">
        <f>Data!E1344</f>
        <v>23130</v>
      </c>
      <c r="G87" s="6">
        <f>RANK(F87,$F$3:$F$256)+COUNTIF($F$3:$F87,F87)-1</f>
        <v>111</v>
      </c>
    </row>
    <row r="88" spans="1:7" x14ac:dyDescent="0.2">
      <c r="A88" s="3" t="str">
        <f>TRIM(Data!A1345)</f>
        <v>Grenadian</v>
      </c>
      <c r="B88" s="5">
        <f>Data!B1345</f>
        <v>3460</v>
      </c>
      <c r="C88">
        <f>RANK(B88,$B$3:$B$256)+COUNTIF($B$3:$B88,B88)-1</f>
        <v>122</v>
      </c>
      <c r="E88" s="3" t="str">
        <f t="shared" si="5"/>
        <v>Grenadian</v>
      </c>
      <c r="F88" s="5">
        <f>Data!E1345</f>
        <v>17915</v>
      </c>
      <c r="G88" s="6">
        <f>RANK(F88,$F$3:$F$256)+COUNTIF($F$3:$F88,F88)-1</f>
        <v>123</v>
      </c>
    </row>
    <row r="89" spans="1:7" x14ac:dyDescent="0.2">
      <c r="A89" s="3" t="str">
        <f>TRIM(Data!A1346)</f>
        <v>Guadeloupean</v>
      </c>
      <c r="B89" s="5">
        <f>Data!B1346</f>
        <v>300</v>
      </c>
      <c r="C89">
        <f>RANK(B89,$B$3:$B$256)+COUNTIF($B$3:$B89,B89)-1</f>
        <v>235</v>
      </c>
      <c r="E89" s="3" t="str">
        <f t="shared" si="5"/>
        <v>Guadeloupean</v>
      </c>
      <c r="F89" s="5">
        <f>Data!E1346</f>
        <v>1125</v>
      </c>
      <c r="G89" s="6">
        <f>RANK(F89,$F$3:$F$256)+COUNTIF($F$3:$F89,F89)-1</f>
        <v>241</v>
      </c>
    </row>
    <row r="90" spans="1:7" x14ac:dyDescent="0.2">
      <c r="A90" s="3" t="str">
        <f>TRIM(Data!A1347)</f>
        <v>Haitian</v>
      </c>
      <c r="B90" s="5">
        <f>Data!B1347</f>
        <v>32395</v>
      </c>
      <c r="C90">
        <f>RANK(B90,$B$3:$B$256)+COUNTIF($B$3:$B90,B90)-1</f>
        <v>36</v>
      </c>
      <c r="E90" s="3" t="str">
        <f t="shared" si="5"/>
        <v>Haitian</v>
      </c>
      <c r="F90" s="5">
        <f>Data!E1347</f>
        <v>165095</v>
      </c>
      <c r="G90" s="6">
        <f>RANK(F90,$F$3:$F$256)+COUNTIF($F$3:$F90,F90)-1</f>
        <v>38</v>
      </c>
    </row>
    <row r="91" spans="1:7" x14ac:dyDescent="0.2">
      <c r="A91" s="3" t="str">
        <f>TRIM(Data!A1348)</f>
        <v>Jamaican</v>
      </c>
      <c r="B91" s="5">
        <f>Data!B1348</f>
        <v>58080</v>
      </c>
      <c r="C91">
        <f>RANK(B91,$B$3:$B$256)+COUNTIF($B$3:$B91,B91)-1</f>
        <v>21</v>
      </c>
      <c r="E91" s="3" t="str">
        <f t="shared" si="5"/>
        <v>Jamaican</v>
      </c>
      <c r="F91" s="5">
        <f>Data!E1348</f>
        <v>309485</v>
      </c>
      <c r="G91" s="6">
        <f>RANK(F91,$F$3:$F$256)+COUNTIF($F$3:$F91,F91)-1</f>
        <v>25</v>
      </c>
    </row>
    <row r="92" spans="1:7" x14ac:dyDescent="0.2">
      <c r="A92" s="3" t="str">
        <f>TRIM(Data!A1349)</f>
        <v>Kittitian/Nevisian</v>
      </c>
      <c r="B92" s="5">
        <f>Data!B1349</f>
        <v>380</v>
      </c>
      <c r="C92">
        <f>RANK(B92,$B$3:$B$256)+COUNTIF($B$3:$B92,B92)-1</f>
        <v>223</v>
      </c>
      <c r="E92" s="3" t="str">
        <f t="shared" si="5"/>
        <v>Kittitian/Nevisian</v>
      </c>
      <c r="F92" s="5">
        <f>Data!E1349</f>
        <v>2915</v>
      </c>
      <c r="G92" s="6">
        <f>RANK(F92,$F$3:$F$256)+COUNTIF($F$3:$F92,F92)-1</f>
        <v>206</v>
      </c>
    </row>
    <row r="93" spans="1:7" x14ac:dyDescent="0.2">
      <c r="A93" s="3" t="str">
        <f>TRIM(Data!A1350)</f>
        <v>Martinican</v>
      </c>
      <c r="B93" s="5">
        <f>Data!B1350</f>
        <v>470</v>
      </c>
      <c r="C93">
        <f>RANK(B93,$B$3:$B$256)+COUNTIF($B$3:$B93,B93)-1</f>
        <v>216</v>
      </c>
      <c r="E93" s="3" t="str">
        <f t="shared" si="5"/>
        <v>Martinican</v>
      </c>
      <c r="F93" s="5">
        <f>Data!E1350</f>
        <v>2010</v>
      </c>
      <c r="G93" s="6">
        <f>RANK(F93,$F$3:$F$256)+COUNTIF($F$3:$F93,F93)-1</f>
        <v>219</v>
      </c>
    </row>
    <row r="94" spans="1:7" x14ac:dyDescent="0.2">
      <c r="A94" s="3" t="str">
        <f>TRIM(Data!A1351)</f>
        <v>Montserratan</v>
      </c>
      <c r="B94" s="5">
        <f>Data!B1351</f>
        <v>110</v>
      </c>
      <c r="C94">
        <f>RANK(B94,$B$3:$B$256)+COUNTIF($B$3:$B94,B94)-1</f>
        <v>251</v>
      </c>
      <c r="E94" s="3" t="str">
        <f t="shared" si="5"/>
        <v>Montserratan</v>
      </c>
      <c r="F94" s="5">
        <f>Data!E1351</f>
        <v>930</v>
      </c>
      <c r="G94" s="6">
        <f>RANK(F94,$F$3:$F$256)+COUNTIF($F$3:$F94,F94)-1</f>
        <v>249</v>
      </c>
    </row>
    <row r="95" spans="1:7" x14ac:dyDescent="0.2">
      <c r="A95" s="3" t="str">
        <f>TRIM(Data!A1352)</f>
        <v>Puerto Rican</v>
      </c>
      <c r="B95" s="5">
        <f>Data!B1352</f>
        <v>695</v>
      </c>
      <c r="C95">
        <f>RANK(B95,$B$3:$B$256)+COUNTIF($B$3:$B95,B95)-1</f>
        <v>198</v>
      </c>
      <c r="E95" s="3" t="str">
        <f t="shared" si="5"/>
        <v>Puerto Rican</v>
      </c>
      <c r="F95" s="5">
        <f>Data!E1352</f>
        <v>3410</v>
      </c>
      <c r="G95" s="6">
        <f>RANK(F95,$F$3:$F$256)+COUNTIF($F$3:$F95,F95)-1</f>
        <v>196</v>
      </c>
    </row>
    <row r="96" spans="1:7" x14ac:dyDescent="0.2">
      <c r="A96" s="3" t="str">
        <f>TRIM(Data!A1353)</f>
        <v>St. Lucian</v>
      </c>
      <c r="B96" s="5">
        <f>Data!B1353</f>
        <v>2420</v>
      </c>
      <c r="C96">
        <f>RANK(B96,$B$3:$B$256)+COUNTIF($B$3:$B96,B96)-1</f>
        <v>138</v>
      </c>
      <c r="E96" s="3" t="str">
        <f t="shared" si="5"/>
        <v>St. Lucian</v>
      </c>
      <c r="F96" s="5">
        <f>Data!E1353</f>
        <v>8990</v>
      </c>
      <c r="G96" s="6">
        <f>RANK(F96,$F$3:$F$256)+COUNTIF($F$3:$F96,F96)-1</f>
        <v>147</v>
      </c>
    </row>
    <row r="97" spans="1:7" x14ac:dyDescent="0.2">
      <c r="A97" s="3" t="str">
        <f>TRIM(Data!A1354)</f>
        <v>Trinidadian/Tobagonian</v>
      </c>
      <c r="B97" s="5">
        <f>Data!B1354</f>
        <v>11510</v>
      </c>
      <c r="C97">
        <f>RANK(B97,$B$3:$B$256)+COUNTIF($B$3:$B97,B97)-1</f>
        <v>67</v>
      </c>
      <c r="E97" s="3" t="str">
        <f t="shared" si="5"/>
        <v>Trinidadian/Tobagonian</v>
      </c>
      <c r="F97" s="5">
        <f>Data!E1354</f>
        <v>78965</v>
      </c>
      <c r="G97" s="6">
        <f>RANK(F97,$F$3:$F$256)+COUNTIF($F$3:$F97,F97)-1</f>
        <v>58</v>
      </c>
    </row>
    <row r="98" spans="1:7" x14ac:dyDescent="0.2">
      <c r="A98" s="3" t="str">
        <f>TRIM(Data!A1355)</f>
        <v>Vincentian/Grenadinian</v>
      </c>
      <c r="B98" s="5">
        <f>Data!B1355</f>
        <v>4920</v>
      </c>
      <c r="C98">
        <f>RANK(B98,$B$3:$B$256)+COUNTIF($B$3:$B98,B98)-1</f>
        <v>103</v>
      </c>
      <c r="E98" s="3" t="str">
        <f t="shared" si="5"/>
        <v>Vincentian/Grenadinian</v>
      </c>
      <c r="F98" s="5">
        <f>Data!E1355</f>
        <v>17425</v>
      </c>
      <c r="G98" s="6">
        <f>RANK(F98,$F$3:$F$256)+COUNTIF($F$3:$F98,F98)-1</f>
        <v>124</v>
      </c>
    </row>
    <row r="99" spans="1:7" x14ac:dyDescent="0.2">
      <c r="A99" s="3" t="str">
        <f>TRIM(Data!A1356)</f>
        <v>West Indian, n.o.s.</v>
      </c>
      <c r="B99" s="5">
        <f>Data!B1356</f>
        <v>10625</v>
      </c>
      <c r="C99">
        <f>RANK(B99,$B$3:$B$256)+COUNTIF($B$3:$B99,B99)-1</f>
        <v>70</v>
      </c>
      <c r="E99" s="3" t="str">
        <f t="shared" si="5"/>
        <v>West Indian, n.o.s.</v>
      </c>
      <c r="F99" s="5">
        <f>Data!E1356</f>
        <v>70270</v>
      </c>
      <c r="G99" s="6">
        <f>RANK(F99,$F$3:$F$256)+COUNTIF($F$3:$F99,F99)-1</f>
        <v>63</v>
      </c>
    </row>
    <row r="100" spans="1:7" x14ac:dyDescent="0.2">
      <c r="A100" s="3" t="str">
        <f>TRIM(Data!A1357)</f>
        <v>Caribbean origins, n.i.e.</v>
      </c>
      <c r="B100" s="5">
        <f>Data!B1357</f>
        <v>5535</v>
      </c>
      <c r="C100">
        <f>RANK(B100,$B$3:$B$256)+COUNTIF($B$3:$B100,B100)-1</f>
        <v>96</v>
      </c>
      <c r="E100" s="3" t="str">
        <f t="shared" si="5"/>
        <v>Caribbean origins, n.i.e.</v>
      </c>
      <c r="F100" s="5">
        <f>Data!E1357</f>
        <v>26830</v>
      </c>
      <c r="G100" s="6">
        <f>RANK(F100,$F$3:$F$256)+COUNTIF($F$3:$F100,F100)-1</f>
        <v>100</v>
      </c>
    </row>
    <row r="101" spans="1:7" x14ac:dyDescent="0.2">
      <c r="A101" s="3" t="str">
        <f>TRIM(Data!A1358)</f>
        <v>Aboriginal from Central/South America (except Arawak and Maya)</v>
      </c>
      <c r="B101" s="5">
        <f>Data!B1358</f>
        <v>4550</v>
      </c>
      <c r="C101">
        <f>RANK(B101,$B$3:$B$256)+COUNTIF($B$3:$B101,B101)-1</f>
        <v>109</v>
      </c>
      <c r="E101" s="3" t="str">
        <f t="shared" si="5"/>
        <v>Aboriginal from Central/South America (except Arawak and Maya)</v>
      </c>
      <c r="F101" s="5">
        <f>Data!E1358</f>
        <v>22725</v>
      </c>
      <c r="G101" s="6">
        <f>RANK(F101,$F$3:$F$256)+COUNTIF($F$3:$F101,F101)-1</f>
        <v>114</v>
      </c>
    </row>
    <row r="102" spans="1:7" x14ac:dyDescent="0.2">
      <c r="A102" s="3" t="str">
        <f>TRIM(Data!A1359)</f>
        <v>Arawak</v>
      </c>
      <c r="B102" s="5">
        <f>Data!B1359</f>
        <v>295</v>
      </c>
      <c r="C102">
        <f>RANK(B102,$B$3:$B$256)+COUNTIF($B$3:$B102,B102)-1</f>
        <v>237</v>
      </c>
      <c r="E102" s="3" t="str">
        <f t="shared" si="5"/>
        <v>Arawak</v>
      </c>
      <c r="F102" s="5">
        <f>Data!E1359</f>
        <v>1440</v>
      </c>
      <c r="G102" s="6">
        <f>RANK(F102,$F$3:$F$256)+COUNTIF($F$3:$F102,F102)-1</f>
        <v>236</v>
      </c>
    </row>
    <row r="103" spans="1:7" x14ac:dyDescent="0.2">
      <c r="A103" s="3" t="str">
        <f>TRIM(Data!A1360)</f>
        <v>Argentinian</v>
      </c>
      <c r="B103" s="5">
        <f>Data!B1360</f>
        <v>3440</v>
      </c>
      <c r="C103">
        <f>RANK(B103,$B$3:$B$256)+COUNTIF($B$3:$B103,B103)-1</f>
        <v>123</v>
      </c>
      <c r="E103" s="3" t="str">
        <f t="shared" si="5"/>
        <v>Argentinian</v>
      </c>
      <c r="F103" s="5">
        <f>Data!E1360</f>
        <v>20680</v>
      </c>
      <c r="G103" s="6">
        <f>RANK(F103,$F$3:$F$256)+COUNTIF($F$3:$F103,F103)-1</f>
        <v>118</v>
      </c>
    </row>
    <row r="104" spans="1:7" x14ac:dyDescent="0.2">
      <c r="A104" s="3" t="str">
        <f>TRIM(Data!A1361)</f>
        <v>Belizean</v>
      </c>
      <c r="B104" s="5">
        <f>Data!B1361</f>
        <v>260</v>
      </c>
      <c r="C104">
        <f>RANK(B104,$B$3:$B$256)+COUNTIF($B$3:$B104,B104)-1</f>
        <v>244</v>
      </c>
      <c r="E104" s="3" t="str">
        <f t="shared" si="5"/>
        <v>Belizean</v>
      </c>
      <c r="F104" s="5">
        <f>Data!E1361</f>
        <v>1755</v>
      </c>
      <c r="G104" s="6">
        <f>RANK(F104,$F$3:$F$256)+COUNTIF($F$3:$F104,F104)-1</f>
        <v>227</v>
      </c>
    </row>
    <row r="105" spans="1:7" x14ac:dyDescent="0.2">
      <c r="A105" s="3" t="str">
        <f>TRIM(Data!A1362)</f>
        <v>Bolivian</v>
      </c>
      <c r="B105" s="5">
        <f>Data!B1362</f>
        <v>905</v>
      </c>
      <c r="C105">
        <f>RANK(B105,$B$3:$B$256)+COUNTIF($B$3:$B105,B105)-1</f>
        <v>182</v>
      </c>
      <c r="E105" s="3" t="str">
        <f t="shared" si="5"/>
        <v>Bolivian</v>
      </c>
      <c r="F105" s="5">
        <f>Data!E1362</f>
        <v>5050</v>
      </c>
      <c r="G105" s="6">
        <f>RANK(F105,$F$3:$F$256)+COUNTIF($F$3:$F105,F105)-1</f>
        <v>171</v>
      </c>
    </row>
    <row r="106" spans="1:7" x14ac:dyDescent="0.2">
      <c r="A106" s="3" t="str">
        <f>TRIM(Data!A1363)</f>
        <v>Brazilian</v>
      </c>
      <c r="B106" s="5">
        <f>Data!B1363</f>
        <v>8100</v>
      </c>
      <c r="C106">
        <f>RANK(B106,$B$3:$B$256)+COUNTIF($B$3:$B106,B106)-1</f>
        <v>79</v>
      </c>
      <c r="E106" s="3" t="str">
        <f t="shared" si="5"/>
        <v>Brazilian</v>
      </c>
      <c r="F106" s="5">
        <f>Data!E1363</f>
        <v>36830</v>
      </c>
      <c r="G106" s="6">
        <f>RANK(F106,$F$3:$F$256)+COUNTIF($F$3:$F106,F106)-1</f>
        <v>90</v>
      </c>
    </row>
    <row r="107" spans="1:7" x14ac:dyDescent="0.2">
      <c r="A107" s="3" t="str">
        <f>TRIM(Data!A1364)</f>
        <v>Chilean</v>
      </c>
      <c r="B107" s="5">
        <f>Data!B1364</f>
        <v>6910</v>
      </c>
      <c r="C107">
        <f>RANK(B107,$B$3:$B$256)+COUNTIF($B$3:$B107,B107)-1</f>
        <v>84</v>
      </c>
      <c r="E107" s="3" t="str">
        <f t="shared" si="5"/>
        <v>Chilean</v>
      </c>
      <c r="F107" s="5">
        <f>Data!E1364</f>
        <v>45190</v>
      </c>
      <c r="G107" s="6">
        <f>RANK(F107,$F$3:$F$256)+COUNTIF($F$3:$F107,F107)-1</f>
        <v>75</v>
      </c>
    </row>
    <row r="108" spans="1:7" x14ac:dyDescent="0.2">
      <c r="A108" s="3" t="str">
        <f>TRIM(Data!A1365)</f>
        <v>Colombian</v>
      </c>
      <c r="B108" s="5">
        <f>Data!B1365</f>
        <v>20935</v>
      </c>
      <c r="C108">
        <f>RANK(B108,$B$3:$B$256)+COUNTIF($B$3:$B108,B108)-1</f>
        <v>46</v>
      </c>
      <c r="E108" s="3" t="str">
        <f t="shared" si="5"/>
        <v>Colombian</v>
      </c>
      <c r="F108" s="5">
        <f>Data!E1365</f>
        <v>96325</v>
      </c>
      <c r="G108" s="6">
        <f>RANK(F108,$F$3:$F$256)+COUNTIF($F$3:$F108,F108)-1</f>
        <v>54</v>
      </c>
    </row>
    <row r="109" spans="1:7" x14ac:dyDescent="0.2">
      <c r="A109" s="3" t="str">
        <f>TRIM(Data!A1366)</f>
        <v>Costa Rican</v>
      </c>
      <c r="B109" s="5">
        <f>Data!B1366</f>
        <v>1100</v>
      </c>
      <c r="C109">
        <f>RANK(B109,$B$3:$B$256)+COUNTIF($B$3:$B109,B109)-1</f>
        <v>173</v>
      </c>
      <c r="E109" s="3" t="str">
        <f t="shared" si="5"/>
        <v>Costa Rican</v>
      </c>
      <c r="F109" s="5">
        <f>Data!E1366</f>
        <v>5535</v>
      </c>
      <c r="G109" s="6">
        <f>RANK(F109,$F$3:$F$256)+COUNTIF($F$3:$F109,F109)-1</f>
        <v>168</v>
      </c>
    </row>
    <row r="110" spans="1:7" x14ac:dyDescent="0.2">
      <c r="A110" s="3" t="str">
        <f>TRIM(Data!A1367)</f>
        <v>Ecuadorian</v>
      </c>
      <c r="B110" s="5">
        <f>Data!B1367</f>
        <v>4250</v>
      </c>
      <c r="C110">
        <f>RANK(B110,$B$3:$B$256)+COUNTIF($B$3:$B110,B110)-1</f>
        <v>114</v>
      </c>
      <c r="E110" s="3" t="str">
        <f t="shared" si="5"/>
        <v>Ecuadorian</v>
      </c>
      <c r="F110" s="5">
        <f>Data!E1367</f>
        <v>25410</v>
      </c>
      <c r="G110" s="6">
        <f>RANK(F110,$F$3:$F$256)+COUNTIF($F$3:$F110,F110)-1</f>
        <v>105</v>
      </c>
    </row>
    <row r="111" spans="1:7" x14ac:dyDescent="0.2">
      <c r="A111" s="3" t="str">
        <f>TRIM(Data!A1368)</f>
        <v>Guatemalan</v>
      </c>
      <c r="B111" s="5">
        <f>Data!B1368</f>
        <v>4765</v>
      </c>
      <c r="C111">
        <f>RANK(B111,$B$3:$B$256)+COUNTIF($B$3:$B111,B111)-1</f>
        <v>104</v>
      </c>
      <c r="E111" s="3" t="str">
        <f t="shared" si="5"/>
        <v>Guatemalan</v>
      </c>
      <c r="F111" s="5">
        <f>Data!E1368</f>
        <v>26275</v>
      </c>
      <c r="G111" s="6">
        <f>RANK(F111,$F$3:$F$256)+COUNTIF($F$3:$F111,F111)-1</f>
        <v>103</v>
      </c>
    </row>
    <row r="112" spans="1:7" x14ac:dyDescent="0.2">
      <c r="A112" s="3" t="str">
        <f>TRIM(Data!A1369)</f>
        <v>Guyanese</v>
      </c>
      <c r="B112" s="5">
        <f>Data!B1369</f>
        <v>12230</v>
      </c>
      <c r="C112">
        <f>RANK(B112,$B$3:$B$256)+COUNTIF($B$3:$B112,B112)-1</f>
        <v>64</v>
      </c>
      <c r="E112" s="3" t="str">
        <f t="shared" si="5"/>
        <v>Guyanese</v>
      </c>
      <c r="F112" s="5">
        <f>Data!E1369</f>
        <v>84280</v>
      </c>
      <c r="G112" s="6">
        <f>RANK(F112,$F$3:$F$256)+COUNTIF($F$3:$F112,F112)-1</f>
        <v>55</v>
      </c>
    </row>
    <row r="113" spans="1:7" x14ac:dyDescent="0.2">
      <c r="A113" s="3" t="str">
        <f>TRIM(Data!A1370)</f>
        <v>Hispanic</v>
      </c>
      <c r="B113" s="5">
        <f>Data!B1370</f>
        <v>2285</v>
      </c>
      <c r="C113">
        <f>RANK(B113,$B$3:$B$256)+COUNTIF($B$3:$B113,B113)-1</f>
        <v>140</v>
      </c>
      <c r="E113" s="3" t="str">
        <f t="shared" si="5"/>
        <v>Hispanic</v>
      </c>
      <c r="F113" s="5">
        <f>Data!E1370</f>
        <v>11050</v>
      </c>
      <c r="G113" s="6">
        <f>RANK(F113,$F$3:$F$256)+COUNTIF($F$3:$F113,F113)-1</f>
        <v>137</v>
      </c>
    </row>
    <row r="114" spans="1:7" x14ac:dyDescent="0.2">
      <c r="A114" s="3" t="str">
        <f>TRIM(Data!A1371)</f>
        <v>Honduran</v>
      </c>
      <c r="B114" s="5">
        <f>Data!B1371</f>
        <v>2570</v>
      </c>
      <c r="C114">
        <f>RANK(B114,$B$3:$B$256)+COUNTIF($B$3:$B114,B114)-1</f>
        <v>134</v>
      </c>
      <c r="E114" s="3" t="str">
        <f t="shared" si="5"/>
        <v>Honduran</v>
      </c>
      <c r="F114" s="5">
        <f>Data!E1371</f>
        <v>10650</v>
      </c>
      <c r="G114" s="6">
        <f>RANK(F114,$F$3:$F$256)+COUNTIF($F$3:$F114,F114)-1</f>
        <v>142</v>
      </c>
    </row>
    <row r="115" spans="1:7" x14ac:dyDescent="0.2">
      <c r="A115" s="3" t="str">
        <f>TRIM(Data!A1372)</f>
        <v>Maya</v>
      </c>
      <c r="B115" s="5">
        <f>Data!B1372</f>
        <v>900</v>
      </c>
      <c r="C115">
        <f>RANK(B115,$B$3:$B$256)+COUNTIF($B$3:$B115,B115)-1</f>
        <v>183</v>
      </c>
      <c r="E115" s="3" t="str">
        <f t="shared" si="5"/>
        <v>Maya</v>
      </c>
      <c r="F115" s="5">
        <f>Data!E1372</f>
        <v>6285</v>
      </c>
      <c r="G115" s="6">
        <f>RANK(F115,$F$3:$F$256)+COUNTIF($F$3:$F115,F115)-1</f>
        <v>162</v>
      </c>
    </row>
    <row r="116" spans="1:7" x14ac:dyDescent="0.2">
      <c r="A116" s="3" t="str">
        <f>TRIM(Data!A1373)</f>
        <v>Mexican</v>
      </c>
      <c r="B116" s="5">
        <f>Data!B1373</f>
        <v>23830</v>
      </c>
      <c r="C116">
        <f>RANK(B116,$B$3:$B$256)+COUNTIF($B$3:$B116,B116)-1</f>
        <v>43</v>
      </c>
      <c r="E116" s="3" t="str">
        <f t="shared" si="5"/>
        <v>Mexican</v>
      </c>
      <c r="F116" s="5">
        <f>Data!E1373</f>
        <v>128485</v>
      </c>
      <c r="G116" s="6">
        <f>RANK(F116,$F$3:$F$256)+COUNTIF($F$3:$F116,F116)-1</f>
        <v>44</v>
      </c>
    </row>
    <row r="117" spans="1:7" x14ac:dyDescent="0.2">
      <c r="A117" s="3" t="str">
        <f>TRIM(Data!A1374)</f>
        <v>Nicaraguan</v>
      </c>
      <c r="B117" s="5">
        <f>Data!B1374</f>
        <v>2210</v>
      </c>
      <c r="C117">
        <f>RANK(B117,$B$3:$B$256)+COUNTIF($B$3:$B117,B117)-1</f>
        <v>142</v>
      </c>
      <c r="E117" s="3" t="str">
        <f t="shared" si="5"/>
        <v>Nicaraguan</v>
      </c>
      <c r="F117" s="5">
        <f>Data!E1374</f>
        <v>13710</v>
      </c>
      <c r="G117" s="6">
        <f>RANK(F117,$F$3:$F$256)+COUNTIF($F$3:$F117,F117)-1</f>
        <v>134</v>
      </c>
    </row>
    <row r="118" spans="1:7" x14ac:dyDescent="0.2">
      <c r="A118" s="3" t="str">
        <f>TRIM(Data!A1375)</f>
        <v>Panamanian</v>
      </c>
      <c r="B118" s="5">
        <f>Data!B1375</f>
        <v>760</v>
      </c>
      <c r="C118">
        <f>RANK(B118,$B$3:$B$256)+COUNTIF($B$3:$B118,B118)-1</f>
        <v>193</v>
      </c>
      <c r="E118" s="3" t="str">
        <f t="shared" si="5"/>
        <v>Panamanian</v>
      </c>
      <c r="F118" s="5">
        <f>Data!E1375</f>
        <v>4700</v>
      </c>
      <c r="G118" s="6">
        <f>RANK(F118,$F$3:$F$256)+COUNTIF($F$3:$F118,F118)-1</f>
        <v>178</v>
      </c>
    </row>
    <row r="119" spans="1:7" x14ac:dyDescent="0.2">
      <c r="A119" s="3" t="str">
        <f>TRIM(Data!A1376)</f>
        <v>Paraguayan</v>
      </c>
      <c r="B119" s="5">
        <f>Data!B1376</f>
        <v>625</v>
      </c>
      <c r="C119">
        <f>RANK(B119,$B$3:$B$256)+COUNTIF($B$3:$B119,B119)-1</f>
        <v>204</v>
      </c>
      <c r="E119" s="3" t="str">
        <f t="shared" si="5"/>
        <v>Paraguayan</v>
      </c>
      <c r="F119" s="5">
        <f>Data!E1376</f>
        <v>4325</v>
      </c>
      <c r="G119" s="6">
        <f>RANK(F119,$F$3:$F$256)+COUNTIF($F$3:$F119,F119)-1</f>
        <v>185</v>
      </c>
    </row>
    <row r="120" spans="1:7" x14ac:dyDescent="0.2">
      <c r="A120" s="3" t="str">
        <f>TRIM(Data!A1377)</f>
        <v>Peruvian</v>
      </c>
      <c r="B120" s="5">
        <f>Data!B1377</f>
        <v>6310</v>
      </c>
      <c r="C120">
        <f>RANK(B120,$B$3:$B$256)+COUNTIF($B$3:$B120,B120)-1</f>
        <v>90</v>
      </c>
      <c r="E120" s="3" t="str">
        <f t="shared" si="5"/>
        <v>Peruvian</v>
      </c>
      <c r="F120" s="5">
        <f>Data!E1377</f>
        <v>42145</v>
      </c>
      <c r="G120" s="6">
        <f>RANK(F120,$F$3:$F$256)+COUNTIF($F$3:$F120,F120)-1</f>
        <v>80</v>
      </c>
    </row>
    <row r="121" spans="1:7" x14ac:dyDescent="0.2">
      <c r="A121" s="3" t="str">
        <f>TRIM(Data!A1378)</f>
        <v>Salvadorean</v>
      </c>
      <c r="B121" s="5">
        <f>Data!B1378</f>
        <v>11150</v>
      </c>
      <c r="C121">
        <f>RANK(B121,$B$3:$B$256)+COUNTIF($B$3:$B121,B121)-1</f>
        <v>68</v>
      </c>
      <c r="E121" s="3" t="str">
        <f t="shared" si="5"/>
        <v>Salvadorean</v>
      </c>
      <c r="F121" s="5">
        <f>Data!E1378</f>
        <v>66220</v>
      </c>
      <c r="G121" s="6">
        <f>RANK(F121,$F$3:$F$256)+COUNTIF($F$3:$F121,F121)-1</f>
        <v>66</v>
      </c>
    </row>
    <row r="122" spans="1:7" x14ac:dyDescent="0.2">
      <c r="A122" s="3" t="str">
        <f>TRIM(Data!A1379)</f>
        <v>Uruguayan</v>
      </c>
      <c r="B122" s="5">
        <f>Data!B1379</f>
        <v>1185</v>
      </c>
      <c r="C122">
        <f>RANK(B122,$B$3:$B$256)+COUNTIF($B$3:$B122,B122)-1</f>
        <v>168</v>
      </c>
      <c r="E122" s="3" t="str">
        <f t="shared" si="5"/>
        <v>Uruguayan</v>
      </c>
      <c r="F122" s="5">
        <f>Data!E1379</f>
        <v>6795</v>
      </c>
      <c r="G122" s="6">
        <f>RANK(F122,$F$3:$F$256)+COUNTIF($F$3:$F122,F122)-1</f>
        <v>158</v>
      </c>
    </row>
    <row r="123" spans="1:7" x14ac:dyDescent="0.2">
      <c r="A123" s="3" t="str">
        <f>TRIM(Data!A1380)</f>
        <v>Venezuelan</v>
      </c>
      <c r="B123" s="5">
        <f>Data!B1380</f>
        <v>4965</v>
      </c>
      <c r="C123">
        <f>RANK(B123,$B$3:$B$256)+COUNTIF($B$3:$B123,B123)-1</f>
        <v>102</v>
      </c>
      <c r="E123" s="3" t="str">
        <f t="shared" si="5"/>
        <v>Venezuelan</v>
      </c>
      <c r="F123" s="5">
        <f>Data!E1380</f>
        <v>26345</v>
      </c>
      <c r="G123" s="6">
        <f>RANK(F123,$F$3:$F$256)+COUNTIF($F$3:$F123,F123)-1</f>
        <v>102</v>
      </c>
    </row>
    <row r="124" spans="1:7" x14ac:dyDescent="0.2">
      <c r="A124" s="3" t="str">
        <f>TRIM(Data!A1381)</f>
        <v>Latin, Central and South American origins, n.i.e.</v>
      </c>
      <c r="B124" s="5">
        <f>Data!B1381</f>
        <v>5515</v>
      </c>
      <c r="C124">
        <f>RANK(B124,$B$3:$B$256)+COUNTIF($B$3:$B124,B124)-1</f>
        <v>97</v>
      </c>
      <c r="E124" s="3" t="str">
        <f t="shared" si="5"/>
        <v>Latin, Central and South American origins, n.i.e.</v>
      </c>
      <c r="F124" s="5">
        <f>Data!E1381</f>
        <v>28455</v>
      </c>
      <c r="G124" s="6">
        <f>RANK(F124,$F$3:$F$256)+COUNTIF($F$3:$F124,F124)-1</f>
        <v>99</v>
      </c>
    </row>
    <row r="125" spans="1:7" x14ac:dyDescent="0.2">
      <c r="A125" s="3" t="str">
        <f>TRIM(Data!A1382)</f>
        <v>Akan</v>
      </c>
      <c r="B125" s="5">
        <f>Data!B1382</f>
        <v>515</v>
      </c>
      <c r="C125">
        <f>RANK(B125,$B$3:$B$256)+COUNTIF($B$3:$B125,B125)-1</f>
        <v>210</v>
      </c>
      <c r="E125" s="3" t="str">
        <f t="shared" si="5"/>
        <v>Akan</v>
      </c>
      <c r="F125" s="5">
        <f>Data!E1382</f>
        <v>1960</v>
      </c>
      <c r="G125" s="6">
        <f>RANK(F125,$F$3:$F$256)+COUNTIF($F$3:$F125,F125)-1</f>
        <v>221</v>
      </c>
    </row>
    <row r="126" spans="1:7" x14ac:dyDescent="0.2">
      <c r="A126" s="3" t="str">
        <f>TRIM(Data!A1383)</f>
        <v>Angolan</v>
      </c>
      <c r="B126" s="5">
        <f>Data!B1383</f>
        <v>900</v>
      </c>
      <c r="C126">
        <f>RANK(B126,$B$3:$B$256)+COUNTIF($B$3:$B126,B126)-1</f>
        <v>184</v>
      </c>
      <c r="E126" s="3" t="str">
        <f t="shared" si="5"/>
        <v>Angolan</v>
      </c>
      <c r="F126" s="5">
        <f>Data!E1383</f>
        <v>2960</v>
      </c>
      <c r="G126" s="6">
        <f>RANK(F126,$F$3:$F$256)+COUNTIF($F$3:$F126,F126)-1</f>
        <v>205</v>
      </c>
    </row>
    <row r="127" spans="1:7" x14ac:dyDescent="0.2">
      <c r="A127" s="3" t="str">
        <f>TRIM(Data!A1384)</f>
        <v>Ashanti</v>
      </c>
      <c r="B127" s="5">
        <f>Data!B1384</f>
        <v>335</v>
      </c>
      <c r="C127">
        <f>RANK(B127,$B$3:$B$256)+COUNTIF($B$3:$B127,B127)-1</f>
        <v>231</v>
      </c>
      <c r="E127" s="3" t="str">
        <f t="shared" si="5"/>
        <v>Ashanti</v>
      </c>
      <c r="F127" s="5">
        <f>Data!E1384</f>
        <v>1585</v>
      </c>
      <c r="G127" s="6">
        <f>RANK(F127,$F$3:$F$256)+COUNTIF($F$3:$F127,F127)-1</f>
        <v>230</v>
      </c>
    </row>
    <row r="128" spans="1:7" x14ac:dyDescent="0.2">
      <c r="A128" s="3" t="str">
        <f>TRIM(Data!A1385)</f>
        <v>Beninese</v>
      </c>
      <c r="B128" s="5">
        <f>Data!B1385</f>
        <v>1380</v>
      </c>
      <c r="C128">
        <f>RANK(B128,$B$3:$B$256)+COUNTIF($B$3:$B128,B128)-1</f>
        <v>157</v>
      </c>
      <c r="E128" s="3" t="str">
        <f t="shared" si="5"/>
        <v>Beninese</v>
      </c>
      <c r="F128" s="5">
        <f>Data!E1385</f>
        <v>4990</v>
      </c>
      <c r="G128" s="6">
        <f>RANK(F128,$F$3:$F$256)+COUNTIF($F$3:$F128,F128)-1</f>
        <v>172</v>
      </c>
    </row>
    <row r="129" spans="1:7" x14ac:dyDescent="0.2">
      <c r="A129" s="3" t="str">
        <f>TRIM(Data!A1386)</f>
        <v>Burkinabe</v>
      </c>
      <c r="B129" s="5">
        <f>Data!B1386</f>
        <v>865</v>
      </c>
      <c r="C129">
        <f>RANK(B129,$B$3:$B$256)+COUNTIF($B$3:$B129,B129)-1</f>
        <v>188</v>
      </c>
      <c r="E129" s="3" t="str">
        <f t="shared" si="5"/>
        <v>Burkinabe</v>
      </c>
      <c r="F129" s="5">
        <f>Data!E1386</f>
        <v>3150</v>
      </c>
      <c r="G129" s="6">
        <f>RANK(F129,$F$3:$F$256)+COUNTIF($F$3:$F129,F129)-1</f>
        <v>201</v>
      </c>
    </row>
    <row r="130" spans="1:7" x14ac:dyDescent="0.2">
      <c r="A130" s="3" t="str">
        <f>TRIM(Data!A1387)</f>
        <v>Cameroonian</v>
      </c>
      <c r="B130" s="5">
        <f>Data!B1387</f>
        <v>6075</v>
      </c>
      <c r="C130">
        <f>RANK(B130,$B$3:$B$256)+COUNTIF($B$3:$B130,B130)-1</f>
        <v>91</v>
      </c>
      <c r="E130" s="3" t="str">
        <f t="shared" si="5"/>
        <v>Cameroonian</v>
      </c>
      <c r="F130" s="5">
        <f>Data!E1387</f>
        <v>24610</v>
      </c>
      <c r="G130" s="6">
        <f>RANK(F130,$F$3:$F$256)+COUNTIF($F$3:$F130,F130)-1</f>
        <v>108</v>
      </c>
    </row>
    <row r="131" spans="1:7" x14ac:dyDescent="0.2">
      <c r="A131" s="3" t="str">
        <f>TRIM(Data!A1388)</f>
        <v>Chadian</v>
      </c>
      <c r="B131" s="5">
        <f>Data!B1388</f>
        <v>720</v>
      </c>
      <c r="C131">
        <f>RANK(B131,$B$3:$B$256)+COUNTIF($B$3:$B131,B131)-1</f>
        <v>197</v>
      </c>
      <c r="E131" s="3" t="str">
        <f t="shared" si="5"/>
        <v>Chadian</v>
      </c>
      <c r="F131" s="5">
        <f>Data!E1388</f>
        <v>1840</v>
      </c>
      <c r="G131" s="6">
        <f>RANK(F131,$F$3:$F$256)+COUNTIF($F$3:$F131,F131)-1</f>
        <v>226</v>
      </c>
    </row>
    <row r="132" spans="1:7" x14ac:dyDescent="0.2">
      <c r="A132" s="3" t="str">
        <f>TRIM(Data!A1389)</f>
        <v>Congolese</v>
      </c>
      <c r="B132" s="5">
        <f>Data!B1389</f>
        <v>12090</v>
      </c>
      <c r="C132">
        <f>RANK(B132,$B$3:$B$256)+COUNTIF($B$3:$B132,B132)-1</f>
        <v>65</v>
      </c>
      <c r="E132" s="3" t="str">
        <f t="shared" ref="E132:E195" si="6">A132</f>
        <v>Congolese</v>
      </c>
      <c r="F132" s="5">
        <f>Data!E1389</f>
        <v>38365</v>
      </c>
      <c r="G132" s="6">
        <f>RANK(F132,$F$3:$F$256)+COUNTIF($F$3:$F132,F132)-1</f>
        <v>87</v>
      </c>
    </row>
    <row r="133" spans="1:7" x14ac:dyDescent="0.2">
      <c r="A133" s="3" t="str">
        <f>TRIM(Data!A1390)</f>
        <v>Edo</v>
      </c>
      <c r="B133" s="5">
        <f>Data!B1390</f>
        <v>505</v>
      </c>
      <c r="C133">
        <f>RANK(B133,$B$3:$B$256)+COUNTIF($B$3:$B133,B133)-1</f>
        <v>212</v>
      </c>
      <c r="E133" s="3" t="str">
        <f t="shared" si="6"/>
        <v>Edo</v>
      </c>
      <c r="F133" s="5">
        <f>Data!E1390</f>
        <v>1945</v>
      </c>
      <c r="G133" s="6">
        <f>RANK(F133,$F$3:$F$256)+COUNTIF($F$3:$F133,F133)-1</f>
        <v>222</v>
      </c>
    </row>
    <row r="134" spans="1:7" x14ac:dyDescent="0.2">
      <c r="A134" s="3" t="str">
        <f>TRIM(Data!A1391)</f>
        <v>Ewe</v>
      </c>
      <c r="B134" s="5">
        <f>Data!B1391</f>
        <v>190</v>
      </c>
      <c r="C134">
        <f>RANK(B134,$B$3:$B$256)+COUNTIF($B$3:$B134,B134)-1</f>
        <v>248</v>
      </c>
      <c r="E134" s="3" t="str">
        <f t="shared" si="6"/>
        <v>Ewe</v>
      </c>
      <c r="F134" s="5">
        <f>Data!E1391</f>
        <v>845</v>
      </c>
      <c r="G134" s="6">
        <f>RANK(F134,$F$3:$F$256)+COUNTIF($F$3:$F134,F134)-1</f>
        <v>251</v>
      </c>
    </row>
    <row r="135" spans="1:7" x14ac:dyDescent="0.2">
      <c r="A135" s="3" t="str">
        <f>TRIM(Data!A1392)</f>
        <v>Gabonese</v>
      </c>
      <c r="B135" s="5">
        <f>Data!B1392</f>
        <v>490</v>
      </c>
      <c r="C135">
        <f>RANK(B135,$B$3:$B$256)+COUNTIF($B$3:$B135,B135)-1</f>
        <v>214</v>
      </c>
      <c r="E135" s="3" t="str">
        <f t="shared" si="6"/>
        <v>Gabonese</v>
      </c>
      <c r="F135" s="5">
        <f>Data!E1392</f>
        <v>1405</v>
      </c>
      <c r="G135" s="6">
        <f>RANK(F135,$F$3:$F$256)+COUNTIF($F$3:$F135,F135)-1</f>
        <v>237</v>
      </c>
    </row>
    <row r="136" spans="1:7" x14ac:dyDescent="0.2">
      <c r="A136" s="3" t="str">
        <f>TRIM(Data!A1393)</f>
        <v>Gambian</v>
      </c>
      <c r="B136" s="5">
        <f>Data!B1393</f>
        <v>295</v>
      </c>
      <c r="C136">
        <f>RANK(B136,$B$3:$B$256)+COUNTIF($B$3:$B136,B136)-1</f>
        <v>238</v>
      </c>
      <c r="E136" s="3" t="str">
        <f t="shared" si="6"/>
        <v>Gambian</v>
      </c>
      <c r="F136" s="5">
        <f>Data!E1393</f>
        <v>970</v>
      </c>
      <c r="G136" s="6">
        <f>RANK(F136,$F$3:$F$256)+COUNTIF($F$3:$F136,F136)-1</f>
        <v>246</v>
      </c>
    </row>
    <row r="137" spans="1:7" x14ac:dyDescent="0.2">
      <c r="A137" s="3" t="str">
        <f>TRIM(Data!A1394)</f>
        <v>Ghanaian</v>
      </c>
      <c r="B137" s="5">
        <f>Data!B1394</f>
        <v>7120</v>
      </c>
      <c r="C137">
        <f>RANK(B137,$B$3:$B$256)+COUNTIF($B$3:$B137,B137)-1</f>
        <v>83</v>
      </c>
      <c r="E137" s="3" t="str">
        <f t="shared" si="6"/>
        <v>Ghanaian</v>
      </c>
      <c r="F137" s="5">
        <f>Data!E1394</f>
        <v>35495</v>
      </c>
      <c r="G137" s="6">
        <f>RANK(F137,$F$3:$F$256)+COUNTIF($F$3:$F137,F137)-1</f>
        <v>93</v>
      </c>
    </row>
    <row r="138" spans="1:7" x14ac:dyDescent="0.2">
      <c r="A138" s="3" t="str">
        <f>TRIM(Data!A1395)</f>
        <v>Guinean</v>
      </c>
      <c r="B138" s="5">
        <f>Data!B1395</f>
        <v>2015</v>
      </c>
      <c r="C138">
        <f>RANK(B138,$B$3:$B$256)+COUNTIF($B$3:$B138,B138)-1</f>
        <v>146</v>
      </c>
      <c r="E138" s="3" t="str">
        <f t="shared" si="6"/>
        <v>Guinean</v>
      </c>
      <c r="F138" s="5">
        <f>Data!E1395</f>
        <v>7245</v>
      </c>
      <c r="G138" s="6">
        <f>RANK(F138,$F$3:$F$256)+COUNTIF($F$3:$F138,F138)-1</f>
        <v>154</v>
      </c>
    </row>
    <row r="139" spans="1:7" x14ac:dyDescent="0.2">
      <c r="A139" s="3" t="str">
        <f>TRIM(Data!A1396)</f>
        <v>Ibo</v>
      </c>
      <c r="B139" s="5">
        <f>Data!B1396</f>
        <v>1370</v>
      </c>
      <c r="C139">
        <f>RANK(B139,$B$3:$B$256)+COUNTIF($B$3:$B139,B139)-1</f>
        <v>158</v>
      </c>
      <c r="E139" s="3" t="str">
        <f t="shared" si="6"/>
        <v>Ibo</v>
      </c>
      <c r="F139" s="5">
        <f>Data!E1396</f>
        <v>5315</v>
      </c>
      <c r="G139" s="6">
        <f>RANK(F139,$F$3:$F$256)+COUNTIF($F$3:$F139,F139)-1</f>
        <v>169</v>
      </c>
    </row>
    <row r="140" spans="1:7" x14ac:dyDescent="0.2">
      <c r="A140" s="3" t="str">
        <f>TRIM(Data!A1397)</f>
        <v>Ivorian</v>
      </c>
      <c r="B140" s="5">
        <f>Data!B1397</f>
        <v>2975</v>
      </c>
      <c r="C140">
        <f>RANK(B140,$B$3:$B$256)+COUNTIF($B$3:$B140,B140)-1</f>
        <v>130</v>
      </c>
      <c r="E140" s="3" t="str">
        <f t="shared" si="6"/>
        <v>Ivorian</v>
      </c>
      <c r="F140" s="5">
        <f>Data!E1397</f>
        <v>10935</v>
      </c>
      <c r="G140" s="6">
        <f>RANK(F140,$F$3:$F$256)+COUNTIF($F$3:$F140,F140)-1</f>
        <v>139</v>
      </c>
    </row>
    <row r="141" spans="1:7" x14ac:dyDescent="0.2">
      <c r="A141" s="3" t="str">
        <f>TRIM(Data!A1398)</f>
        <v>Liberian</v>
      </c>
      <c r="B141" s="5">
        <f>Data!B1398</f>
        <v>665</v>
      </c>
      <c r="C141">
        <f>RANK(B141,$B$3:$B$256)+COUNTIF($B$3:$B141,B141)-1</f>
        <v>199</v>
      </c>
      <c r="E141" s="3" t="str">
        <f t="shared" si="6"/>
        <v>Liberian</v>
      </c>
      <c r="F141" s="5">
        <f>Data!E1398</f>
        <v>2485</v>
      </c>
      <c r="G141" s="6">
        <f>RANK(F141,$F$3:$F$256)+COUNTIF($F$3:$F141,F141)-1</f>
        <v>213</v>
      </c>
    </row>
    <row r="142" spans="1:7" x14ac:dyDescent="0.2">
      <c r="A142" s="3" t="str">
        <f>TRIM(Data!A1399)</f>
        <v>Malian</v>
      </c>
      <c r="B142" s="5">
        <f>Data!B1399</f>
        <v>1365</v>
      </c>
      <c r="C142">
        <f>RANK(B142,$B$3:$B$256)+COUNTIF($B$3:$B142,B142)-1</f>
        <v>159</v>
      </c>
      <c r="E142" s="3" t="str">
        <f t="shared" si="6"/>
        <v>Malian</v>
      </c>
      <c r="F142" s="5">
        <f>Data!E1399</f>
        <v>4490</v>
      </c>
      <c r="G142" s="6">
        <f>RANK(F142,$F$3:$F$256)+COUNTIF($F$3:$F142,F142)-1</f>
        <v>184</v>
      </c>
    </row>
    <row r="143" spans="1:7" x14ac:dyDescent="0.2">
      <c r="A143" s="3" t="str">
        <f>TRIM(Data!A1400)</f>
        <v>Malinké</v>
      </c>
      <c r="B143" s="5">
        <f>Data!B1400</f>
        <v>330</v>
      </c>
      <c r="C143">
        <f>RANK(B143,$B$3:$B$256)+COUNTIF($B$3:$B143,B143)-1</f>
        <v>232</v>
      </c>
      <c r="E143" s="3" t="str">
        <f t="shared" si="6"/>
        <v>Malinké</v>
      </c>
      <c r="F143" s="5">
        <f>Data!E1400</f>
        <v>1125</v>
      </c>
      <c r="G143" s="6">
        <f>RANK(F143,$F$3:$F$256)+COUNTIF($F$3:$F143,F143)-1</f>
        <v>242</v>
      </c>
    </row>
    <row r="144" spans="1:7" x14ac:dyDescent="0.2">
      <c r="A144" s="3" t="str">
        <f>TRIM(Data!A1401)</f>
        <v>Nigerian</v>
      </c>
      <c r="B144" s="5">
        <f>Data!B1401</f>
        <v>14305</v>
      </c>
      <c r="C144">
        <f>RANK(B144,$B$3:$B$256)+COUNTIF($B$3:$B144,B144)-1</f>
        <v>60</v>
      </c>
      <c r="E144" s="3" t="str">
        <f t="shared" si="6"/>
        <v>Nigerian</v>
      </c>
      <c r="F144" s="5">
        <f>Data!E1401</f>
        <v>51835</v>
      </c>
      <c r="G144" s="6">
        <f>RANK(F144,$F$3:$F$256)+COUNTIF($F$3:$F144,F144)-1</f>
        <v>72</v>
      </c>
    </row>
    <row r="145" spans="1:7" x14ac:dyDescent="0.2">
      <c r="A145" s="3" t="str">
        <f>TRIM(Data!A1402)</f>
        <v>Peulh</v>
      </c>
      <c r="B145" s="5">
        <f>Data!B1402</f>
        <v>460</v>
      </c>
      <c r="C145">
        <f>RANK(B145,$B$3:$B$256)+COUNTIF($B$3:$B145,B145)-1</f>
        <v>218</v>
      </c>
      <c r="E145" s="3" t="str">
        <f t="shared" si="6"/>
        <v>Peulh</v>
      </c>
      <c r="F145" s="5">
        <f>Data!E1402</f>
        <v>2440</v>
      </c>
      <c r="G145" s="6">
        <f>RANK(F145,$F$3:$F$256)+COUNTIF($F$3:$F145,F145)-1</f>
        <v>214</v>
      </c>
    </row>
    <row r="146" spans="1:7" x14ac:dyDescent="0.2">
      <c r="A146" s="3" t="str">
        <f>TRIM(Data!A1403)</f>
        <v>Senegalese</v>
      </c>
      <c r="B146" s="5">
        <f>Data!B1403</f>
        <v>2590</v>
      </c>
      <c r="C146">
        <f>RANK(B146,$B$3:$B$256)+COUNTIF($B$3:$B146,B146)-1</f>
        <v>133</v>
      </c>
      <c r="E146" s="3" t="str">
        <f t="shared" si="6"/>
        <v>Senegalese</v>
      </c>
      <c r="F146" s="5">
        <f>Data!E1403</f>
        <v>10175</v>
      </c>
      <c r="G146" s="6">
        <f>RANK(F146,$F$3:$F$256)+COUNTIF($F$3:$F146,F146)-1</f>
        <v>143</v>
      </c>
    </row>
    <row r="147" spans="1:7" x14ac:dyDescent="0.2">
      <c r="A147" s="3" t="str">
        <f>TRIM(Data!A1404)</f>
        <v>Sierra Leonean</v>
      </c>
      <c r="B147" s="5">
        <f>Data!B1404</f>
        <v>510</v>
      </c>
      <c r="C147">
        <f>RANK(B147,$B$3:$B$256)+COUNTIF($B$3:$B147,B147)-1</f>
        <v>211</v>
      </c>
      <c r="E147" s="3" t="str">
        <f t="shared" si="6"/>
        <v>Sierra Leonean</v>
      </c>
      <c r="F147" s="5">
        <f>Data!E1404</f>
        <v>2620</v>
      </c>
      <c r="G147" s="6">
        <f>RANK(F147,$F$3:$F$256)+COUNTIF($F$3:$F147,F147)-1</f>
        <v>211</v>
      </c>
    </row>
    <row r="148" spans="1:7" x14ac:dyDescent="0.2">
      <c r="A148" s="3" t="str">
        <f>TRIM(Data!A1405)</f>
        <v>Togolese</v>
      </c>
      <c r="B148" s="5">
        <f>Data!B1405</f>
        <v>1275</v>
      </c>
      <c r="C148">
        <f>RANK(B148,$B$3:$B$256)+COUNTIF($B$3:$B148,B148)-1</f>
        <v>163</v>
      </c>
      <c r="E148" s="3" t="str">
        <f t="shared" si="6"/>
        <v>Togolese</v>
      </c>
      <c r="F148" s="5">
        <f>Data!E1405</f>
        <v>5300</v>
      </c>
      <c r="G148" s="6">
        <f>RANK(F148,$F$3:$F$256)+COUNTIF($F$3:$F148,F148)-1</f>
        <v>170</v>
      </c>
    </row>
    <row r="149" spans="1:7" x14ac:dyDescent="0.2">
      <c r="A149" s="3" t="str">
        <f>TRIM(Data!A1406)</f>
        <v>Wolof</v>
      </c>
      <c r="B149" s="5">
        <f>Data!B1406</f>
        <v>95</v>
      </c>
      <c r="C149">
        <f>RANK(B149,$B$3:$B$256)+COUNTIF($B$3:$B149,B149)-1</f>
        <v>253</v>
      </c>
      <c r="E149" s="3" t="str">
        <f t="shared" si="6"/>
        <v>Wolof</v>
      </c>
      <c r="F149" s="5">
        <f>Data!E1406</f>
        <v>840</v>
      </c>
      <c r="G149" s="6">
        <f>RANK(F149,$F$3:$F$256)+COUNTIF($F$3:$F149,F149)-1</f>
        <v>252</v>
      </c>
    </row>
    <row r="150" spans="1:7" x14ac:dyDescent="0.2">
      <c r="A150" s="3" t="str">
        <f>TRIM(Data!A1407)</f>
        <v>Yoruba</v>
      </c>
      <c r="B150" s="5">
        <f>Data!B1407</f>
        <v>2225</v>
      </c>
      <c r="C150">
        <f>RANK(B150,$B$3:$B$256)+COUNTIF($B$3:$B150,B150)-1</f>
        <v>141</v>
      </c>
      <c r="E150" s="3" t="str">
        <f t="shared" si="6"/>
        <v>Yoruba</v>
      </c>
      <c r="F150" s="5">
        <f>Data!E1407</f>
        <v>9585</v>
      </c>
      <c r="G150" s="6">
        <f>RANK(F150,$F$3:$F$256)+COUNTIF($F$3:$F150,F150)-1</f>
        <v>144</v>
      </c>
    </row>
    <row r="151" spans="1:7" x14ac:dyDescent="0.2">
      <c r="A151" s="3" t="str">
        <f>TRIM(Data!A1408)</f>
        <v>Central and West African origins, n.i.e.</v>
      </c>
      <c r="B151" s="5">
        <f>Data!B1408</f>
        <v>4305</v>
      </c>
      <c r="C151">
        <f>RANK(B151,$B$3:$B$256)+COUNTIF($B$3:$B151,B151)-1</f>
        <v>111</v>
      </c>
      <c r="E151" s="3" t="str">
        <f t="shared" si="6"/>
        <v>Central and West African origins, n.i.e.</v>
      </c>
      <c r="F151" s="5">
        <f>Data!E1408</f>
        <v>15385</v>
      </c>
      <c r="G151" s="6">
        <f>RANK(F151,$F$3:$F$256)+COUNTIF($F$3:$F151,F151)-1</f>
        <v>130</v>
      </c>
    </row>
    <row r="152" spans="1:7" x14ac:dyDescent="0.2">
      <c r="A152" s="3" t="str">
        <f>TRIM(Data!A1409)</f>
        <v>Algerian</v>
      </c>
      <c r="B152" s="5">
        <f>Data!B1409</f>
        <v>18245</v>
      </c>
      <c r="C152">
        <f>RANK(B152,$B$3:$B$256)+COUNTIF($B$3:$B152,B152)-1</f>
        <v>52</v>
      </c>
      <c r="E152" s="3" t="str">
        <f t="shared" si="6"/>
        <v>Algerian</v>
      </c>
      <c r="F152" s="5">
        <f>Data!E1409</f>
        <v>67330</v>
      </c>
      <c r="G152" s="6">
        <f>RANK(F152,$F$3:$F$256)+COUNTIF($F$3:$F152,F152)-1</f>
        <v>65</v>
      </c>
    </row>
    <row r="153" spans="1:7" x14ac:dyDescent="0.2">
      <c r="A153" s="3" t="str">
        <f>TRIM(Data!A1410)</f>
        <v>Berber</v>
      </c>
      <c r="B153" s="5">
        <f>Data!B1410</f>
        <v>8605</v>
      </c>
      <c r="C153">
        <f>RANK(B153,$B$3:$B$256)+COUNTIF($B$3:$B153,B153)-1</f>
        <v>77</v>
      </c>
      <c r="E153" s="3" t="str">
        <f t="shared" si="6"/>
        <v>Berber</v>
      </c>
      <c r="F153" s="5">
        <f>Data!E1410</f>
        <v>37060</v>
      </c>
      <c r="G153" s="6">
        <f>RANK(F153,$F$3:$F$256)+COUNTIF($F$3:$F153,F153)-1</f>
        <v>89</v>
      </c>
    </row>
    <row r="154" spans="1:7" x14ac:dyDescent="0.2">
      <c r="A154" s="3" t="str">
        <f>TRIM(Data!A1411)</f>
        <v>Coptic</v>
      </c>
      <c r="B154" s="5">
        <f>Data!B1411</f>
        <v>545</v>
      </c>
      <c r="C154">
        <f>RANK(B154,$B$3:$B$256)+COUNTIF($B$3:$B154,B154)-1</f>
        <v>206</v>
      </c>
      <c r="E154" s="3" t="str">
        <f t="shared" si="6"/>
        <v>Coptic</v>
      </c>
      <c r="F154" s="5">
        <f>Data!E1411</f>
        <v>3535</v>
      </c>
      <c r="G154" s="6">
        <f>RANK(F154,$F$3:$F$256)+COUNTIF($F$3:$F154,F154)-1</f>
        <v>195</v>
      </c>
    </row>
    <row r="155" spans="1:7" x14ac:dyDescent="0.2">
      <c r="A155" s="3" t="str">
        <f>TRIM(Data!A1412)</f>
        <v>Dinka</v>
      </c>
      <c r="B155" s="5">
        <f>Data!B1412</f>
        <v>265</v>
      </c>
      <c r="C155">
        <f>RANK(B155,$B$3:$B$256)+COUNTIF($B$3:$B155,B155)-1</f>
        <v>242</v>
      </c>
      <c r="E155" s="3" t="str">
        <f t="shared" si="6"/>
        <v>Dinka</v>
      </c>
      <c r="F155" s="5">
        <f>Data!E1412</f>
        <v>900</v>
      </c>
      <c r="G155" s="6">
        <f>RANK(F155,$F$3:$F$256)+COUNTIF($F$3:$F155,F155)-1</f>
        <v>250</v>
      </c>
    </row>
    <row r="156" spans="1:7" x14ac:dyDescent="0.2">
      <c r="A156" s="3" t="str">
        <f>TRIM(Data!A1413)</f>
        <v>Egyptian</v>
      </c>
      <c r="B156" s="5">
        <f>Data!B1413</f>
        <v>23175</v>
      </c>
      <c r="C156">
        <f>RANK(B156,$B$3:$B$256)+COUNTIF($B$3:$B156,B156)-1</f>
        <v>44</v>
      </c>
      <c r="E156" s="3" t="str">
        <f t="shared" si="6"/>
        <v>Egyptian</v>
      </c>
      <c r="F156" s="5">
        <f>Data!E1413</f>
        <v>99135</v>
      </c>
      <c r="G156" s="6">
        <f>RANK(F156,$F$3:$F$256)+COUNTIF($F$3:$F156,F156)-1</f>
        <v>52</v>
      </c>
    </row>
    <row r="157" spans="1:7" x14ac:dyDescent="0.2">
      <c r="A157" s="3" t="str">
        <f>TRIM(Data!A1414)</f>
        <v>Libyan</v>
      </c>
      <c r="B157" s="5">
        <f>Data!B1414</f>
        <v>4265</v>
      </c>
      <c r="C157">
        <f>RANK(B157,$B$3:$B$256)+COUNTIF($B$3:$B157,B157)-1</f>
        <v>113</v>
      </c>
      <c r="E157" s="3" t="str">
        <f t="shared" si="6"/>
        <v>Libyan</v>
      </c>
      <c r="F157" s="5">
        <f>Data!E1414</f>
        <v>7740</v>
      </c>
      <c r="G157" s="6">
        <f>RANK(F157,$F$3:$F$256)+COUNTIF($F$3:$F157,F157)-1</f>
        <v>151</v>
      </c>
    </row>
    <row r="158" spans="1:7" x14ac:dyDescent="0.2">
      <c r="A158" s="3" t="str">
        <f>TRIM(Data!A1415)</f>
        <v>Maure</v>
      </c>
      <c r="B158" s="5">
        <f>Data!B1415</f>
        <v>505</v>
      </c>
      <c r="C158">
        <f>RANK(B158,$B$3:$B$256)+COUNTIF($B$3:$B158,B158)-1</f>
        <v>213</v>
      </c>
      <c r="E158" s="3" t="str">
        <f t="shared" si="6"/>
        <v>Maure</v>
      </c>
      <c r="F158" s="5">
        <f>Data!E1415</f>
        <v>1195</v>
      </c>
      <c r="G158" s="6">
        <f>RANK(F158,$F$3:$F$256)+COUNTIF($F$3:$F158,F158)-1</f>
        <v>240</v>
      </c>
    </row>
    <row r="159" spans="1:7" x14ac:dyDescent="0.2">
      <c r="A159" s="3" t="str">
        <f>TRIM(Data!A1416)</f>
        <v>Moroccan</v>
      </c>
      <c r="B159" s="5">
        <f>Data!B1416</f>
        <v>24535</v>
      </c>
      <c r="C159">
        <f>RANK(B159,$B$3:$B$256)+COUNTIF($B$3:$B159,B159)-1</f>
        <v>42</v>
      </c>
      <c r="E159" s="3" t="str">
        <f t="shared" si="6"/>
        <v>Moroccan</v>
      </c>
      <c r="F159" s="5">
        <f>Data!E1416</f>
        <v>103945</v>
      </c>
      <c r="G159" s="6">
        <f>RANK(F159,$F$3:$F$256)+COUNTIF($F$3:$F159,F159)-1</f>
        <v>50</v>
      </c>
    </row>
    <row r="160" spans="1:7" x14ac:dyDescent="0.2">
      <c r="A160" s="3" t="str">
        <f>TRIM(Data!A1417)</f>
        <v>Sudanese</v>
      </c>
      <c r="B160" s="5">
        <f>Data!B1417</f>
        <v>8630</v>
      </c>
      <c r="C160">
        <f>RANK(B160,$B$3:$B$256)+COUNTIF($B$3:$B160,B160)-1</f>
        <v>76</v>
      </c>
      <c r="E160" s="3" t="str">
        <f t="shared" si="6"/>
        <v>Sudanese</v>
      </c>
      <c r="F160" s="5">
        <f>Data!E1417</f>
        <v>19965</v>
      </c>
      <c r="G160" s="6">
        <f>RANK(F160,$F$3:$F$256)+COUNTIF($F$3:$F160,F160)-1</f>
        <v>120</v>
      </c>
    </row>
    <row r="161" spans="1:7" x14ac:dyDescent="0.2">
      <c r="A161" s="3" t="str">
        <f>TRIM(Data!A1418)</f>
        <v>Tunisian</v>
      </c>
      <c r="B161" s="5">
        <f>Data!B1418</f>
        <v>6510</v>
      </c>
      <c r="C161">
        <f>RANK(B161,$B$3:$B$256)+COUNTIF($B$3:$B161,B161)-1</f>
        <v>88</v>
      </c>
      <c r="E161" s="3" t="str">
        <f t="shared" si="6"/>
        <v>Tunisian</v>
      </c>
      <c r="F161" s="5">
        <f>Data!E1418</f>
        <v>25645</v>
      </c>
      <c r="G161" s="6">
        <f>RANK(F161,$F$3:$F$256)+COUNTIF($F$3:$F161,F161)-1</f>
        <v>104</v>
      </c>
    </row>
    <row r="162" spans="1:7" x14ac:dyDescent="0.2">
      <c r="A162" s="3" t="str">
        <f>TRIM(Data!A1419)</f>
        <v>North African origins, n.i.e.</v>
      </c>
      <c r="B162" s="5">
        <f>Data!B1419</f>
        <v>1395</v>
      </c>
      <c r="C162">
        <f>RANK(B162,$B$3:$B$256)+COUNTIF($B$3:$B162,B162)-1</f>
        <v>156</v>
      </c>
      <c r="E162" s="3" t="str">
        <f t="shared" si="6"/>
        <v>North African origins, n.i.e.</v>
      </c>
      <c r="F162" s="5">
        <f>Data!E1419</f>
        <v>6115</v>
      </c>
      <c r="G162" s="6">
        <f>RANK(F162,$F$3:$F$256)+COUNTIF($F$3:$F162,F162)-1</f>
        <v>164</v>
      </c>
    </row>
    <row r="163" spans="1:7" x14ac:dyDescent="0.2">
      <c r="A163" s="3" t="str">
        <f>TRIM(Data!A1420)</f>
        <v>Afrikaner</v>
      </c>
      <c r="B163" s="5">
        <f>Data!B1420</f>
        <v>280</v>
      </c>
      <c r="C163">
        <f>RANK(B163,$B$3:$B$256)+COUNTIF($B$3:$B163,B163)-1</f>
        <v>240</v>
      </c>
      <c r="E163" s="3" t="str">
        <f t="shared" si="6"/>
        <v>Afrikaner</v>
      </c>
      <c r="F163" s="5">
        <f>Data!E1420</f>
        <v>1870</v>
      </c>
      <c r="G163" s="6">
        <f>RANK(F163,$F$3:$F$256)+COUNTIF($F$3:$F163,F163)-1</f>
        <v>224</v>
      </c>
    </row>
    <row r="164" spans="1:7" x14ac:dyDescent="0.2">
      <c r="A164" s="3" t="str">
        <f>TRIM(Data!A1421)</f>
        <v>Amhara</v>
      </c>
      <c r="B164" s="5">
        <f>Data!B1421</f>
        <v>540</v>
      </c>
      <c r="C164">
        <f>RANK(B164,$B$3:$B$256)+COUNTIF($B$3:$B164,B164)-1</f>
        <v>207</v>
      </c>
      <c r="E164" s="3" t="str">
        <f t="shared" si="6"/>
        <v>Amhara</v>
      </c>
      <c r="F164" s="5">
        <f>Data!E1421</f>
        <v>1530</v>
      </c>
      <c r="G164" s="6">
        <f>RANK(F164,$F$3:$F$256)+COUNTIF($F$3:$F164,F164)-1</f>
        <v>232</v>
      </c>
    </row>
    <row r="165" spans="1:7" x14ac:dyDescent="0.2">
      <c r="A165" s="3" t="str">
        <f>TRIM(Data!A1422)</f>
        <v>Bantu, n.o.s.</v>
      </c>
      <c r="B165" s="5">
        <f>Data!B1422</f>
        <v>1065</v>
      </c>
      <c r="C165">
        <f>RANK(B165,$B$3:$B$256)+COUNTIF($B$3:$B165,B165)-1</f>
        <v>176</v>
      </c>
      <c r="E165" s="3" t="str">
        <f t="shared" si="6"/>
        <v>Bantu, n.o.s.</v>
      </c>
      <c r="F165" s="5">
        <f>Data!E1422</f>
        <v>3965</v>
      </c>
      <c r="G165" s="6">
        <f>RANK(F165,$F$3:$F$256)+COUNTIF($F$3:$F165,F165)-1</f>
        <v>187</v>
      </c>
    </row>
    <row r="166" spans="1:7" x14ac:dyDescent="0.2">
      <c r="A166" s="3" t="str">
        <f>TRIM(Data!A1423)</f>
        <v>Burundian</v>
      </c>
      <c r="B166" s="5">
        <f>Data!B1423</f>
        <v>3665</v>
      </c>
      <c r="C166">
        <f>RANK(B166,$B$3:$B$256)+COUNTIF($B$3:$B166,B166)-1</f>
        <v>121</v>
      </c>
      <c r="E166" s="3" t="str">
        <f t="shared" si="6"/>
        <v>Burundian</v>
      </c>
      <c r="F166" s="5">
        <f>Data!E1423</f>
        <v>10990</v>
      </c>
      <c r="G166" s="6">
        <f>RANK(F166,$F$3:$F$256)+COUNTIF($F$3:$F166,F166)-1</f>
        <v>138</v>
      </c>
    </row>
    <row r="167" spans="1:7" x14ac:dyDescent="0.2">
      <c r="A167" s="3" t="str">
        <f>TRIM(Data!A1424)</f>
        <v>Djiboutian</v>
      </c>
      <c r="B167" s="5">
        <f>Data!B1424</f>
        <v>810</v>
      </c>
      <c r="C167">
        <f>RANK(B167,$B$3:$B$256)+COUNTIF($B$3:$B167,B167)-1</f>
        <v>191</v>
      </c>
      <c r="E167" s="3" t="str">
        <f t="shared" si="6"/>
        <v>Djiboutian</v>
      </c>
      <c r="F167" s="5">
        <f>Data!E1424</f>
        <v>1710</v>
      </c>
      <c r="G167" s="6">
        <f>RANK(F167,$F$3:$F$256)+COUNTIF($F$3:$F167,F167)-1</f>
        <v>229</v>
      </c>
    </row>
    <row r="168" spans="1:7" x14ac:dyDescent="0.2">
      <c r="A168" s="3" t="str">
        <f>TRIM(Data!A1425)</f>
        <v>Eritrean</v>
      </c>
      <c r="B168" s="5">
        <f>Data!B1425</f>
        <v>8350</v>
      </c>
      <c r="C168">
        <f>RANK(B168,$B$3:$B$256)+COUNTIF($B$3:$B168,B168)-1</f>
        <v>78</v>
      </c>
      <c r="E168" s="3" t="str">
        <f t="shared" si="6"/>
        <v>Eritrean</v>
      </c>
      <c r="F168" s="5">
        <f>Data!E1425</f>
        <v>25255</v>
      </c>
      <c r="G168" s="6">
        <f>RANK(F168,$F$3:$F$256)+COUNTIF($F$3:$F168,F168)-1</f>
        <v>107</v>
      </c>
    </row>
    <row r="169" spans="1:7" x14ac:dyDescent="0.2">
      <c r="A169" s="3" t="str">
        <f>TRIM(Data!A1426)</f>
        <v>Ethiopian</v>
      </c>
      <c r="B169" s="5">
        <f>Data!B1426</f>
        <v>13370</v>
      </c>
      <c r="C169">
        <f>RANK(B169,$B$3:$B$256)+COUNTIF($B$3:$B169,B169)-1</f>
        <v>61</v>
      </c>
      <c r="E169" s="3" t="str">
        <f t="shared" si="6"/>
        <v>Ethiopian</v>
      </c>
      <c r="F169" s="5">
        <f>Data!E1426</f>
        <v>44060</v>
      </c>
      <c r="G169" s="6">
        <f>RANK(F169,$F$3:$F$256)+COUNTIF($F$3:$F169,F169)-1</f>
        <v>77</v>
      </c>
    </row>
    <row r="170" spans="1:7" x14ac:dyDescent="0.2">
      <c r="A170" s="3" t="str">
        <f>TRIM(Data!A1427)</f>
        <v>Harari</v>
      </c>
      <c r="B170" s="5">
        <f>Data!B1427</f>
        <v>330</v>
      </c>
      <c r="C170">
        <f>RANK(B170,$B$3:$B$256)+COUNTIF($B$3:$B170,B170)-1</f>
        <v>233</v>
      </c>
      <c r="E170" s="3" t="str">
        <f t="shared" si="6"/>
        <v>Harari</v>
      </c>
      <c r="F170" s="5">
        <f>Data!E1427</f>
        <v>665</v>
      </c>
      <c r="G170" s="6">
        <f>RANK(F170,$F$3:$F$256)+COUNTIF($F$3:$F170,F170)-1</f>
        <v>254</v>
      </c>
    </row>
    <row r="171" spans="1:7" x14ac:dyDescent="0.2">
      <c r="A171" s="3" t="str">
        <f>TRIM(Data!A1428)</f>
        <v>Kenyan</v>
      </c>
      <c r="B171" s="5">
        <f>Data!B1428</f>
        <v>2160</v>
      </c>
      <c r="C171">
        <f>RANK(B171,$B$3:$B$256)+COUNTIF($B$3:$B171,B171)-1</f>
        <v>144</v>
      </c>
      <c r="E171" s="3" t="str">
        <f t="shared" si="6"/>
        <v>Kenyan</v>
      </c>
      <c r="F171" s="5">
        <f>Data!E1428</f>
        <v>10915</v>
      </c>
      <c r="G171" s="6">
        <f>RANK(F171,$F$3:$F$256)+COUNTIF($F$3:$F171,F171)-1</f>
        <v>140</v>
      </c>
    </row>
    <row r="172" spans="1:7" x14ac:dyDescent="0.2">
      <c r="A172" s="3" t="str">
        <f>TRIM(Data!A1429)</f>
        <v>Malagasy</v>
      </c>
      <c r="B172" s="5">
        <f>Data!B1429</f>
        <v>760</v>
      </c>
      <c r="C172">
        <f>RANK(B172,$B$3:$B$256)+COUNTIF($B$3:$B172,B172)-1</f>
        <v>194</v>
      </c>
      <c r="E172" s="3" t="str">
        <f t="shared" si="6"/>
        <v>Malagasy</v>
      </c>
      <c r="F172" s="5">
        <f>Data!E1429</f>
        <v>4500</v>
      </c>
      <c r="G172" s="6">
        <f>RANK(F172,$F$3:$F$256)+COUNTIF($F$3:$F172,F172)-1</f>
        <v>183</v>
      </c>
    </row>
    <row r="173" spans="1:7" x14ac:dyDescent="0.2">
      <c r="A173" s="3" t="str">
        <f>TRIM(Data!A1430)</f>
        <v>Mauritian</v>
      </c>
      <c r="B173" s="5">
        <f>Data!B1430</f>
        <v>1075</v>
      </c>
      <c r="C173">
        <f>RANK(B173,$B$3:$B$256)+COUNTIF($B$3:$B173,B173)-1</f>
        <v>174</v>
      </c>
      <c r="E173" s="3" t="str">
        <f t="shared" si="6"/>
        <v>Mauritian</v>
      </c>
      <c r="F173" s="5">
        <f>Data!E1430</f>
        <v>9325</v>
      </c>
      <c r="G173" s="6">
        <f>RANK(F173,$F$3:$F$256)+COUNTIF($F$3:$F173,F173)-1</f>
        <v>146</v>
      </c>
    </row>
    <row r="174" spans="1:7" x14ac:dyDescent="0.2">
      <c r="A174" s="3" t="str">
        <f>TRIM(Data!A1431)</f>
        <v>Oromo</v>
      </c>
      <c r="B174" s="5">
        <f>Data!B1431</f>
        <v>1030</v>
      </c>
      <c r="C174">
        <f>RANK(B174,$B$3:$B$256)+COUNTIF($B$3:$B174,B174)-1</f>
        <v>178</v>
      </c>
      <c r="E174" s="3" t="str">
        <f t="shared" si="6"/>
        <v>Oromo</v>
      </c>
      <c r="F174" s="5">
        <f>Data!E1431</f>
        <v>3350</v>
      </c>
      <c r="G174" s="6">
        <f>RANK(F174,$F$3:$F$256)+COUNTIF($F$3:$F174,F174)-1</f>
        <v>198</v>
      </c>
    </row>
    <row r="175" spans="1:7" x14ac:dyDescent="0.2">
      <c r="A175" s="3" t="str">
        <f>TRIM(Data!A1432)</f>
        <v>Rwandan</v>
      </c>
      <c r="B175" s="5">
        <f>Data!B1432</f>
        <v>2475</v>
      </c>
      <c r="C175">
        <f>RANK(B175,$B$3:$B$256)+COUNTIF($B$3:$B175,B175)-1</f>
        <v>137</v>
      </c>
      <c r="E175" s="3" t="str">
        <f t="shared" si="6"/>
        <v>Rwandan</v>
      </c>
      <c r="F175" s="5">
        <f>Data!E1432</f>
        <v>10775</v>
      </c>
      <c r="G175" s="6">
        <f>RANK(F175,$F$3:$F$256)+COUNTIF($F$3:$F175,F175)-1</f>
        <v>141</v>
      </c>
    </row>
    <row r="176" spans="1:7" x14ac:dyDescent="0.2">
      <c r="A176" s="3" t="str">
        <f>TRIM(Data!A1433)</f>
        <v>Seychellois</v>
      </c>
      <c r="B176" s="5">
        <f>Data!B1433</f>
        <v>265</v>
      </c>
      <c r="C176">
        <f>RANK(B176,$B$3:$B$256)+COUNTIF($B$3:$B176,B176)-1</f>
        <v>243</v>
      </c>
      <c r="E176" s="3" t="str">
        <f t="shared" si="6"/>
        <v>Seychellois</v>
      </c>
      <c r="F176" s="5">
        <f>Data!E1433</f>
        <v>1285</v>
      </c>
      <c r="G176" s="6">
        <f>RANK(F176,$F$3:$F$256)+COUNTIF($F$3:$F176,F176)-1</f>
        <v>238</v>
      </c>
    </row>
    <row r="177" spans="1:7" x14ac:dyDescent="0.2">
      <c r="A177" s="3" t="str">
        <f>TRIM(Data!A1434)</f>
        <v>Somali</v>
      </c>
      <c r="B177" s="5">
        <f>Data!B1434</f>
        <v>26680</v>
      </c>
      <c r="C177">
        <f>RANK(B177,$B$3:$B$256)+COUNTIF($B$3:$B177,B177)-1</f>
        <v>40</v>
      </c>
      <c r="E177" s="3" t="str">
        <f t="shared" si="6"/>
        <v>Somali</v>
      </c>
      <c r="F177" s="5">
        <f>Data!E1434</f>
        <v>62550</v>
      </c>
      <c r="G177" s="6">
        <f>RANK(F177,$F$3:$F$256)+COUNTIF($F$3:$F177,F177)-1</f>
        <v>69</v>
      </c>
    </row>
    <row r="178" spans="1:7" x14ac:dyDescent="0.2">
      <c r="A178" s="3" t="str">
        <f>TRIM(Data!A1435)</f>
        <v>South African</v>
      </c>
      <c r="B178" s="5">
        <f>Data!B1435</f>
        <v>4090</v>
      </c>
      <c r="C178">
        <f>RANK(B178,$B$3:$B$256)+COUNTIF($B$3:$B178,B178)-1</f>
        <v>116</v>
      </c>
      <c r="E178" s="3" t="str">
        <f t="shared" si="6"/>
        <v>South African</v>
      </c>
      <c r="F178" s="5">
        <f>Data!E1435</f>
        <v>41375</v>
      </c>
      <c r="G178" s="6">
        <f>RANK(F178,$F$3:$F$256)+COUNTIF($F$3:$F178,F178)-1</f>
        <v>82</v>
      </c>
    </row>
    <row r="179" spans="1:7" x14ac:dyDescent="0.2">
      <c r="A179" s="3" t="str">
        <f>TRIM(Data!A1436)</f>
        <v>Tanzanian</v>
      </c>
      <c r="B179" s="5">
        <f>Data!B1436</f>
        <v>1130</v>
      </c>
      <c r="C179">
        <f>RANK(B179,$B$3:$B$256)+COUNTIF($B$3:$B179,B179)-1</f>
        <v>171</v>
      </c>
      <c r="E179" s="3" t="str">
        <f t="shared" si="6"/>
        <v>Tanzanian</v>
      </c>
      <c r="F179" s="5">
        <f>Data!E1436</f>
        <v>4710</v>
      </c>
      <c r="G179" s="6">
        <f>RANK(F179,$F$3:$F$256)+COUNTIF($F$3:$F179,F179)-1</f>
        <v>177</v>
      </c>
    </row>
    <row r="180" spans="1:7" x14ac:dyDescent="0.2">
      <c r="A180" s="3" t="str">
        <f>TRIM(Data!A1437)</f>
        <v>Tigrian</v>
      </c>
      <c r="B180" s="5">
        <f>Data!B1437</f>
        <v>730</v>
      </c>
      <c r="C180">
        <f>RANK(B180,$B$3:$B$256)+COUNTIF($B$3:$B180,B180)-1</f>
        <v>196</v>
      </c>
      <c r="E180" s="3" t="str">
        <f t="shared" si="6"/>
        <v>Tigrian</v>
      </c>
      <c r="F180" s="5">
        <f>Data!E1437</f>
        <v>2155</v>
      </c>
      <c r="G180" s="6">
        <f>RANK(F180,$F$3:$F$256)+COUNTIF($F$3:$F180,F180)-1</f>
        <v>218</v>
      </c>
    </row>
    <row r="181" spans="1:7" x14ac:dyDescent="0.2">
      <c r="A181" s="3" t="str">
        <f>TRIM(Data!A1438)</f>
        <v>Ugandan</v>
      </c>
      <c r="B181" s="5">
        <f>Data!B1438</f>
        <v>1250</v>
      </c>
      <c r="C181">
        <f>RANK(B181,$B$3:$B$256)+COUNTIF($B$3:$B181,B181)-1</f>
        <v>164</v>
      </c>
      <c r="E181" s="3" t="str">
        <f t="shared" si="6"/>
        <v>Ugandan</v>
      </c>
      <c r="F181" s="5">
        <f>Data!E1438</f>
        <v>5705</v>
      </c>
      <c r="G181" s="6">
        <f>RANK(F181,$F$3:$F$256)+COUNTIF($F$3:$F181,F181)-1</f>
        <v>166</v>
      </c>
    </row>
    <row r="182" spans="1:7" x14ac:dyDescent="0.2">
      <c r="A182" s="3" t="str">
        <f>TRIM(Data!A1439)</f>
        <v>Zambian</v>
      </c>
      <c r="B182" s="5">
        <f>Data!B1439</f>
        <v>205</v>
      </c>
      <c r="C182">
        <f>RANK(B182,$B$3:$B$256)+COUNTIF($B$3:$B182,B182)-1</f>
        <v>247</v>
      </c>
      <c r="E182" s="3" t="str">
        <f t="shared" si="6"/>
        <v>Zambian</v>
      </c>
      <c r="F182" s="5">
        <f>Data!E1439</f>
        <v>1860</v>
      </c>
      <c r="G182" s="6">
        <f>RANK(F182,$F$3:$F$256)+COUNTIF($F$3:$F182,F182)-1</f>
        <v>225</v>
      </c>
    </row>
    <row r="183" spans="1:7" x14ac:dyDescent="0.2">
      <c r="A183" s="3" t="str">
        <f>TRIM(Data!A1440)</f>
        <v>Zimbabwean</v>
      </c>
      <c r="B183" s="5">
        <f>Data!B1440</f>
        <v>1205</v>
      </c>
      <c r="C183">
        <f>RANK(B183,$B$3:$B$256)+COUNTIF($B$3:$B183,B183)-1</f>
        <v>166</v>
      </c>
      <c r="E183" s="3" t="str">
        <f t="shared" si="6"/>
        <v>Zimbabwean</v>
      </c>
      <c r="F183" s="5">
        <f>Data!E1440</f>
        <v>8090</v>
      </c>
      <c r="G183" s="6">
        <f>RANK(F183,$F$3:$F$256)+COUNTIF($F$3:$F183,F183)-1</f>
        <v>149</v>
      </c>
    </row>
    <row r="184" spans="1:7" x14ac:dyDescent="0.2">
      <c r="A184" s="3" t="str">
        <f>TRIM(Data!A1441)</f>
        <v>Zulu</v>
      </c>
      <c r="B184" s="5">
        <f>Data!B1441</f>
        <v>140</v>
      </c>
      <c r="C184">
        <f>RANK(B184,$B$3:$B$256)+COUNTIF($B$3:$B184,B184)-1</f>
        <v>249</v>
      </c>
      <c r="E184" s="3" t="str">
        <f t="shared" si="6"/>
        <v>Zulu</v>
      </c>
      <c r="F184" s="5">
        <f>Data!E1441</f>
        <v>950</v>
      </c>
      <c r="G184" s="6">
        <f>RANK(F184,$F$3:$F$256)+COUNTIF($F$3:$F184,F184)-1</f>
        <v>247</v>
      </c>
    </row>
    <row r="185" spans="1:7" x14ac:dyDescent="0.2">
      <c r="A185" s="3" t="str">
        <f>TRIM(Data!A1442)</f>
        <v>Southern and East African origins, n.i.e.</v>
      </c>
      <c r="B185" s="5">
        <f>Data!B1442</f>
        <v>3795</v>
      </c>
      <c r="C185">
        <f>RANK(B185,$B$3:$B$256)+COUNTIF($B$3:$B185,B185)-1</f>
        <v>119</v>
      </c>
      <c r="E185" s="3" t="str">
        <f t="shared" si="6"/>
        <v>Southern and East African origins, n.i.e.</v>
      </c>
      <c r="F185" s="5">
        <f>Data!E1442</f>
        <v>17300</v>
      </c>
      <c r="G185" s="6">
        <f>RANK(F185,$F$3:$F$256)+COUNTIF($F$3:$F185,F185)-1</f>
        <v>125</v>
      </c>
    </row>
    <row r="186" spans="1:7" x14ac:dyDescent="0.2">
      <c r="A186" s="3" t="str">
        <f>TRIM(Data!A1443)</f>
        <v>Black, n.o.s.</v>
      </c>
      <c r="B186" s="5">
        <f>Data!B1443</f>
        <v>6850</v>
      </c>
      <c r="C186">
        <f>RANK(B186,$B$3:$B$256)+COUNTIF($B$3:$B186,B186)-1</f>
        <v>85</v>
      </c>
      <c r="E186" s="3" t="str">
        <f t="shared" si="6"/>
        <v>Black, n.o.s.</v>
      </c>
      <c r="F186" s="5">
        <f>Data!E1443</f>
        <v>30385</v>
      </c>
      <c r="G186" s="6">
        <f>RANK(F186,$F$3:$F$256)+COUNTIF($F$3:$F186,F186)-1</f>
        <v>96</v>
      </c>
    </row>
    <row r="187" spans="1:7" x14ac:dyDescent="0.2">
      <c r="A187" s="3" t="str">
        <f>TRIM(Data!A1444)</f>
        <v>Other African origins, n.i.e.</v>
      </c>
      <c r="B187" s="5">
        <f>Data!B1444</f>
        <v>48500</v>
      </c>
      <c r="C187">
        <f>RANK(B187,$B$3:$B$256)+COUNTIF($B$3:$B187,B187)-1</f>
        <v>24</v>
      </c>
      <c r="E187" s="3" t="str">
        <f t="shared" si="6"/>
        <v>Other African origins, n.i.e.</v>
      </c>
      <c r="F187" s="5">
        <f>Data!E1444</f>
        <v>212005</v>
      </c>
      <c r="G187" s="6">
        <f>RANK(F187,$F$3:$F$256)+COUNTIF($F$3:$F187,F187)-1</f>
        <v>31</v>
      </c>
    </row>
    <row r="188" spans="1:7" x14ac:dyDescent="0.2">
      <c r="A188" s="3" t="str">
        <f>TRIM(Data!A1445)</f>
        <v>Afghan</v>
      </c>
      <c r="B188" s="5">
        <f>Data!B1445</f>
        <v>29495</v>
      </c>
      <c r="C188">
        <f>RANK(B188,$B$3:$B$256)+COUNTIF($B$3:$B188,B188)-1</f>
        <v>37</v>
      </c>
      <c r="E188" s="3" t="str">
        <f t="shared" si="6"/>
        <v>Afghan</v>
      </c>
      <c r="F188" s="5">
        <f>Data!E1445</f>
        <v>84000</v>
      </c>
      <c r="G188" s="6">
        <f>RANK(F188,$F$3:$F$256)+COUNTIF($F$3:$F188,F188)-1</f>
        <v>56</v>
      </c>
    </row>
    <row r="189" spans="1:7" x14ac:dyDescent="0.2">
      <c r="A189" s="3" t="str">
        <f>TRIM(Data!A1446)</f>
        <v>Arab, n.o.s.</v>
      </c>
      <c r="B189" s="5">
        <f>Data!B1446</f>
        <v>43380</v>
      </c>
      <c r="C189">
        <f>RANK(B189,$B$3:$B$256)+COUNTIF($B$3:$B189,B189)-1</f>
        <v>29</v>
      </c>
      <c r="E189" s="3" t="str">
        <f t="shared" si="6"/>
        <v>Arab, n.o.s.</v>
      </c>
      <c r="F189" s="5">
        <f>Data!E1446</f>
        <v>111400</v>
      </c>
      <c r="G189" s="6">
        <f>RANK(F189,$F$3:$F$256)+COUNTIF($F$3:$F189,F189)-1</f>
        <v>48</v>
      </c>
    </row>
    <row r="190" spans="1:7" x14ac:dyDescent="0.2">
      <c r="A190" s="3" t="str">
        <f>TRIM(Data!A1447)</f>
        <v>Armenian</v>
      </c>
      <c r="B190" s="5">
        <f>Data!B1447</f>
        <v>12895</v>
      </c>
      <c r="C190">
        <f>RANK(B190,$B$3:$B$256)+COUNTIF($B$3:$B190,B190)-1</f>
        <v>62</v>
      </c>
      <c r="E190" s="3" t="str">
        <f t="shared" si="6"/>
        <v>Armenian</v>
      </c>
      <c r="F190" s="5">
        <f>Data!E1447</f>
        <v>63810</v>
      </c>
      <c r="G190" s="6">
        <f>RANK(F190,$F$3:$F$256)+COUNTIF($F$3:$F190,F190)-1</f>
        <v>68</v>
      </c>
    </row>
    <row r="191" spans="1:7" x14ac:dyDescent="0.2">
      <c r="A191" s="3" t="str">
        <f>TRIM(Data!A1448)</f>
        <v>Assyrian</v>
      </c>
      <c r="B191" s="5">
        <f>Data!B1448</f>
        <v>3410</v>
      </c>
      <c r="C191">
        <f>RANK(B191,$B$3:$B$256)+COUNTIF($B$3:$B191,B191)-1</f>
        <v>124</v>
      </c>
      <c r="E191" s="3" t="str">
        <f t="shared" si="6"/>
        <v>Assyrian</v>
      </c>
      <c r="F191" s="5">
        <f>Data!E1448</f>
        <v>13830</v>
      </c>
      <c r="G191" s="6">
        <f>RANK(F191,$F$3:$F$256)+COUNTIF($F$3:$F191,F191)-1</f>
        <v>133</v>
      </c>
    </row>
    <row r="192" spans="1:7" x14ac:dyDescent="0.2">
      <c r="A192" s="3" t="str">
        <f>TRIM(Data!A1449)</f>
        <v>Azerbaijani</v>
      </c>
      <c r="B192" s="5">
        <f>Data!B1449</f>
        <v>1810</v>
      </c>
      <c r="C192">
        <f>RANK(B192,$B$3:$B$256)+COUNTIF($B$3:$B192,B192)-1</f>
        <v>150</v>
      </c>
      <c r="E192" s="3" t="str">
        <f t="shared" si="6"/>
        <v>Azerbaijani</v>
      </c>
      <c r="F192" s="5">
        <f>Data!E1449</f>
        <v>6430</v>
      </c>
      <c r="G192" s="6">
        <f>RANK(F192,$F$3:$F$256)+COUNTIF($F$3:$F192,F192)-1</f>
        <v>161</v>
      </c>
    </row>
    <row r="193" spans="1:7" x14ac:dyDescent="0.2">
      <c r="A193" s="3" t="str">
        <f>TRIM(Data!A1450)</f>
        <v>Georgian</v>
      </c>
      <c r="B193" s="5">
        <f>Data!B1450</f>
        <v>1330</v>
      </c>
      <c r="C193">
        <f>RANK(B193,$B$3:$B$256)+COUNTIF($B$3:$B193,B193)-1</f>
        <v>160</v>
      </c>
      <c r="E193" s="3" t="str">
        <f t="shared" si="6"/>
        <v>Georgian</v>
      </c>
      <c r="F193" s="5">
        <f>Data!E1450</f>
        <v>4775</v>
      </c>
      <c r="G193" s="6">
        <f>RANK(F193,$F$3:$F$256)+COUNTIF($F$3:$F193,F193)-1</f>
        <v>176</v>
      </c>
    </row>
    <row r="194" spans="1:7" x14ac:dyDescent="0.2">
      <c r="A194" s="3" t="str">
        <f>TRIM(Data!A1451)</f>
        <v>Hazara</v>
      </c>
      <c r="B194" s="5">
        <f>Data!B1451</f>
        <v>450</v>
      </c>
      <c r="C194">
        <f>RANK(B194,$B$3:$B$256)+COUNTIF($B$3:$B194,B194)-1</f>
        <v>219</v>
      </c>
      <c r="E194" s="3" t="str">
        <f t="shared" si="6"/>
        <v>Hazara</v>
      </c>
      <c r="F194" s="5">
        <f>Data!E1451</f>
        <v>1515</v>
      </c>
      <c r="G194" s="6">
        <f>RANK(F194,$F$3:$F$256)+COUNTIF($F$3:$F194,F194)-1</f>
        <v>234</v>
      </c>
    </row>
    <row r="195" spans="1:7" x14ac:dyDescent="0.2">
      <c r="A195" s="3" t="str">
        <f>TRIM(Data!A1452)</f>
        <v>Iranian</v>
      </c>
      <c r="B195" s="5">
        <f>Data!B1452</f>
        <v>68340</v>
      </c>
      <c r="C195">
        <f>RANK(B195,$B$3:$B$256)+COUNTIF($B$3:$B195,B195)-1</f>
        <v>16</v>
      </c>
      <c r="E195" s="3" t="str">
        <f t="shared" si="6"/>
        <v>Iranian</v>
      </c>
      <c r="F195" s="5">
        <f>Data!E1452</f>
        <v>210405</v>
      </c>
      <c r="G195" s="6">
        <f>RANK(F195,$F$3:$F$256)+COUNTIF($F$3:$F195,F195)-1</f>
        <v>32</v>
      </c>
    </row>
    <row r="196" spans="1:7" x14ac:dyDescent="0.2">
      <c r="A196" s="3" t="str">
        <f>TRIM(Data!A1453)</f>
        <v>Iraqi</v>
      </c>
      <c r="B196" s="5">
        <f>Data!B1453</f>
        <v>29215</v>
      </c>
      <c r="C196">
        <f>RANK(B196,$B$3:$B$256)+COUNTIF($B$3:$B196,B196)-1</f>
        <v>38</v>
      </c>
      <c r="E196" s="3" t="str">
        <f t="shared" ref="E196:E256" si="7">A196</f>
        <v>Iraqi</v>
      </c>
      <c r="F196" s="5">
        <f>Data!E1453</f>
        <v>70920</v>
      </c>
      <c r="G196" s="6">
        <f>RANK(F196,$F$3:$F$256)+COUNTIF($F$3:$F196,F196)-1</f>
        <v>62</v>
      </c>
    </row>
    <row r="197" spans="1:7" x14ac:dyDescent="0.2">
      <c r="A197" s="3" t="str">
        <f>TRIM(Data!A1454)</f>
        <v>Israeli</v>
      </c>
      <c r="B197" s="5">
        <f>Data!B1454</f>
        <v>4610</v>
      </c>
      <c r="C197">
        <f>RANK(B197,$B$3:$B$256)+COUNTIF($B$3:$B197,B197)-1</f>
        <v>106</v>
      </c>
      <c r="E197" s="3" t="str">
        <f t="shared" si="7"/>
        <v>Israeli</v>
      </c>
      <c r="F197" s="5">
        <f>Data!E1454</f>
        <v>28735</v>
      </c>
      <c r="G197" s="6">
        <f>RANK(F197,$F$3:$F$256)+COUNTIF($F$3:$F197,F197)-1</f>
        <v>98</v>
      </c>
    </row>
    <row r="198" spans="1:7" x14ac:dyDescent="0.2">
      <c r="A198" s="3" t="str">
        <f>TRIM(Data!A1455)</f>
        <v>Jordanian</v>
      </c>
      <c r="B198" s="5">
        <f>Data!B1455</f>
        <v>5685</v>
      </c>
      <c r="C198">
        <f>RANK(B198,$B$3:$B$256)+COUNTIF($B$3:$B198,B198)-1</f>
        <v>94</v>
      </c>
      <c r="E198" s="3" t="str">
        <f t="shared" si="7"/>
        <v>Jordanian</v>
      </c>
      <c r="F198" s="5">
        <f>Data!E1455</f>
        <v>14255</v>
      </c>
      <c r="G198" s="6">
        <f>RANK(F198,$F$3:$F$256)+COUNTIF($F$3:$F198,F198)-1</f>
        <v>132</v>
      </c>
    </row>
    <row r="199" spans="1:7" x14ac:dyDescent="0.2">
      <c r="A199" s="3" t="str">
        <f>TRIM(Data!A1456)</f>
        <v>Kazakh</v>
      </c>
      <c r="B199" s="5">
        <f>Data!B1456</f>
        <v>980</v>
      </c>
      <c r="C199">
        <f>RANK(B199,$B$3:$B$256)+COUNTIF($B$3:$B199,B199)-1</f>
        <v>180</v>
      </c>
      <c r="E199" s="3" t="str">
        <f t="shared" si="7"/>
        <v>Kazakh</v>
      </c>
      <c r="F199" s="5">
        <f>Data!E1456</f>
        <v>3325</v>
      </c>
      <c r="G199" s="6">
        <f>RANK(F199,$F$3:$F$256)+COUNTIF($F$3:$F199,F199)-1</f>
        <v>199</v>
      </c>
    </row>
    <row r="200" spans="1:7" x14ac:dyDescent="0.2">
      <c r="A200" s="3" t="str">
        <f>TRIM(Data!A1457)</f>
        <v>Kurd</v>
      </c>
      <c r="B200" s="5">
        <f>Data!B1457</f>
        <v>6630</v>
      </c>
      <c r="C200">
        <f>RANK(B200,$B$3:$B$256)+COUNTIF($B$3:$B200,B200)-1</f>
        <v>86</v>
      </c>
      <c r="E200" s="3" t="str">
        <f t="shared" si="7"/>
        <v>Kurd</v>
      </c>
      <c r="F200" s="5">
        <f>Data!E1457</f>
        <v>16315</v>
      </c>
      <c r="G200" s="6">
        <f>RANK(F200,$F$3:$F$256)+COUNTIF($F$3:$F200,F200)-1</f>
        <v>128</v>
      </c>
    </row>
    <row r="201" spans="1:7" x14ac:dyDescent="0.2">
      <c r="A201" s="3" t="str">
        <f>TRIM(Data!A1458)</f>
        <v>Kuwaiti</v>
      </c>
      <c r="B201" s="5">
        <f>Data!B1458</f>
        <v>1285</v>
      </c>
      <c r="C201">
        <f>RANK(B201,$B$3:$B$256)+COUNTIF($B$3:$B201,B201)-1</f>
        <v>162</v>
      </c>
      <c r="E201" s="3" t="str">
        <f t="shared" si="7"/>
        <v>Kuwaiti</v>
      </c>
      <c r="F201" s="5">
        <f>Data!E1458</f>
        <v>2235</v>
      </c>
      <c r="G201" s="6">
        <f>RANK(F201,$F$3:$F$256)+COUNTIF($F$3:$F201,F201)-1</f>
        <v>216</v>
      </c>
    </row>
    <row r="202" spans="1:7" x14ac:dyDescent="0.2">
      <c r="A202" s="3" t="str">
        <f>TRIM(Data!A1459)</f>
        <v>Kyrgyz</v>
      </c>
      <c r="B202" s="5">
        <f>Data!B1459</f>
        <v>400</v>
      </c>
      <c r="C202">
        <f>RANK(B202,$B$3:$B$256)+COUNTIF($B$3:$B202,B202)-1</f>
        <v>222</v>
      </c>
      <c r="E202" s="3" t="str">
        <f t="shared" si="7"/>
        <v>Kyrgyz</v>
      </c>
      <c r="F202" s="5">
        <f>Data!E1459</f>
        <v>1060</v>
      </c>
      <c r="G202" s="6">
        <f>RANK(F202,$F$3:$F$256)+COUNTIF($F$3:$F202,F202)-1</f>
        <v>244</v>
      </c>
    </row>
    <row r="203" spans="1:7" x14ac:dyDescent="0.2">
      <c r="A203" s="3" t="str">
        <f>TRIM(Data!A1460)</f>
        <v>Lebanese</v>
      </c>
      <c r="B203" s="5">
        <f>Data!B1460</f>
        <v>45060</v>
      </c>
      <c r="C203">
        <f>RANK(B203,$B$3:$B$256)+COUNTIF($B$3:$B203,B203)-1</f>
        <v>26</v>
      </c>
      <c r="E203" s="3" t="str">
        <f t="shared" si="7"/>
        <v>Lebanese</v>
      </c>
      <c r="F203" s="5">
        <f>Data!E1460</f>
        <v>219555</v>
      </c>
      <c r="G203" s="6">
        <f>RANK(F203,$F$3:$F$256)+COUNTIF($F$3:$F203,F203)-1</f>
        <v>29</v>
      </c>
    </row>
    <row r="204" spans="1:7" x14ac:dyDescent="0.2">
      <c r="A204" s="3" t="str">
        <f>TRIM(Data!A1461)</f>
        <v>Palestinian</v>
      </c>
      <c r="B204" s="5">
        <f>Data!B1461</f>
        <v>14525</v>
      </c>
      <c r="C204">
        <f>RANK(B204,$B$3:$B$256)+COUNTIF($B$3:$B204,B204)-1</f>
        <v>59</v>
      </c>
      <c r="E204" s="3" t="str">
        <f t="shared" si="7"/>
        <v>Palestinian</v>
      </c>
      <c r="F204" s="5">
        <f>Data!E1461</f>
        <v>44820</v>
      </c>
      <c r="G204" s="6">
        <f>RANK(F204,$F$3:$F$256)+COUNTIF($F$3:$F204,F204)-1</f>
        <v>76</v>
      </c>
    </row>
    <row r="205" spans="1:7" x14ac:dyDescent="0.2">
      <c r="A205" s="3" t="str">
        <f>TRIM(Data!A1462)</f>
        <v>Pashtun</v>
      </c>
      <c r="B205" s="5">
        <f>Data!B1462</f>
        <v>1635</v>
      </c>
      <c r="C205">
        <f>RANK(B205,$B$3:$B$256)+COUNTIF($B$3:$B205,B205)-1</f>
        <v>153</v>
      </c>
      <c r="E205" s="3" t="str">
        <f t="shared" si="7"/>
        <v>Pashtun</v>
      </c>
      <c r="F205" s="5">
        <f>Data!E1462</f>
        <v>4810</v>
      </c>
      <c r="G205" s="6">
        <f>RANK(F205,$F$3:$F$256)+COUNTIF($F$3:$F205,F205)-1</f>
        <v>175</v>
      </c>
    </row>
    <row r="206" spans="1:7" x14ac:dyDescent="0.2">
      <c r="A206" s="3" t="str">
        <f>TRIM(Data!A1463)</f>
        <v>Saudi Arabian</v>
      </c>
      <c r="B206" s="5">
        <f>Data!B1463</f>
        <v>4525</v>
      </c>
      <c r="C206">
        <f>RANK(B206,$B$3:$B$256)+COUNTIF($B$3:$B206,B206)-1</f>
        <v>110</v>
      </c>
      <c r="E206" s="3" t="str">
        <f t="shared" si="7"/>
        <v>Saudi Arabian</v>
      </c>
      <c r="F206" s="5">
        <f>Data!E1463</f>
        <v>6810</v>
      </c>
      <c r="G206" s="6">
        <f>RANK(F206,$F$3:$F$256)+COUNTIF($F$3:$F206,F206)-1</f>
        <v>157</v>
      </c>
    </row>
    <row r="207" spans="1:7" x14ac:dyDescent="0.2">
      <c r="A207" s="3" t="str">
        <f>TRIM(Data!A1464)</f>
        <v>Syrian</v>
      </c>
      <c r="B207" s="5">
        <f>Data!B1464</f>
        <v>34965</v>
      </c>
      <c r="C207">
        <f>RANK(B207,$B$3:$B$256)+COUNTIF($B$3:$B207,B207)-1</f>
        <v>34</v>
      </c>
      <c r="E207" s="3" t="str">
        <f t="shared" si="7"/>
        <v>Syrian</v>
      </c>
      <c r="F207" s="5">
        <f>Data!E1464</f>
        <v>77045</v>
      </c>
      <c r="G207" s="6">
        <f>RANK(F207,$F$3:$F$256)+COUNTIF($F$3:$F207,F207)-1</f>
        <v>59</v>
      </c>
    </row>
    <row r="208" spans="1:7" x14ac:dyDescent="0.2">
      <c r="A208" s="3" t="str">
        <f>TRIM(Data!A1465)</f>
        <v>Tajik</v>
      </c>
      <c r="B208" s="5">
        <f>Data!B1465</f>
        <v>1150</v>
      </c>
      <c r="C208">
        <f>RANK(B208,$B$3:$B$256)+COUNTIF($B$3:$B208,B208)-1</f>
        <v>169</v>
      </c>
      <c r="E208" s="3" t="str">
        <f t="shared" si="7"/>
        <v>Tajik</v>
      </c>
      <c r="F208" s="5">
        <f>Data!E1465</f>
        <v>2905</v>
      </c>
      <c r="G208" s="6">
        <f>RANK(F208,$F$3:$F$256)+COUNTIF($F$3:$F208,F208)-1</f>
        <v>207</v>
      </c>
    </row>
    <row r="209" spans="1:7" x14ac:dyDescent="0.2">
      <c r="A209" s="3" t="str">
        <f>TRIM(Data!A1466)</f>
        <v>Tatar</v>
      </c>
      <c r="B209" s="5">
        <f>Data!B1466</f>
        <v>1235</v>
      </c>
      <c r="C209">
        <f>RANK(B209,$B$3:$B$256)+COUNTIF($B$3:$B209,B209)-1</f>
        <v>165</v>
      </c>
      <c r="E209" s="3" t="str">
        <f t="shared" si="7"/>
        <v>Tatar</v>
      </c>
      <c r="F209" s="5">
        <f>Data!E1466</f>
        <v>4825</v>
      </c>
      <c r="G209" s="6">
        <f>RANK(F209,$F$3:$F$256)+COUNTIF($F$3:$F209,F209)-1</f>
        <v>174</v>
      </c>
    </row>
    <row r="210" spans="1:7" x14ac:dyDescent="0.2">
      <c r="A210" s="3" t="str">
        <f>TRIM(Data!A1467)</f>
        <v>Turk</v>
      </c>
      <c r="B210" s="5">
        <f>Data!B1467</f>
        <v>18305</v>
      </c>
      <c r="C210">
        <f>RANK(B210,$B$3:$B$256)+COUNTIF($B$3:$B210,B210)-1</f>
        <v>51</v>
      </c>
      <c r="E210" s="3" t="str">
        <f t="shared" si="7"/>
        <v>Turk</v>
      </c>
      <c r="F210" s="5">
        <f>Data!E1467</f>
        <v>63955</v>
      </c>
      <c r="G210" s="6">
        <f>RANK(F210,$F$3:$F$256)+COUNTIF($F$3:$F210,F210)-1</f>
        <v>67</v>
      </c>
    </row>
    <row r="211" spans="1:7" x14ac:dyDescent="0.2">
      <c r="A211" s="3" t="str">
        <f>TRIM(Data!A1468)</f>
        <v>Turkmen</v>
      </c>
      <c r="B211" s="5">
        <f>Data!B1468</f>
        <v>355</v>
      </c>
      <c r="C211">
        <f>RANK(B211,$B$3:$B$256)+COUNTIF($B$3:$B211,B211)-1</f>
        <v>226</v>
      </c>
      <c r="E211" s="3" t="str">
        <f t="shared" si="7"/>
        <v>Turkmen</v>
      </c>
      <c r="F211" s="5">
        <f>Data!E1468</f>
        <v>1040</v>
      </c>
      <c r="G211" s="6">
        <f>RANK(F211,$F$3:$F$256)+COUNTIF($F$3:$F211,F211)-1</f>
        <v>245</v>
      </c>
    </row>
    <row r="212" spans="1:7" x14ac:dyDescent="0.2">
      <c r="A212" s="3" t="str">
        <f>TRIM(Data!A1469)</f>
        <v>Uighur</v>
      </c>
      <c r="B212" s="5">
        <f>Data!B1469</f>
        <v>835</v>
      </c>
      <c r="C212">
        <f>RANK(B212,$B$3:$B$256)+COUNTIF($B$3:$B212,B212)-1</f>
        <v>189</v>
      </c>
      <c r="E212" s="3" t="str">
        <f t="shared" si="7"/>
        <v>Uighur</v>
      </c>
      <c r="F212" s="5">
        <f>Data!E1469</f>
        <v>1555</v>
      </c>
      <c r="G212" s="6">
        <f>RANK(F212,$F$3:$F$256)+COUNTIF($F$3:$F212,F212)-1</f>
        <v>231</v>
      </c>
    </row>
    <row r="213" spans="1:7" x14ac:dyDescent="0.2">
      <c r="A213" s="3" t="str">
        <f>TRIM(Data!A1470)</f>
        <v>Uzbek</v>
      </c>
      <c r="B213" s="5">
        <f>Data!B1470</f>
        <v>1200</v>
      </c>
      <c r="C213">
        <f>RANK(B213,$B$3:$B$256)+COUNTIF($B$3:$B213,B213)-1</f>
        <v>167</v>
      </c>
      <c r="E213" s="3" t="str">
        <f t="shared" si="7"/>
        <v>Uzbek</v>
      </c>
      <c r="F213" s="5">
        <f>Data!E1470</f>
        <v>3920</v>
      </c>
      <c r="G213" s="6">
        <f>RANK(F213,$F$3:$F$256)+COUNTIF($F$3:$F213,F213)-1</f>
        <v>189</v>
      </c>
    </row>
    <row r="214" spans="1:7" x14ac:dyDescent="0.2">
      <c r="A214" s="3" t="str">
        <f>TRIM(Data!A1471)</f>
        <v>Yemeni</v>
      </c>
      <c r="B214" s="5">
        <f>Data!B1471</f>
        <v>2505</v>
      </c>
      <c r="C214">
        <f>RANK(B214,$B$3:$B$256)+COUNTIF($B$3:$B214,B214)-1</f>
        <v>135</v>
      </c>
      <c r="E214" s="3" t="str">
        <f t="shared" si="7"/>
        <v>Yemeni</v>
      </c>
      <c r="F214" s="5">
        <f>Data!E1471</f>
        <v>6645</v>
      </c>
      <c r="G214" s="6">
        <f>RANK(F214,$F$3:$F$256)+COUNTIF($F$3:$F214,F214)-1</f>
        <v>159</v>
      </c>
    </row>
    <row r="215" spans="1:7" x14ac:dyDescent="0.2">
      <c r="A215" s="3" t="str">
        <f>TRIM(Data!A1472)</f>
        <v>West Central Asian and Middle Eastern origins, n.i.e.</v>
      </c>
      <c r="B215" s="5">
        <f>Data!B1472</f>
        <v>8990</v>
      </c>
      <c r="C215">
        <f>RANK(B215,$B$3:$B$256)+COUNTIF($B$3:$B215,B215)-1</f>
        <v>74</v>
      </c>
      <c r="E215" s="3" t="str">
        <f t="shared" si="7"/>
        <v>West Central Asian and Middle Eastern origins, n.i.e.</v>
      </c>
      <c r="F215" s="5">
        <f>Data!E1472</f>
        <v>25280</v>
      </c>
      <c r="G215" s="6">
        <f>RANK(F215,$F$3:$F$256)+COUNTIF($F$3:$F215,F215)-1</f>
        <v>106</v>
      </c>
    </row>
    <row r="216" spans="1:7" x14ac:dyDescent="0.2">
      <c r="A216" s="3" t="str">
        <f>TRIM(Data!A1473)</f>
        <v>Bangladeshi</v>
      </c>
      <c r="B216" s="5">
        <f>Data!B1473</f>
        <v>14655</v>
      </c>
      <c r="C216">
        <f>RANK(B216,$B$3:$B$256)+COUNTIF($B$3:$B216,B216)-1</f>
        <v>58</v>
      </c>
      <c r="E216" s="3" t="str">
        <f t="shared" si="7"/>
        <v>Bangladeshi</v>
      </c>
      <c r="F216" s="5">
        <f>Data!E1473</f>
        <v>45945</v>
      </c>
      <c r="G216" s="6">
        <f>RANK(F216,$F$3:$F$256)+COUNTIF($F$3:$F216,F216)-1</f>
        <v>74</v>
      </c>
    </row>
    <row r="217" spans="1:7" x14ac:dyDescent="0.2">
      <c r="A217" s="3" t="str">
        <f>TRIM(Data!A1474)</f>
        <v>Bengali</v>
      </c>
      <c r="B217" s="5">
        <f>Data!B1474</f>
        <v>6580</v>
      </c>
      <c r="C217">
        <f>RANK(B217,$B$3:$B$256)+COUNTIF($B$3:$B217,B217)-1</f>
        <v>87</v>
      </c>
      <c r="E217" s="3" t="str">
        <f t="shared" si="7"/>
        <v>Bengali</v>
      </c>
      <c r="F217" s="5">
        <f>Data!E1474</f>
        <v>22905</v>
      </c>
      <c r="G217" s="6">
        <f>RANK(F217,$F$3:$F$256)+COUNTIF($F$3:$F217,F217)-1</f>
        <v>112</v>
      </c>
    </row>
    <row r="218" spans="1:7" x14ac:dyDescent="0.2">
      <c r="A218" s="3" t="str">
        <f>TRIM(Data!A1475)</f>
        <v>Bhutanese</v>
      </c>
      <c r="B218" s="5">
        <f>Data!B1475</f>
        <v>1840</v>
      </c>
      <c r="C218">
        <f>RANK(B218,$B$3:$B$256)+COUNTIF($B$3:$B218,B218)-1</f>
        <v>149</v>
      </c>
      <c r="E218" s="3" t="str">
        <f t="shared" si="7"/>
        <v>Bhutanese</v>
      </c>
      <c r="F218" s="5">
        <f>Data!E1475</f>
        <v>3600</v>
      </c>
      <c r="G218" s="6">
        <f>RANK(F218,$F$3:$F$256)+COUNTIF($F$3:$F218,F218)-1</f>
        <v>193</v>
      </c>
    </row>
    <row r="219" spans="1:7" x14ac:dyDescent="0.2">
      <c r="A219" s="3" t="str">
        <f>TRIM(Data!A1476)</f>
        <v>East Indian</v>
      </c>
      <c r="B219" s="5">
        <f>Data!B1476</f>
        <v>182070</v>
      </c>
      <c r="C219">
        <f>RANK(B219,$B$3:$B$256)+COUNTIF($B$3:$B219,B219)-1</f>
        <v>9</v>
      </c>
      <c r="E219" s="3" t="str">
        <f t="shared" si="7"/>
        <v>East Indian</v>
      </c>
      <c r="F219" s="5">
        <f>Data!E1476</f>
        <v>1374710</v>
      </c>
      <c r="G219" s="6">
        <f>RANK(F219,$F$3:$F$256)+COUNTIF($F$3:$F219,F219)-1</f>
        <v>10</v>
      </c>
    </row>
    <row r="220" spans="1:7" x14ac:dyDescent="0.2">
      <c r="A220" s="3" t="str">
        <f>TRIM(Data!A1477)</f>
        <v>Goan</v>
      </c>
      <c r="B220" s="5">
        <f>Data!B1477</f>
        <v>440</v>
      </c>
      <c r="C220">
        <f>RANK(B220,$B$3:$B$256)+COUNTIF($B$3:$B220,B220)-1</f>
        <v>220</v>
      </c>
      <c r="E220" s="3" t="str">
        <f t="shared" si="7"/>
        <v>Goan</v>
      </c>
      <c r="F220" s="5">
        <f>Data!E1477</f>
        <v>6070</v>
      </c>
      <c r="G220" s="6">
        <f>RANK(F220,$F$3:$F$256)+COUNTIF($F$3:$F220,F220)-1</f>
        <v>165</v>
      </c>
    </row>
    <row r="221" spans="1:7" x14ac:dyDescent="0.2">
      <c r="A221" s="3" t="str">
        <f>TRIM(Data!A1478)</f>
        <v>Gujarati</v>
      </c>
      <c r="B221" s="5">
        <f>Data!B1478</f>
        <v>1150</v>
      </c>
      <c r="C221">
        <f>RANK(B221,$B$3:$B$256)+COUNTIF($B$3:$B221,B221)-1</f>
        <v>170</v>
      </c>
      <c r="E221" s="3" t="str">
        <f t="shared" si="7"/>
        <v>Gujarati</v>
      </c>
      <c r="F221" s="5">
        <f>Data!E1478</f>
        <v>8350</v>
      </c>
      <c r="G221" s="6">
        <f>RANK(F221,$F$3:$F$256)+COUNTIF($F$3:$F221,F221)-1</f>
        <v>148</v>
      </c>
    </row>
    <row r="222" spans="1:7" x14ac:dyDescent="0.2">
      <c r="A222" s="3" t="str">
        <f>TRIM(Data!A1479)</f>
        <v>Kashmiri</v>
      </c>
      <c r="B222" s="5">
        <f>Data!B1479</f>
        <v>1075</v>
      </c>
      <c r="C222">
        <f>RANK(B222,$B$3:$B$256)+COUNTIF($B$3:$B222,B222)-1</f>
        <v>175</v>
      </c>
      <c r="E222" s="3" t="str">
        <f t="shared" si="7"/>
        <v>Kashmiri</v>
      </c>
      <c r="F222" s="5">
        <f>Data!E1479</f>
        <v>3115</v>
      </c>
      <c r="G222" s="6">
        <f>RANK(F222,$F$3:$F$256)+COUNTIF($F$3:$F222,F222)-1</f>
        <v>202</v>
      </c>
    </row>
    <row r="223" spans="1:7" x14ac:dyDescent="0.2">
      <c r="A223" s="3" t="str">
        <f>TRIM(Data!A1480)</f>
        <v>Nepali</v>
      </c>
      <c r="B223" s="5">
        <f>Data!B1480</f>
        <v>4560</v>
      </c>
      <c r="C223">
        <f>RANK(B223,$B$3:$B$256)+COUNTIF($B$3:$B223,B223)-1</f>
        <v>108</v>
      </c>
      <c r="E223" s="3" t="str">
        <f t="shared" si="7"/>
        <v>Nepali</v>
      </c>
      <c r="F223" s="5">
        <f>Data!E1480</f>
        <v>17135</v>
      </c>
      <c r="G223" s="6">
        <f>RANK(F223,$F$3:$F$256)+COUNTIF($F$3:$F223,F223)-1</f>
        <v>126</v>
      </c>
    </row>
    <row r="224" spans="1:7" x14ac:dyDescent="0.2">
      <c r="A224" s="3" t="str">
        <f>TRIM(Data!A1481)</f>
        <v>Pakistani</v>
      </c>
      <c r="B224" s="5">
        <f>Data!B1481</f>
        <v>63040</v>
      </c>
      <c r="C224">
        <f>RANK(B224,$B$3:$B$256)+COUNTIF($B$3:$B224,B224)-1</f>
        <v>20</v>
      </c>
      <c r="E224" s="3" t="str">
        <f t="shared" si="7"/>
        <v>Pakistani</v>
      </c>
      <c r="F224" s="5">
        <f>Data!E1481</f>
        <v>215555</v>
      </c>
      <c r="G224" s="6">
        <f>RANK(F224,$F$3:$F$256)+COUNTIF($F$3:$F224,F224)-1</f>
        <v>30</v>
      </c>
    </row>
    <row r="225" spans="1:7" x14ac:dyDescent="0.2">
      <c r="A225" s="3" t="str">
        <f>TRIM(Data!A1482)</f>
        <v>Punjabi</v>
      </c>
      <c r="B225" s="5">
        <f>Data!B1482</f>
        <v>15630</v>
      </c>
      <c r="C225">
        <f>RANK(B225,$B$3:$B$256)+COUNTIF($B$3:$B225,B225)-1</f>
        <v>56</v>
      </c>
      <c r="E225" s="3" t="str">
        <f t="shared" si="7"/>
        <v>Punjabi</v>
      </c>
      <c r="F225" s="5">
        <f>Data!E1482</f>
        <v>118400</v>
      </c>
      <c r="G225" s="6">
        <f>RANK(F225,$F$3:$F$256)+COUNTIF($F$3:$F225,F225)-1</f>
        <v>47</v>
      </c>
    </row>
    <row r="226" spans="1:7" x14ac:dyDescent="0.2">
      <c r="A226" s="3" t="str">
        <f>TRIM(Data!A1483)</f>
        <v>Sinhalese</v>
      </c>
      <c r="B226" s="5">
        <f>Data!B1483</f>
        <v>880</v>
      </c>
      <c r="C226">
        <f>RANK(B226,$B$3:$B$256)+COUNTIF($B$3:$B226,B226)-1</f>
        <v>186</v>
      </c>
      <c r="E226" s="3" t="str">
        <f t="shared" si="7"/>
        <v>Sinhalese</v>
      </c>
      <c r="F226" s="5">
        <f>Data!E1483</f>
        <v>7285</v>
      </c>
      <c r="G226" s="6">
        <f>RANK(F226,$F$3:$F$256)+COUNTIF($F$3:$F226,F226)-1</f>
        <v>153</v>
      </c>
    </row>
    <row r="227" spans="1:7" x14ac:dyDescent="0.2">
      <c r="A227" s="3" t="str">
        <f>TRIM(Data!A1484)</f>
        <v>Sri Lankan</v>
      </c>
      <c r="B227" s="5">
        <f>Data!B1484</f>
        <v>27720</v>
      </c>
      <c r="C227">
        <f>RANK(B227,$B$3:$B$256)+COUNTIF($B$3:$B227,B227)-1</f>
        <v>39</v>
      </c>
      <c r="E227" s="3" t="str">
        <f t="shared" si="7"/>
        <v>Sri Lankan</v>
      </c>
      <c r="F227" s="5">
        <f>Data!E1484</f>
        <v>152595</v>
      </c>
      <c r="G227" s="6">
        <f>RANK(F227,$F$3:$F$256)+COUNTIF($F$3:$F227,F227)-1</f>
        <v>40</v>
      </c>
    </row>
    <row r="228" spans="1:7" x14ac:dyDescent="0.2">
      <c r="A228" s="3" t="str">
        <f>TRIM(Data!A1485)</f>
        <v>Tamil</v>
      </c>
      <c r="B228" s="5">
        <f>Data!B1485</f>
        <v>8880</v>
      </c>
      <c r="C228">
        <f>RANK(B228,$B$3:$B$256)+COUNTIF($B$3:$B228,B228)-1</f>
        <v>75</v>
      </c>
      <c r="E228" s="3" t="str">
        <f t="shared" si="7"/>
        <v>Tamil</v>
      </c>
      <c r="F228" s="5">
        <f>Data!E1485</f>
        <v>48670</v>
      </c>
      <c r="G228" s="6">
        <f>RANK(F228,$F$3:$F$256)+COUNTIF($F$3:$F228,F228)-1</f>
        <v>73</v>
      </c>
    </row>
    <row r="229" spans="1:7" x14ac:dyDescent="0.2">
      <c r="A229" s="3" t="str">
        <f>TRIM(Data!A1486)</f>
        <v>South Asian origins, n.i.e.</v>
      </c>
      <c r="B229" s="5">
        <f>Data!B1486</f>
        <v>16140</v>
      </c>
      <c r="C229">
        <f>RANK(B229,$B$3:$B$256)+COUNTIF($B$3:$B229,B229)-1</f>
        <v>53</v>
      </c>
      <c r="E229" s="3" t="str">
        <f t="shared" si="7"/>
        <v>South Asian origins, n.i.e.</v>
      </c>
      <c r="F229" s="5">
        <f>Data!E1486</f>
        <v>76400</v>
      </c>
      <c r="G229" s="6">
        <f>RANK(F229,$F$3:$F$256)+COUNTIF($F$3:$F229,F229)-1</f>
        <v>60</v>
      </c>
    </row>
    <row r="230" spans="1:7" x14ac:dyDescent="0.2">
      <c r="A230" s="3" t="str">
        <f>TRIM(Data!A1487)</f>
        <v>Burmese</v>
      </c>
      <c r="B230" s="5">
        <f>Data!B1487</f>
        <v>2095</v>
      </c>
      <c r="C230">
        <f>RANK(B230,$B$3:$B$256)+COUNTIF($B$3:$B230,B230)-1</f>
        <v>145</v>
      </c>
      <c r="E230" s="3" t="str">
        <f t="shared" si="7"/>
        <v>Burmese</v>
      </c>
      <c r="F230" s="5">
        <f>Data!E1487</f>
        <v>9330</v>
      </c>
      <c r="G230" s="6">
        <f>RANK(F230,$F$3:$F$256)+COUNTIF($F$3:$F230,F230)-1</f>
        <v>145</v>
      </c>
    </row>
    <row r="231" spans="1:7" x14ac:dyDescent="0.2">
      <c r="A231" s="3" t="str">
        <f>TRIM(Data!A1488)</f>
        <v>Cambodian (Khmer)</v>
      </c>
      <c r="B231" s="5">
        <f>Data!B1488</f>
        <v>5195</v>
      </c>
      <c r="C231">
        <f>RANK(B231,$B$3:$B$256)+COUNTIF($B$3:$B231,B231)-1</f>
        <v>100</v>
      </c>
      <c r="E231" s="3" t="str">
        <f t="shared" si="7"/>
        <v>Cambodian (Khmer)</v>
      </c>
      <c r="F231" s="5">
        <f>Data!E1488</f>
        <v>38495</v>
      </c>
      <c r="G231" s="6">
        <f>RANK(F231,$F$3:$F$256)+COUNTIF($F$3:$F231,F231)-1</f>
        <v>85</v>
      </c>
    </row>
    <row r="232" spans="1:7" x14ac:dyDescent="0.2">
      <c r="A232" s="3" t="str">
        <f>TRIM(Data!A1489)</f>
        <v>Chinese</v>
      </c>
      <c r="B232" s="5">
        <f>Data!B1489</f>
        <v>386730</v>
      </c>
      <c r="C232">
        <f>RANK(B232,$B$3:$B$256)+COUNTIF($B$3:$B232,B232)-1</f>
        <v>6</v>
      </c>
      <c r="E232" s="3" t="str">
        <f t="shared" si="7"/>
        <v>Chinese</v>
      </c>
      <c r="F232" s="5">
        <f>Data!E1489</f>
        <v>1769195</v>
      </c>
      <c r="G232" s="6">
        <f>RANK(F232,$F$3:$F$256)+COUNTIF($F$3:$F232,F232)-1</f>
        <v>7</v>
      </c>
    </row>
    <row r="233" spans="1:7" x14ac:dyDescent="0.2">
      <c r="A233" s="3" t="str">
        <f>TRIM(Data!A1490)</f>
        <v>Filipino</v>
      </c>
      <c r="B233" s="5">
        <f>Data!B1490</f>
        <v>63530</v>
      </c>
      <c r="C233">
        <f>RANK(B233,$B$3:$B$256)+COUNTIF($B$3:$B233,B233)-1</f>
        <v>18</v>
      </c>
      <c r="E233" s="3" t="str">
        <f t="shared" si="7"/>
        <v>Filipino</v>
      </c>
      <c r="F233" s="5">
        <f>Data!E1490</f>
        <v>837130</v>
      </c>
      <c r="G233" s="6">
        <f>RANK(F233,$F$3:$F$256)+COUNTIF($F$3:$F233,F233)-1</f>
        <v>14</v>
      </c>
    </row>
    <row r="234" spans="1:7" x14ac:dyDescent="0.2">
      <c r="A234" s="3" t="str">
        <f>TRIM(Data!A1491)</f>
        <v>Hmong</v>
      </c>
      <c r="B234" s="5">
        <f>Data!B1491</f>
        <v>55</v>
      </c>
      <c r="C234">
        <f>RANK(B234,$B$3:$B$256)+COUNTIF($B$3:$B234,B234)-1</f>
        <v>254</v>
      </c>
      <c r="E234" s="3" t="str">
        <f t="shared" si="7"/>
        <v>Hmong</v>
      </c>
      <c r="F234" s="5">
        <f>Data!E1491</f>
        <v>805</v>
      </c>
      <c r="G234" s="6">
        <f>RANK(F234,$F$3:$F$256)+COUNTIF($F$3:$F234,F234)-1</f>
        <v>253</v>
      </c>
    </row>
    <row r="235" spans="1:7" x14ac:dyDescent="0.2">
      <c r="A235" s="3" t="str">
        <f>TRIM(Data!A1492)</f>
        <v>Indonesian</v>
      </c>
      <c r="B235" s="5">
        <f>Data!B1492</f>
        <v>3015</v>
      </c>
      <c r="C235">
        <f>RANK(B235,$B$3:$B$256)+COUNTIF($B$3:$B235,B235)-1</f>
        <v>129</v>
      </c>
      <c r="E235" s="3" t="str">
        <f t="shared" si="7"/>
        <v>Indonesian</v>
      </c>
      <c r="F235" s="5">
        <f>Data!E1492</f>
        <v>21390</v>
      </c>
      <c r="G235" s="6">
        <f>RANK(F235,$F$3:$F$256)+COUNTIF($F$3:$F235,F235)-1</f>
        <v>116</v>
      </c>
    </row>
    <row r="236" spans="1:7" x14ac:dyDescent="0.2">
      <c r="A236" s="3" t="str">
        <f>TRIM(Data!A1493)</f>
        <v>Japanese</v>
      </c>
      <c r="B236" s="5">
        <f>Data!B1493</f>
        <v>15825</v>
      </c>
      <c r="C236">
        <f>RANK(B236,$B$3:$B$256)+COUNTIF($B$3:$B236,B236)-1</f>
        <v>54</v>
      </c>
      <c r="E236" s="3" t="str">
        <f t="shared" si="7"/>
        <v>Japanese</v>
      </c>
      <c r="F236" s="5">
        <f>Data!E1493</f>
        <v>121485</v>
      </c>
      <c r="G236" s="6">
        <f>RANK(F236,$F$3:$F$256)+COUNTIF($F$3:$F236,F236)-1</f>
        <v>45</v>
      </c>
    </row>
    <row r="237" spans="1:7" x14ac:dyDescent="0.2">
      <c r="A237" s="3" t="str">
        <f>TRIM(Data!A1494)</f>
        <v>Karen</v>
      </c>
      <c r="B237" s="5">
        <f>Data!B1494</f>
        <v>955</v>
      </c>
      <c r="C237">
        <f>RANK(B237,$B$3:$B$256)+COUNTIF($B$3:$B237,B237)-1</f>
        <v>181</v>
      </c>
      <c r="E237" s="3" t="str">
        <f t="shared" si="7"/>
        <v>Karen</v>
      </c>
      <c r="F237" s="5">
        <f>Data!E1494</f>
        <v>4515</v>
      </c>
      <c r="G237" s="6">
        <f>RANK(F237,$F$3:$F$256)+COUNTIF($F$3:$F237,F237)-1</f>
        <v>181</v>
      </c>
    </row>
    <row r="238" spans="1:7" x14ac:dyDescent="0.2">
      <c r="A238" s="3" t="str">
        <f>TRIM(Data!A1495)</f>
        <v>Korean</v>
      </c>
      <c r="B238" s="5">
        <f>Data!B1495</f>
        <v>63365</v>
      </c>
      <c r="C238">
        <f>RANK(B238,$B$3:$B$256)+COUNTIF($B$3:$B238,B238)-1</f>
        <v>19</v>
      </c>
      <c r="E238" s="3" t="str">
        <f t="shared" si="7"/>
        <v>Korean</v>
      </c>
      <c r="F238" s="5">
        <f>Data!E1495</f>
        <v>198210</v>
      </c>
      <c r="G238" s="6">
        <f>RANK(F238,$F$3:$F$256)+COUNTIF($F$3:$F238,F238)-1</f>
        <v>35</v>
      </c>
    </row>
    <row r="239" spans="1:7" x14ac:dyDescent="0.2">
      <c r="A239" s="3" t="str">
        <f>TRIM(Data!A1496)</f>
        <v>Laotian</v>
      </c>
      <c r="B239" s="5">
        <f>Data!B1496</f>
        <v>2650</v>
      </c>
      <c r="C239">
        <f>RANK(B239,$B$3:$B$256)+COUNTIF($B$3:$B239,B239)-1</f>
        <v>132</v>
      </c>
      <c r="E239" s="3" t="str">
        <f t="shared" si="7"/>
        <v>Laotian</v>
      </c>
      <c r="F239" s="5">
        <f>Data!E1496</f>
        <v>24575</v>
      </c>
      <c r="G239" s="6">
        <f>RANK(F239,$F$3:$F$256)+COUNTIF($F$3:$F239,F239)-1</f>
        <v>109</v>
      </c>
    </row>
    <row r="240" spans="1:7" x14ac:dyDescent="0.2">
      <c r="A240" s="3" t="str">
        <f>TRIM(Data!A1497)</f>
        <v>Malaysian</v>
      </c>
      <c r="B240" s="5">
        <f>Data!B1497</f>
        <v>2180</v>
      </c>
      <c r="C240">
        <f>RANK(B240,$B$3:$B$256)+COUNTIF($B$3:$B240,B240)-1</f>
        <v>143</v>
      </c>
      <c r="E240" s="3" t="str">
        <f t="shared" si="7"/>
        <v>Malaysian</v>
      </c>
      <c r="F240" s="5">
        <f>Data!E1497</f>
        <v>16925</v>
      </c>
      <c r="G240" s="6">
        <f>RANK(F240,$F$3:$F$256)+COUNTIF($F$3:$F240,F240)-1</f>
        <v>127</v>
      </c>
    </row>
    <row r="241" spans="1:7" x14ac:dyDescent="0.2">
      <c r="A241" s="3" t="str">
        <f>TRIM(Data!A1498)</f>
        <v>Mongolian</v>
      </c>
      <c r="B241" s="5">
        <f>Data!B1498</f>
        <v>1705</v>
      </c>
      <c r="C241">
        <f>RANK(B241,$B$3:$B$256)+COUNTIF($B$3:$B241,B241)-1</f>
        <v>152</v>
      </c>
      <c r="E241" s="3" t="str">
        <f t="shared" si="7"/>
        <v>Mongolian</v>
      </c>
      <c r="F241" s="5">
        <f>Data!E1498</f>
        <v>7480</v>
      </c>
      <c r="G241" s="6">
        <f>RANK(F241,$F$3:$F$256)+COUNTIF($F$3:$F241,F241)-1</f>
        <v>152</v>
      </c>
    </row>
    <row r="242" spans="1:7" x14ac:dyDescent="0.2">
      <c r="A242" s="3" t="str">
        <f>TRIM(Data!A1499)</f>
        <v>Singaporean</v>
      </c>
      <c r="B242" s="5">
        <f>Data!B1499</f>
        <v>475</v>
      </c>
      <c r="C242">
        <f>RANK(B242,$B$3:$B$256)+COUNTIF($B$3:$B242,B242)-1</f>
        <v>215</v>
      </c>
      <c r="E242" s="3" t="str">
        <f t="shared" si="7"/>
        <v>Singaporean</v>
      </c>
      <c r="F242" s="5">
        <f>Data!E1499</f>
        <v>2850</v>
      </c>
      <c r="G242" s="6">
        <f>RANK(F242,$F$3:$F$256)+COUNTIF($F$3:$F242,F242)-1</f>
        <v>209</v>
      </c>
    </row>
    <row r="243" spans="1:7" x14ac:dyDescent="0.2">
      <c r="A243" s="3" t="str">
        <f>TRIM(Data!A1500)</f>
        <v>Taiwanese</v>
      </c>
      <c r="B243" s="5">
        <f>Data!B1500</f>
        <v>10850</v>
      </c>
      <c r="C243">
        <f>RANK(B243,$B$3:$B$256)+COUNTIF($B$3:$B243,B243)-1</f>
        <v>69</v>
      </c>
      <c r="E243" s="3" t="str">
        <f t="shared" si="7"/>
        <v>Taiwanese</v>
      </c>
      <c r="F243" s="5">
        <f>Data!E1500</f>
        <v>36510</v>
      </c>
      <c r="G243" s="6">
        <f>RANK(F243,$F$3:$F$256)+COUNTIF($F$3:$F243,F243)-1</f>
        <v>91</v>
      </c>
    </row>
    <row r="244" spans="1:7" x14ac:dyDescent="0.2">
      <c r="A244" s="3" t="str">
        <f>TRIM(Data!A1501)</f>
        <v>Thai</v>
      </c>
      <c r="B244" s="5">
        <f>Data!B1501</f>
        <v>3050</v>
      </c>
      <c r="C244">
        <f>RANK(B244,$B$3:$B$256)+COUNTIF($B$3:$B244,B244)-1</f>
        <v>127</v>
      </c>
      <c r="E244" s="3" t="str">
        <f t="shared" si="7"/>
        <v>Thai</v>
      </c>
      <c r="F244" s="5">
        <f>Data!E1501</f>
        <v>19010</v>
      </c>
      <c r="G244" s="6">
        <f>RANK(F244,$F$3:$F$256)+COUNTIF($F$3:$F244,F244)-1</f>
        <v>122</v>
      </c>
    </row>
    <row r="245" spans="1:7" x14ac:dyDescent="0.2">
      <c r="A245" s="3" t="str">
        <f>TRIM(Data!A1502)</f>
        <v>Tibetan</v>
      </c>
      <c r="B245" s="5">
        <f>Data!B1502</f>
        <v>1750</v>
      </c>
      <c r="C245">
        <f>RANK(B245,$B$3:$B$256)+COUNTIF($B$3:$B245,B245)-1</f>
        <v>151</v>
      </c>
      <c r="E245" s="3" t="str">
        <f t="shared" si="7"/>
        <v>Tibetan</v>
      </c>
      <c r="F245" s="5">
        <f>Data!E1502</f>
        <v>8040</v>
      </c>
      <c r="G245" s="6">
        <f>RANK(F245,$F$3:$F$256)+COUNTIF($F$3:$F245,F245)-1</f>
        <v>150</v>
      </c>
    </row>
    <row r="246" spans="1:7" x14ac:dyDescent="0.2">
      <c r="A246" s="3" t="str">
        <f>TRIM(Data!A1503)</f>
        <v>Vietnamese</v>
      </c>
      <c r="B246" s="5">
        <f>Data!B1503</f>
        <v>42695</v>
      </c>
      <c r="C246">
        <f>RANK(B246,$B$3:$B$256)+COUNTIF($B$3:$B246,B246)-1</f>
        <v>30</v>
      </c>
      <c r="E246" s="3" t="str">
        <f t="shared" si="7"/>
        <v>Vietnamese</v>
      </c>
      <c r="F246" s="5">
        <f>Data!E1503</f>
        <v>240615</v>
      </c>
      <c r="G246" s="6">
        <f>RANK(F246,$F$3:$F$256)+COUNTIF($F$3:$F246,F246)-1</f>
        <v>27</v>
      </c>
    </row>
    <row r="247" spans="1:7" x14ac:dyDescent="0.2">
      <c r="A247" s="3" t="str">
        <f>TRIM(Data!A1504)</f>
        <v>East and Southeast Asian origins, n.i.e.</v>
      </c>
      <c r="B247" s="5">
        <f>Data!B1504</f>
        <v>1305</v>
      </c>
      <c r="C247">
        <f>RANK(B247,$B$3:$B$256)+COUNTIF($B$3:$B247,B247)-1</f>
        <v>161</v>
      </c>
      <c r="E247" s="3" t="str">
        <f t="shared" si="7"/>
        <v>East and Southeast Asian origins, n.i.e.</v>
      </c>
      <c r="F247" s="5">
        <f>Data!E1504</f>
        <v>6500</v>
      </c>
      <c r="G247" s="6">
        <f>RANK(F247,$F$3:$F$256)+COUNTIF($F$3:$F247,F247)-1</f>
        <v>160</v>
      </c>
    </row>
    <row r="248" spans="1:7" x14ac:dyDescent="0.2">
      <c r="A248" s="3" t="str">
        <f>TRIM(Data!A1505)</f>
        <v>Other Asian origins, n.i.e.</v>
      </c>
      <c r="B248" s="5">
        <f>Data!B1505</f>
        <v>5120</v>
      </c>
      <c r="C248">
        <f>RANK(B248,$B$3:$B$256)+COUNTIF($B$3:$B248,B248)-1</f>
        <v>101</v>
      </c>
      <c r="E248" s="3" t="str">
        <f t="shared" si="7"/>
        <v>Other Asian origins, n.i.e.</v>
      </c>
      <c r="F248" s="5">
        <f>Data!E1505</f>
        <v>22740</v>
      </c>
      <c r="G248" s="6">
        <f>RANK(F248,$F$3:$F$256)+COUNTIF($F$3:$F248,F248)-1</f>
        <v>113</v>
      </c>
    </row>
    <row r="249" spans="1:7" x14ac:dyDescent="0.2">
      <c r="A249" s="3" t="str">
        <f>TRIM(Data!A1506)</f>
        <v>Australian</v>
      </c>
      <c r="B249" s="5">
        <f>Data!B1506</f>
        <v>4590</v>
      </c>
      <c r="C249">
        <f>RANK(B249,$B$3:$B$256)+COUNTIF($B$3:$B249,B249)-1</f>
        <v>107</v>
      </c>
      <c r="E249" s="3" t="str">
        <f t="shared" si="7"/>
        <v>Australian</v>
      </c>
      <c r="F249" s="5">
        <f>Data!E1506</f>
        <v>42315</v>
      </c>
      <c r="G249" s="6">
        <f>RANK(F249,$F$3:$F$256)+COUNTIF($F$3:$F249,F249)-1</f>
        <v>79</v>
      </c>
    </row>
    <row r="250" spans="1:7" x14ac:dyDescent="0.2">
      <c r="A250" s="3" t="str">
        <f>TRIM(Data!A1507)</f>
        <v>New Zealander</v>
      </c>
      <c r="B250" s="5">
        <f>Data!B1507</f>
        <v>1495</v>
      </c>
      <c r="C250">
        <f>RANK(B250,$B$3:$B$256)+COUNTIF($B$3:$B250,B250)-1</f>
        <v>154</v>
      </c>
      <c r="E250" s="3" t="str">
        <f t="shared" si="7"/>
        <v>New Zealander</v>
      </c>
      <c r="F250" s="5">
        <f>Data!E1507</f>
        <v>15390</v>
      </c>
      <c r="G250" s="6">
        <f>RANK(F250,$F$3:$F$256)+COUNTIF($F$3:$F250,F250)-1</f>
        <v>129</v>
      </c>
    </row>
    <row r="251" spans="1:7" x14ac:dyDescent="0.2">
      <c r="A251" s="3" t="str">
        <f>TRIM(Data!A1508)</f>
        <v>Fijian</v>
      </c>
      <c r="B251" s="5">
        <f>Data!B1508</f>
        <v>2485</v>
      </c>
      <c r="C251">
        <f>RANK(B251,$B$3:$B$256)+COUNTIF($B$3:$B251,B251)-1</f>
        <v>136</v>
      </c>
      <c r="E251" s="3" t="str">
        <f t="shared" si="7"/>
        <v>Fijian</v>
      </c>
      <c r="F251" s="5">
        <f>Data!E1508</f>
        <v>19375</v>
      </c>
      <c r="G251" s="6">
        <f>RANK(F251,$F$3:$F$256)+COUNTIF($F$3:$F251,F251)-1</f>
        <v>121</v>
      </c>
    </row>
    <row r="252" spans="1:7" x14ac:dyDescent="0.2">
      <c r="A252" s="3" t="str">
        <f>TRIM(Data!A1509)</f>
        <v>Hawaiian</v>
      </c>
      <c r="B252" s="5">
        <f>Data!B1509</f>
        <v>650</v>
      </c>
      <c r="C252">
        <f>RANK(B252,$B$3:$B$256)+COUNTIF($B$3:$B252,B252)-1</f>
        <v>201</v>
      </c>
      <c r="E252" s="3" t="str">
        <f t="shared" si="7"/>
        <v>Hawaiian</v>
      </c>
      <c r="F252" s="5">
        <f>Data!E1509</f>
        <v>3290</v>
      </c>
      <c r="G252" s="6">
        <f>RANK(F252,$F$3:$F$256)+COUNTIF($F$3:$F252,F252)-1</f>
        <v>200</v>
      </c>
    </row>
    <row r="253" spans="1:7" x14ac:dyDescent="0.2">
      <c r="A253" s="3" t="str">
        <f>TRIM(Data!A1510)</f>
        <v>Maori</v>
      </c>
      <c r="B253" s="5">
        <f>Data!B1510</f>
        <v>345</v>
      </c>
      <c r="C253">
        <f>RANK(B253,$B$3:$B$256)+COUNTIF($B$3:$B253,B253)-1</f>
        <v>228</v>
      </c>
      <c r="E253" s="3" t="str">
        <f t="shared" si="7"/>
        <v>Maori</v>
      </c>
      <c r="F253" s="5">
        <f>Data!E1510</f>
        <v>2495</v>
      </c>
      <c r="G253" s="6">
        <f>RANK(F253,$F$3:$F$256)+COUNTIF($F$3:$F253,F253)-1</f>
        <v>212</v>
      </c>
    </row>
    <row r="254" spans="1:7" x14ac:dyDescent="0.2">
      <c r="A254" s="3" t="str">
        <f>TRIM(Data!A1511)</f>
        <v>Samoan</v>
      </c>
      <c r="B254" s="5">
        <f>Data!B1511</f>
        <v>130</v>
      </c>
      <c r="C254">
        <f>RANK(B254,$B$3:$B$256)+COUNTIF($B$3:$B254,B254)-1</f>
        <v>250</v>
      </c>
      <c r="E254" s="3" t="str">
        <f t="shared" si="7"/>
        <v>Samoan</v>
      </c>
      <c r="F254" s="5">
        <f>Data!E1511</f>
        <v>1105</v>
      </c>
      <c r="G254" s="6">
        <f>RANK(F254,$F$3:$F$256)+COUNTIF($F$3:$F254,F254)-1</f>
        <v>243</v>
      </c>
    </row>
    <row r="255" spans="1:7" x14ac:dyDescent="0.2">
      <c r="A255" s="3" t="str">
        <f>TRIM(Data!A1512)</f>
        <v>Polynesian, n.o.s.</v>
      </c>
      <c r="B255" s="5">
        <f>Data!B1512</f>
        <v>245</v>
      </c>
      <c r="C255">
        <f>RANK(B255,$B$3:$B$256)+COUNTIF($B$3:$B255,B255)-1</f>
        <v>246</v>
      </c>
      <c r="E255" s="3" t="str">
        <f t="shared" si="7"/>
        <v>Polynesian, n.o.s.</v>
      </c>
      <c r="F255" s="5">
        <f>Data!E1512</f>
        <v>1525</v>
      </c>
      <c r="G255" s="6">
        <f>RANK(F255,$F$3:$F$256)+COUNTIF($F$3:$F255,F255)-1</f>
        <v>233</v>
      </c>
    </row>
    <row r="256" spans="1:7" x14ac:dyDescent="0.2">
      <c r="A256" s="3" t="str">
        <f>TRIM(Data!A1513)</f>
        <v>Pacific Islands origins, n.i.e.</v>
      </c>
      <c r="B256" s="5">
        <f>Data!B1513</f>
        <v>470</v>
      </c>
      <c r="C256">
        <f>RANK(B256,$B$3:$B$256)+COUNTIF($B$3:$B256,B256)-1</f>
        <v>217</v>
      </c>
      <c r="E256" s="3" t="str">
        <f t="shared" si="7"/>
        <v>Pacific Islands origins, n.i.e.</v>
      </c>
      <c r="F256" s="5">
        <f>Data!E1513</f>
        <v>2330</v>
      </c>
      <c r="G256" s="6">
        <f>RANK(F256,$F$3:$F$256)+COUNTIF($F$3:$F256,F256)-1</f>
        <v>215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6"/>
  <sheetViews>
    <sheetView topLeftCell="D18" zoomScaleNormal="100" workbookViewId="0">
      <selection activeCell="E57" sqref="E3:E57"/>
    </sheetView>
  </sheetViews>
  <sheetFormatPr defaultRowHeight="15" x14ac:dyDescent="0.2"/>
  <cols>
    <col min="1" max="1" width="33.77734375" customWidth="1"/>
    <col min="5" max="5" width="33.77734375" customWidth="1"/>
    <col min="12" max="12" width="37.5546875" bestFit="1" customWidth="1"/>
    <col min="16" max="16" width="36.5546875" customWidth="1"/>
  </cols>
  <sheetData>
    <row r="1" spans="1:17" ht="15.75" x14ac:dyDescent="0.25">
      <c r="A1" s="2" t="s">
        <v>2378</v>
      </c>
      <c r="B1" s="3" t="str">
        <f>TRIM(Data!B1)</f>
        <v>LIM-AT</v>
      </c>
      <c r="C1" s="3"/>
      <c r="D1" s="3"/>
      <c r="E1" s="2" t="s">
        <v>2378</v>
      </c>
      <c r="F1" s="3" t="str">
        <f>Data!E1</f>
        <v>Total pop'n</v>
      </c>
      <c r="G1" s="3"/>
      <c r="L1" t="str">
        <f>B1</f>
        <v>LIM-AT</v>
      </c>
      <c r="P1" t="str">
        <f>F1</f>
        <v>Total pop'n</v>
      </c>
    </row>
    <row r="2" spans="1:17" x14ac:dyDescent="0.2">
      <c r="B2" s="4" t="s">
        <v>1832</v>
      </c>
      <c r="C2" s="1" t="s">
        <v>2377</v>
      </c>
      <c r="D2" s="1"/>
      <c r="F2" s="4" t="s">
        <v>1832</v>
      </c>
      <c r="G2" s="1" t="s">
        <v>2377</v>
      </c>
      <c r="K2" s="4" t="s">
        <v>2377</v>
      </c>
      <c r="L2" s="4" t="s">
        <v>2383</v>
      </c>
      <c r="M2" s="4" t="str">
        <f>CONCATENATE(L2,": ",B$1)</f>
        <v>Top selected countries of birth, all immigrants: LIM-AT</v>
      </c>
      <c r="O2" s="4" t="s">
        <v>2377</v>
      </c>
      <c r="P2" s="4" t="s">
        <v>2383</v>
      </c>
      <c r="Q2" s="4" t="str">
        <f>CONCATENATE(P2,": ",F$1)</f>
        <v>Top selected countries of birth, all immigrants: Total pop'n</v>
      </c>
    </row>
    <row r="3" spans="1:17" x14ac:dyDescent="0.2">
      <c r="A3" t="str">
        <f>TRIM(Data!A1041)</f>
        <v>Brazil</v>
      </c>
      <c r="B3">
        <f>Data!B1041</f>
        <v>5335</v>
      </c>
      <c r="C3">
        <f>RANK(B3,$B$3:$B$57)+COUNTIF($B3:$B$3,B3)-1</f>
        <v>47</v>
      </c>
      <c r="E3" t="str">
        <f>A3</f>
        <v>Brazil</v>
      </c>
      <c r="F3">
        <f>Data!E1041</f>
        <v>29315</v>
      </c>
      <c r="G3">
        <f>RANK(F3,$F$3:$F$57)+COUNTIF($F3:$F$3,F3)-1</f>
        <v>51</v>
      </c>
      <c r="K3" s="3">
        <v>20</v>
      </c>
      <c r="L3" t="str">
        <f>INDEX($A$3:$C$57,MATCH(K3,$C$3:$C$57,0),1)</f>
        <v>Italy</v>
      </c>
      <c r="M3" s="6">
        <f>INDEX($A$3:$C$57,MATCH(K3,$C$3:$C$57,0),2)</f>
        <v>20750</v>
      </c>
      <c r="O3" s="3">
        <v>20</v>
      </c>
      <c r="P3" t="str">
        <f>INDEX($E$3:$G$57,MATCH(O3,$G$3:$G$57,0),1)</f>
        <v>Korea, South</v>
      </c>
      <c r="Q3" s="6">
        <f>INDEX($E$3:$G$57,MATCH(O3,$G$3:$G$57,0),2)</f>
        <v>123305</v>
      </c>
    </row>
    <row r="4" spans="1:17" x14ac:dyDescent="0.2">
      <c r="A4" t="str">
        <f>TRIM(Data!A1042)</f>
        <v>Colombia</v>
      </c>
      <c r="B4">
        <f>Data!B1042</f>
        <v>15600</v>
      </c>
      <c r="C4">
        <f>RANK(B4,$B$3:$B$57)+COUNTIF($B$3:$B4,B4)-1</f>
        <v>31</v>
      </c>
      <c r="E4" t="str">
        <f t="shared" ref="E4:E57" si="0">A4</f>
        <v>Colombia</v>
      </c>
      <c r="F4">
        <f>Data!E1042</f>
        <v>70035</v>
      </c>
      <c r="G4">
        <f>RANK(F4,$F$3:$F$57)+COUNTIF($F$3:$F4,F4)-1</f>
        <v>30</v>
      </c>
      <c r="K4" s="3">
        <v>19</v>
      </c>
      <c r="L4" t="str">
        <f t="shared" ref="L4:L22" si="1">INDEX($A$3:$C$57,MATCH(K4,$C$3:$C$57,0),1)</f>
        <v>Jamaica</v>
      </c>
      <c r="M4" s="6">
        <f t="shared" ref="M4:M22" si="2">INDEX($A$3:$C$57,MATCH(K4,$C$3:$C$57,0),2)</f>
        <v>21275</v>
      </c>
      <c r="O4" s="3">
        <v>19</v>
      </c>
      <c r="P4" t="str">
        <f t="shared" ref="P4:P22" si="3">INDEX($E$3:$G$57,MATCH(O4,$G$3:$G$57,0),1)</f>
        <v>Sri Lanka</v>
      </c>
      <c r="Q4" s="6">
        <f t="shared" ref="Q4:Q22" si="4">INDEX($E$3:$G$57,MATCH(O4,$G$3:$G$57,0),2)</f>
        <v>131995</v>
      </c>
    </row>
    <row r="5" spans="1:17" x14ac:dyDescent="0.2">
      <c r="A5" t="str">
        <f>TRIM(Data!A1043)</f>
        <v>El Salvador</v>
      </c>
      <c r="B5">
        <f>Data!B1043</f>
        <v>7795</v>
      </c>
      <c r="C5">
        <f>RANK(B5,$B$3:$B$57)+COUNTIF($B$3:$B5,B5)-1</f>
        <v>44</v>
      </c>
      <c r="E5" t="str">
        <f t="shared" si="0"/>
        <v>El Salvador</v>
      </c>
      <c r="F5">
        <f>Data!E1043</f>
        <v>48080</v>
      </c>
      <c r="G5">
        <f>RANK(F5,$F$3:$F$57)+COUNTIF($F$3:$F5,F5)-1</f>
        <v>42</v>
      </c>
      <c r="K5" s="3">
        <v>18</v>
      </c>
      <c r="L5" t="str">
        <f t="shared" si="1"/>
        <v>Sri Lanka</v>
      </c>
      <c r="M5" s="6">
        <f t="shared" si="2"/>
        <v>22920</v>
      </c>
      <c r="O5" s="3">
        <v>18</v>
      </c>
      <c r="P5" t="str">
        <f t="shared" si="3"/>
        <v>Jamaica</v>
      </c>
      <c r="Q5" s="6">
        <f t="shared" si="4"/>
        <v>138345</v>
      </c>
    </row>
    <row r="6" spans="1:17" x14ac:dyDescent="0.2">
      <c r="A6" t="str">
        <f>TRIM(Data!A1044)</f>
        <v>Guyana</v>
      </c>
      <c r="B6">
        <f>Data!B1044</f>
        <v>12015</v>
      </c>
      <c r="C6">
        <f>RANK(B6,$B$3:$B$57)+COUNTIF($B$3:$B6,B6)-1</f>
        <v>36</v>
      </c>
      <c r="E6" t="str">
        <f t="shared" si="0"/>
        <v>Guyana</v>
      </c>
      <c r="F6">
        <f>Data!E1044</f>
        <v>87680</v>
      </c>
      <c r="G6">
        <f>RANK(F6,$F$3:$F$57)+COUNTIF($F$3:$F6,F6)-1</f>
        <v>26</v>
      </c>
      <c r="K6" s="3">
        <v>17</v>
      </c>
      <c r="L6" t="str">
        <f t="shared" si="1"/>
        <v>Lebanon</v>
      </c>
      <c r="M6" s="6">
        <f t="shared" si="2"/>
        <v>23145</v>
      </c>
      <c r="O6" s="3">
        <v>17</v>
      </c>
      <c r="P6" t="str">
        <f t="shared" si="3"/>
        <v>Portugal</v>
      </c>
      <c r="Q6" s="6">
        <f t="shared" si="4"/>
        <v>139445</v>
      </c>
    </row>
    <row r="7" spans="1:17" x14ac:dyDescent="0.2">
      <c r="A7" t="str">
        <f>TRIM(Data!A1045)</f>
        <v>Haiti</v>
      </c>
      <c r="B7">
        <f>Data!B1045</f>
        <v>19010</v>
      </c>
      <c r="C7">
        <f>RANK(B7,$B$3:$B$57)+COUNTIF($B$3:$B7,B7)-1</f>
        <v>23</v>
      </c>
      <c r="E7" t="str">
        <f t="shared" si="0"/>
        <v>Haiti</v>
      </c>
      <c r="F7">
        <f>Data!E1045</f>
        <v>93485</v>
      </c>
      <c r="G7">
        <f>RANK(F7,$F$3:$F$57)+COUNTIF($F$3:$F7,F7)-1</f>
        <v>22</v>
      </c>
      <c r="K7" s="3">
        <v>16</v>
      </c>
      <c r="L7" t="str">
        <f t="shared" si="1"/>
        <v>Iraq</v>
      </c>
      <c r="M7" s="6">
        <f t="shared" si="2"/>
        <v>28065</v>
      </c>
      <c r="O7" s="3">
        <v>16</v>
      </c>
      <c r="P7" t="str">
        <f t="shared" si="3"/>
        <v>Germany</v>
      </c>
      <c r="Q7" s="6">
        <f t="shared" si="4"/>
        <v>145840</v>
      </c>
    </row>
    <row r="8" spans="1:17" x14ac:dyDescent="0.2">
      <c r="A8" t="str">
        <f>TRIM(Data!A1046)</f>
        <v>Jamaica</v>
      </c>
      <c r="B8">
        <f>Data!B1046</f>
        <v>21275</v>
      </c>
      <c r="C8">
        <f>RANK(B8,$B$3:$B$57)+COUNTIF($B$3:$B8,B8)-1</f>
        <v>19</v>
      </c>
      <c r="E8" t="str">
        <f t="shared" si="0"/>
        <v>Jamaica</v>
      </c>
      <c r="F8">
        <f>Data!E1046</f>
        <v>138345</v>
      </c>
      <c r="G8">
        <f>RANK(F8,$F$3:$F$57)+COUNTIF($F$3:$F8,F8)-1</f>
        <v>18</v>
      </c>
      <c r="K8" s="3">
        <v>15</v>
      </c>
      <c r="L8" t="str">
        <f t="shared" si="1"/>
        <v>Viet Nam</v>
      </c>
      <c r="M8" s="6">
        <f t="shared" si="2"/>
        <v>29515</v>
      </c>
      <c r="O8" s="3">
        <v>15</v>
      </c>
      <c r="P8" t="str">
        <f t="shared" si="3"/>
        <v>Poland</v>
      </c>
      <c r="Q8" s="6">
        <f t="shared" si="4"/>
        <v>146470</v>
      </c>
    </row>
    <row r="9" spans="1:17" x14ac:dyDescent="0.2">
      <c r="A9" t="str">
        <f>TRIM(Data!A1047)</f>
        <v>Mexico</v>
      </c>
      <c r="B9">
        <f>Data!B1047</f>
        <v>14790</v>
      </c>
      <c r="C9">
        <f>RANK(B9,$B$3:$B$57)+COUNTIF($B$3:$B9,B9)-1</f>
        <v>32</v>
      </c>
      <c r="E9" t="str">
        <f t="shared" si="0"/>
        <v>Mexico</v>
      </c>
      <c r="F9">
        <f>Data!E1047</f>
        <v>80590</v>
      </c>
      <c r="G9">
        <f>RANK(F9,$F$3:$F$57)+COUNTIF($F$3:$F9,F9)-1</f>
        <v>27</v>
      </c>
      <c r="K9" s="3">
        <v>14</v>
      </c>
      <c r="L9" t="str">
        <f t="shared" si="1"/>
        <v>Syria</v>
      </c>
      <c r="M9" s="6">
        <f t="shared" si="2"/>
        <v>33365</v>
      </c>
      <c r="O9" s="3">
        <v>14</v>
      </c>
      <c r="P9" t="str">
        <f t="shared" si="3"/>
        <v>Iran</v>
      </c>
      <c r="Q9" s="6">
        <f t="shared" si="4"/>
        <v>154420</v>
      </c>
    </row>
    <row r="10" spans="1:17" x14ac:dyDescent="0.2">
      <c r="A10" t="str">
        <f>TRIM(Data!A1048)</f>
        <v>Peru</v>
      </c>
      <c r="B10">
        <f>Data!B1048</f>
        <v>4670</v>
      </c>
      <c r="C10">
        <f>RANK(B10,$B$3:$B$57)+COUNTIF($B$3:$B10,B10)-1</f>
        <v>49</v>
      </c>
      <c r="E10" t="str">
        <f t="shared" si="0"/>
        <v>Peru</v>
      </c>
      <c r="F10">
        <f>Data!E1048</f>
        <v>29615</v>
      </c>
      <c r="G10">
        <f>RANK(F10,$F$3:$F$57)+COUNTIF($F$3:$F10,F10)-1</f>
        <v>50</v>
      </c>
      <c r="K10" s="3">
        <v>13</v>
      </c>
      <c r="L10" t="str">
        <f t="shared" si="1"/>
        <v>United States</v>
      </c>
      <c r="M10" s="6">
        <f t="shared" si="2"/>
        <v>34710</v>
      </c>
      <c r="O10" s="3">
        <v>13</v>
      </c>
      <c r="P10" t="str">
        <f t="shared" si="3"/>
        <v>Viet Nam</v>
      </c>
      <c r="Q10" s="6">
        <f t="shared" si="4"/>
        <v>169250</v>
      </c>
    </row>
    <row r="11" spans="1:17" x14ac:dyDescent="0.2">
      <c r="A11" t="str">
        <f>TRIM(Data!A1049)</f>
        <v>Trinidad and Tobago</v>
      </c>
      <c r="B11">
        <f>Data!B1049</f>
        <v>8675</v>
      </c>
      <c r="C11">
        <f>RANK(B11,$B$3:$B$57)+COUNTIF($B$3:$B11,B11)-1</f>
        <v>43</v>
      </c>
      <c r="E11" t="str">
        <f t="shared" si="0"/>
        <v>Trinidad and Tobago</v>
      </c>
      <c r="F11">
        <f>Data!E1049</f>
        <v>65040</v>
      </c>
      <c r="G11">
        <f>RANK(F11,$F$3:$F$57)+COUNTIF($F$3:$F11,F11)-1</f>
        <v>33</v>
      </c>
      <c r="K11" s="3">
        <v>12</v>
      </c>
      <c r="L11" t="str">
        <f t="shared" si="1"/>
        <v>Other places of birth in Europe</v>
      </c>
      <c r="M11" s="6">
        <f t="shared" si="2"/>
        <v>35910</v>
      </c>
      <c r="O11" s="3">
        <v>12</v>
      </c>
      <c r="P11" t="str">
        <f t="shared" si="3"/>
        <v>Pakistan</v>
      </c>
      <c r="Q11" s="6">
        <f t="shared" si="4"/>
        <v>202260</v>
      </c>
    </row>
    <row r="12" spans="1:17" x14ac:dyDescent="0.2">
      <c r="A12" t="str">
        <f>TRIM(Data!A1050)</f>
        <v>United States</v>
      </c>
      <c r="B12">
        <f>Data!B1050</f>
        <v>34710</v>
      </c>
      <c r="C12">
        <f>RANK(B12,$B$3:$B$57)+COUNTIF($B$3:$B12,B12)-1</f>
        <v>13</v>
      </c>
      <c r="E12" t="str">
        <f t="shared" si="0"/>
        <v>United States</v>
      </c>
      <c r="F12">
        <f>Data!E1050</f>
        <v>253715</v>
      </c>
      <c r="G12">
        <f>RANK(F12,$F$3:$F$57)+COUNTIF($F$3:$F12,F12)-1</f>
        <v>7</v>
      </c>
      <c r="K12" s="3">
        <v>11</v>
      </c>
      <c r="L12" t="str">
        <f t="shared" si="1"/>
        <v>Hong Kong</v>
      </c>
      <c r="M12" s="6">
        <f t="shared" si="2"/>
        <v>35940</v>
      </c>
      <c r="O12" s="3">
        <v>11</v>
      </c>
      <c r="P12" t="str">
        <f t="shared" si="3"/>
        <v>Hong Kong</v>
      </c>
      <c r="Q12" s="6">
        <f t="shared" si="4"/>
        <v>208935</v>
      </c>
    </row>
    <row r="13" spans="1:17" x14ac:dyDescent="0.2">
      <c r="A13" t="str">
        <f>TRIM(Data!A1051)</f>
        <v>Other places of birth in Americas</v>
      </c>
      <c r="B13">
        <f>Data!B1051</f>
        <v>41125</v>
      </c>
      <c r="C13">
        <f>RANK(B13,$B$3:$B$57)+COUNTIF($B$3:$B13,B13)-1</f>
        <v>9</v>
      </c>
      <c r="E13" t="str">
        <f t="shared" si="0"/>
        <v>Other places of birth in Americas</v>
      </c>
      <c r="F13">
        <f>Data!E1051</f>
        <v>232850</v>
      </c>
      <c r="G13">
        <f>RANK(F13,$F$3:$F$57)+COUNTIF($F$3:$F13,F13)-1</f>
        <v>10</v>
      </c>
      <c r="K13" s="3">
        <v>10</v>
      </c>
      <c r="L13" t="str">
        <f t="shared" si="1"/>
        <v>Korea, South</v>
      </c>
      <c r="M13" s="6">
        <f t="shared" si="2"/>
        <v>37965</v>
      </c>
      <c r="O13" s="3">
        <v>10</v>
      </c>
      <c r="P13" t="str">
        <f t="shared" si="3"/>
        <v>Other places of birth in Americas</v>
      </c>
      <c r="Q13" s="6">
        <f t="shared" si="4"/>
        <v>232850</v>
      </c>
    </row>
    <row r="14" spans="1:17" x14ac:dyDescent="0.2">
      <c r="A14" t="str">
        <f>TRIM(Data!A1052)</f>
        <v>Bosnia and Herzegovina</v>
      </c>
      <c r="B14">
        <f>Data!B1052</f>
        <v>4705</v>
      </c>
      <c r="C14">
        <f>RANK(B14,$B$3:$B$57)+COUNTIF($B$3:$B14,B14)-1</f>
        <v>48</v>
      </c>
      <c r="E14" t="str">
        <f t="shared" si="0"/>
        <v>Bosnia and Herzegovina</v>
      </c>
      <c r="F14">
        <f>Data!E1052</f>
        <v>36135</v>
      </c>
      <c r="G14">
        <f>RANK(F14,$F$3:$F$57)+COUNTIF($F$3:$F14,F14)-1</f>
        <v>47</v>
      </c>
      <c r="K14" s="3">
        <v>9</v>
      </c>
      <c r="L14" t="str">
        <f t="shared" si="1"/>
        <v>Other places of birth in Americas</v>
      </c>
      <c r="M14" s="6">
        <f t="shared" si="2"/>
        <v>41125</v>
      </c>
      <c r="O14" s="3">
        <v>9</v>
      </c>
      <c r="P14" t="str">
        <f t="shared" si="3"/>
        <v>Italy</v>
      </c>
      <c r="Q14" s="6">
        <f t="shared" si="4"/>
        <v>236640</v>
      </c>
    </row>
    <row r="15" spans="1:17" x14ac:dyDescent="0.2">
      <c r="A15" t="str">
        <f>TRIM(Data!A1053)</f>
        <v>Croatia</v>
      </c>
      <c r="B15">
        <f>Data!B1053</f>
        <v>4655</v>
      </c>
      <c r="C15">
        <f>RANK(B15,$B$3:$B$57)+COUNTIF($B$3:$B15,B15)-1</f>
        <v>50</v>
      </c>
      <c r="E15" t="str">
        <f t="shared" si="0"/>
        <v>Croatia</v>
      </c>
      <c r="F15">
        <f>Data!E1053</f>
        <v>40045</v>
      </c>
      <c r="G15">
        <f>RANK(F15,$F$3:$F$57)+COUNTIF($F$3:$F15,F15)-1</f>
        <v>45</v>
      </c>
      <c r="K15" s="3">
        <v>8</v>
      </c>
      <c r="L15" t="str">
        <f t="shared" si="1"/>
        <v>United Kingdom</v>
      </c>
      <c r="M15" s="6">
        <f t="shared" si="2"/>
        <v>44465</v>
      </c>
      <c r="O15" s="3">
        <v>8</v>
      </c>
      <c r="P15" t="str">
        <f t="shared" si="3"/>
        <v>Other places of birth in Europe</v>
      </c>
      <c r="Q15" s="6">
        <f t="shared" si="4"/>
        <v>247470</v>
      </c>
    </row>
    <row r="16" spans="1:17" x14ac:dyDescent="0.2">
      <c r="A16" t="str">
        <f>TRIM(Data!A1054)</f>
        <v>France</v>
      </c>
      <c r="B16">
        <f>Data!B1054</f>
        <v>13010</v>
      </c>
      <c r="C16">
        <f>RANK(B16,$B$3:$B$57)+COUNTIF($B$3:$B16,B16)-1</f>
        <v>34</v>
      </c>
      <c r="E16" t="str">
        <f t="shared" si="0"/>
        <v>France</v>
      </c>
      <c r="F16">
        <f>Data!E1054</f>
        <v>105565</v>
      </c>
      <c r="G16">
        <f>RANK(F16,$F$3:$F$57)+COUNTIF($F$3:$F16,F16)-1</f>
        <v>21</v>
      </c>
      <c r="K16" s="3">
        <v>7</v>
      </c>
      <c r="L16" t="str">
        <f t="shared" si="1"/>
        <v>Philippines</v>
      </c>
      <c r="M16" s="6">
        <f t="shared" si="2"/>
        <v>45790</v>
      </c>
      <c r="O16" s="3">
        <v>7</v>
      </c>
      <c r="P16" t="str">
        <f t="shared" si="3"/>
        <v>United States</v>
      </c>
      <c r="Q16" s="6">
        <f t="shared" si="4"/>
        <v>253715</v>
      </c>
    </row>
    <row r="17" spans="1:17" x14ac:dyDescent="0.2">
      <c r="A17" t="str">
        <f>TRIM(Data!A1055)</f>
        <v>Germany</v>
      </c>
      <c r="B17">
        <f>Data!B1055</f>
        <v>17390</v>
      </c>
      <c r="C17">
        <f>RANK(B17,$B$3:$B$57)+COUNTIF($B$3:$B17,B17)-1</f>
        <v>26</v>
      </c>
      <c r="E17" t="str">
        <f t="shared" si="0"/>
        <v>Germany</v>
      </c>
      <c r="F17">
        <f>Data!E1055</f>
        <v>145840</v>
      </c>
      <c r="G17">
        <f>RANK(F17,$F$3:$F$57)+COUNTIF($F$3:$F17,F17)-1</f>
        <v>16</v>
      </c>
      <c r="K17" s="3">
        <v>6</v>
      </c>
      <c r="L17" t="str">
        <f t="shared" si="1"/>
        <v>Iran</v>
      </c>
      <c r="M17" s="6">
        <f t="shared" si="2"/>
        <v>55385</v>
      </c>
      <c r="O17" s="3">
        <v>6</v>
      </c>
      <c r="P17" t="str">
        <f t="shared" si="3"/>
        <v>Other places of birth in Africa</v>
      </c>
      <c r="Q17" s="6">
        <f t="shared" si="4"/>
        <v>264320</v>
      </c>
    </row>
    <row r="18" spans="1:17" x14ac:dyDescent="0.2">
      <c r="A18" t="str">
        <f>TRIM(Data!A1056)</f>
        <v>Greece</v>
      </c>
      <c r="B18">
        <f>Data!B1056</f>
        <v>11305</v>
      </c>
      <c r="C18">
        <f>RANK(B18,$B$3:$B$57)+COUNTIF($B$3:$B18,B18)-1</f>
        <v>37</v>
      </c>
      <c r="E18" t="str">
        <f t="shared" si="0"/>
        <v>Greece</v>
      </c>
      <c r="F18">
        <f>Data!E1056</f>
        <v>62715</v>
      </c>
      <c r="G18">
        <f>RANK(F18,$F$3:$F$57)+COUNTIF($F$3:$F18,F18)-1</f>
        <v>37</v>
      </c>
      <c r="K18" s="3">
        <v>5</v>
      </c>
      <c r="L18" t="str">
        <f t="shared" si="1"/>
        <v>Pakistan</v>
      </c>
      <c r="M18" s="6">
        <f t="shared" si="2"/>
        <v>57895</v>
      </c>
      <c r="O18" s="3">
        <v>5</v>
      </c>
      <c r="P18" t="str">
        <f t="shared" si="3"/>
        <v>Other places of birth in Asia</v>
      </c>
      <c r="Q18" s="6">
        <f t="shared" si="4"/>
        <v>320965</v>
      </c>
    </row>
    <row r="19" spans="1:17" x14ac:dyDescent="0.2">
      <c r="A19" t="str">
        <f>TRIM(Data!A1057)</f>
        <v>Hungary</v>
      </c>
      <c r="B19">
        <f>Data!B1057</f>
        <v>7570</v>
      </c>
      <c r="C19">
        <f>RANK(B19,$B$3:$B$57)+COUNTIF($B$3:$B19,B19)-1</f>
        <v>45</v>
      </c>
      <c r="E19" t="str">
        <f t="shared" si="0"/>
        <v>Hungary</v>
      </c>
      <c r="F19">
        <f>Data!E1057</f>
        <v>36820</v>
      </c>
      <c r="G19">
        <f>RANK(F19,$F$3:$F$57)+COUNTIF($F$3:$F19,F19)-1</f>
        <v>46</v>
      </c>
      <c r="K19" s="3">
        <v>4</v>
      </c>
      <c r="L19" t="str">
        <f t="shared" si="1"/>
        <v>Other places of birth in Africa</v>
      </c>
      <c r="M19" s="6">
        <f t="shared" si="2"/>
        <v>63270</v>
      </c>
      <c r="O19" s="3">
        <v>4</v>
      </c>
      <c r="P19" t="str">
        <f t="shared" si="3"/>
        <v>United Kingdom</v>
      </c>
      <c r="Q19" s="6">
        <f t="shared" si="4"/>
        <v>499115</v>
      </c>
    </row>
    <row r="20" spans="1:17" x14ac:dyDescent="0.2">
      <c r="A20" t="str">
        <f>TRIM(Data!A1058)</f>
        <v>Ireland</v>
      </c>
      <c r="B20">
        <f>Data!B1058</f>
        <v>2315</v>
      </c>
      <c r="C20">
        <f>RANK(B20,$B$3:$B$57)+COUNTIF($B$3:$B20,B20)-1</f>
        <v>55</v>
      </c>
      <c r="E20" t="str">
        <f t="shared" si="0"/>
        <v>Ireland</v>
      </c>
      <c r="F20">
        <f>Data!E1058</f>
        <v>28320</v>
      </c>
      <c r="G20">
        <f>RANK(F20,$F$3:$F$57)+COUNTIF($F$3:$F20,F20)-1</f>
        <v>52</v>
      </c>
      <c r="K20" s="3">
        <v>3</v>
      </c>
      <c r="L20" t="str">
        <f t="shared" si="1"/>
        <v>Other places of birth in Asia</v>
      </c>
      <c r="M20" s="6">
        <f t="shared" si="2"/>
        <v>74000</v>
      </c>
      <c r="O20" s="3">
        <v>3</v>
      </c>
      <c r="P20" t="str">
        <f t="shared" si="3"/>
        <v>Philippines</v>
      </c>
      <c r="Q20" s="6">
        <f t="shared" si="4"/>
        <v>588305</v>
      </c>
    </row>
    <row r="21" spans="1:17" x14ac:dyDescent="0.2">
      <c r="A21" t="str">
        <f>TRIM(Data!A1059)</f>
        <v>Italy</v>
      </c>
      <c r="B21">
        <f>Data!B1059</f>
        <v>20750</v>
      </c>
      <c r="C21">
        <f>RANK(B21,$B$3:$B$57)+COUNTIF($B$3:$B21,B21)-1</f>
        <v>20</v>
      </c>
      <c r="E21" t="str">
        <f t="shared" si="0"/>
        <v>Italy</v>
      </c>
      <c r="F21">
        <f>Data!E1059</f>
        <v>236640</v>
      </c>
      <c r="G21">
        <f>RANK(F21,$F$3:$F$57)+COUNTIF($F$3:$F21,F21)-1</f>
        <v>9</v>
      </c>
      <c r="K21" s="3">
        <v>2</v>
      </c>
      <c r="L21" t="str">
        <f t="shared" si="1"/>
        <v>India</v>
      </c>
      <c r="M21" s="6">
        <f t="shared" si="2"/>
        <v>80145</v>
      </c>
      <c r="O21" s="3">
        <v>2</v>
      </c>
      <c r="P21" t="str">
        <f t="shared" si="3"/>
        <v>China</v>
      </c>
      <c r="Q21" s="6">
        <f t="shared" si="4"/>
        <v>649260</v>
      </c>
    </row>
    <row r="22" spans="1:17" x14ac:dyDescent="0.2">
      <c r="A22" t="str">
        <f>TRIM(Data!A1060)</f>
        <v>Netherlands</v>
      </c>
      <c r="B22">
        <f>Data!B1060</f>
        <v>10045</v>
      </c>
      <c r="C22">
        <f>RANK(B22,$B$3:$B$57)+COUNTIF($B$3:$B22,B22)-1</f>
        <v>40</v>
      </c>
      <c r="E22" t="str">
        <f t="shared" si="0"/>
        <v>Netherlands</v>
      </c>
      <c r="F22">
        <f>Data!E1060</f>
        <v>88475</v>
      </c>
      <c r="G22">
        <f>RANK(F22,$F$3:$F$57)+COUNTIF($F$3:$F22,F22)-1</f>
        <v>25</v>
      </c>
      <c r="K22" s="3">
        <v>1</v>
      </c>
      <c r="L22" t="str">
        <f t="shared" si="1"/>
        <v>China</v>
      </c>
      <c r="M22" s="6">
        <f t="shared" si="2"/>
        <v>173075</v>
      </c>
      <c r="O22" s="3">
        <v>1</v>
      </c>
      <c r="P22" t="str">
        <f t="shared" si="3"/>
        <v>India</v>
      </c>
      <c r="Q22" s="6">
        <f t="shared" si="4"/>
        <v>668565</v>
      </c>
    </row>
    <row r="23" spans="1:17" x14ac:dyDescent="0.2">
      <c r="A23" t="str">
        <f>TRIM(Data!A1061)</f>
        <v>Poland</v>
      </c>
      <c r="B23">
        <f>Data!B1061</f>
        <v>20385</v>
      </c>
      <c r="C23">
        <f>RANK(B23,$B$3:$B$57)+COUNTIF($B$3:$B23,B23)-1</f>
        <v>21</v>
      </c>
      <c r="E23" t="str">
        <f t="shared" si="0"/>
        <v>Poland</v>
      </c>
      <c r="F23">
        <f>Data!E1061</f>
        <v>146470</v>
      </c>
      <c r="G23">
        <f>RANK(F23,$F$3:$F$57)+COUNTIF($F$3:$F23,F23)-1</f>
        <v>15</v>
      </c>
    </row>
    <row r="24" spans="1:17" x14ac:dyDescent="0.2">
      <c r="A24" t="str">
        <f>TRIM(Data!A1062)</f>
        <v>Portugal</v>
      </c>
      <c r="B24">
        <f>Data!B1062</f>
        <v>13035</v>
      </c>
      <c r="C24">
        <f>RANK(B24,$B$3:$B$57)+COUNTIF($B$3:$B24,B24)-1</f>
        <v>33</v>
      </c>
      <c r="E24" t="str">
        <f t="shared" si="0"/>
        <v>Portugal</v>
      </c>
      <c r="F24">
        <f>Data!E1062</f>
        <v>139445</v>
      </c>
      <c r="G24">
        <f>RANK(F24,$F$3:$F$57)+COUNTIF($F$3:$F24,F24)-1</f>
        <v>17</v>
      </c>
    </row>
    <row r="25" spans="1:17" x14ac:dyDescent="0.2">
      <c r="A25" t="str">
        <f>TRIM(Data!A1063)</f>
        <v>Romania</v>
      </c>
      <c r="B25">
        <f>Data!B1063</f>
        <v>10280</v>
      </c>
      <c r="C25">
        <f>RANK(B25,$B$3:$B$57)+COUNTIF($B$3:$B25,B25)-1</f>
        <v>39</v>
      </c>
      <c r="E25" t="str">
        <f t="shared" si="0"/>
        <v>Romania</v>
      </c>
      <c r="F25">
        <f>Data!E1063</f>
        <v>90310</v>
      </c>
      <c r="G25">
        <f>RANK(F25,$F$3:$F$57)+COUNTIF($F$3:$F25,F25)-1</f>
        <v>23</v>
      </c>
    </row>
    <row r="26" spans="1:17" x14ac:dyDescent="0.2">
      <c r="A26" t="str">
        <f>TRIM(Data!A1064)</f>
        <v>Russian Federation</v>
      </c>
      <c r="B26">
        <f>Data!B1064</f>
        <v>16695</v>
      </c>
      <c r="C26">
        <f>RANK(B26,$B$3:$B$57)+COUNTIF($B$3:$B26,B26)-1</f>
        <v>30</v>
      </c>
      <c r="E26" t="str">
        <f t="shared" si="0"/>
        <v>Russian Federation</v>
      </c>
      <c r="F26">
        <f>Data!E1064</f>
        <v>78685</v>
      </c>
      <c r="G26">
        <f>RANK(F26,$F$3:$F$57)+COUNTIF($F$3:$F26,F26)-1</f>
        <v>28</v>
      </c>
    </row>
    <row r="27" spans="1:17" x14ac:dyDescent="0.2">
      <c r="A27" t="str">
        <f>TRIM(Data!A1065)</f>
        <v>Serbia</v>
      </c>
      <c r="B27">
        <f>Data!B1065</f>
        <v>4235</v>
      </c>
      <c r="C27">
        <f>RANK(B27,$B$3:$B$57)+COUNTIF($B$3:$B27,B27)-1</f>
        <v>53</v>
      </c>
      <c r="E27" t="str">
        <f t="shared" si="0"/>
        <v>Serbia</v>
      </c>
      <c r="F27">
        <f>Data!E1065</f>
        <v>33325</v>
      </c>
      <c r="G27">
        <f>RANK(F27,$F$3:$F$57)+COUNTIF($F$3:$F27,F27)-1</f>
        <v>48</v>
      </c>
    </row>
    <row r="28" spans="1:17" x14ac:dyDescent="0.2">
      <c r="A28" t="str">
        <f>TRIM(Data!A1066)</f>
        <v>Ukraine</v>
      </c>
      <c r="B28">
        <f>Data!B1066</f>
        <v>12945</v>
      </c>
      <c r="C28">
        <f>RANK(B28,$B$3:$B$57)+COUNTIF($B$3:$B28,B28)-1</f>
        <v>35</v>
      </c>
      <c r="E28" t="str">
        <f t="shared" si="0"/>
        <v>Ukraine</v>
      </c>
      <c r="F28">
        <f>Data!E1066</f>
        <v>73030</v>
      </c>
      <c r="G28">
        <f>RANK(F28,$F$3:$F$57)+COUNTIF($F$3:$F28,F28)-1</f>
        <v>29</v>
      </c>
      <c r="K28" s="4" t="s">
        <v>2377</v>
      </c>
      <c r="L28" s="4" t="s">
        <v>2382</v>
      </c>
      <c r="M28" s="4" t="str">
        <f>CONCATENATE(L28,": ",B$1)</f>
        <v>Top selected countries of birth, recent immigrants: LIM-AT</v>
      </c>
      <c r="O28" s="4" t="s">
        <v>2377</v>
      </c>
      <c r="P28" s="4" t="s">
        <v>2382</v>
      </c>
      <c r="Q28" s="4" t="str">
        <f>CONCATENATE(P28,": ",F$1)</f>
        <v>Top selected countries of birth, recent immigrants: Total pop'n</v>
      </c>
    </row>
    <row r="29" spans="1:17" x14ac:dyDescent="0.2">
      <c r="A29" t="str">
        <f>TRIM(Data!A1067)</f>
        <v>United Kingdom</v>
      </c>
      <c r="B29">
        <f>Data!B1067</f>
        <v>44465</v>
      </c>
      <c r="C29">
        <f>RANK(B29,$B$3:$B$57)+COUNTIF($B$3:$B29,B29)-1</f>
        <v>8</v>
      </c>
      <c r="E29" t="str">
        <f t="shared" si="0"/>
        <v>United Kingdom</v>
      </c>
      <c r="F29">
        <f>Data!E1067</f>
        <v>499115</v>
      </c>
      <c r="G29">
        <f>RANK(F29,$F$3:$F$57)+COUNTIF($F$3:$F29,F29)-1</f>
        <v>4</v>
      </c>
      <c r="K29" s="3">
        <v>20</v>
      </c>
      <c r="L29" t="str">
        <f>INDEX($A$62:$C$116,MATCH(K29,$C$62:$C$116,0),1)</f>
        <v>Bangladesh</v>
      </c>
      <c r="M29" s="6">
        <f>INDEX($A$62:$C$116,MATCH(K29,$C$62:$C$116,0),2)</f>
        <v>5525</v>
      </c>
      <c r="O29" s="3">
        <v>20</v>
      </c>
      <c r="P29" t="str">
        <f>INDEX($E$62:$G$116,MATCH(O29,$G$62:$G$116,0),1)</f>
        <v>Egypt</v>
      </c>
      <c r="Q29" s="6">
        <f>INDEX($E$62:$G$116,MATCH(O29,$G$62:$G$116,0),2)</f>
        <v>16115</v>
      </c>
    </row>
    <row r="30" spans="1:17" x14ac:dyDescent="0.2">
      <c r="A30" t="str">
        <f>TRIM(Data!A1068)</f>
        <v>Other places of birth in Europe</v>
      </c>
      <c r="B30">
        <f>Data!B1068</f>
        <v>35910</v>
      </c>
      <c r="C30">
        <f>RANK(B30,$B$3:$B$57)+COUNTIF($B$3:$B30,B30)-1</f>
        <v>12</v>
      </c>
      <c r="E30" t="str">
        <f t="shared" si="0"/>
        <v>Other places of birth in Europe</v>
      </c>
      <c r="F30">
        <f>Data!E1068</f>
        <v>247470</v>
      </c>
      <c r="G30">
        <f>RANK(F30,$F$3:$F$57)+COUNTIF($F$3:$F30,F30)-1</f>
        <v>8</v>
      </c>
      <c r="K30" s="3">
        <v>19</v>
      </c>
      <c r="L30" t="str">
        <f t="shared" ref="L30:L48" si="5">INDEX($A$62:$C$116,MATCH(K30,$C$62:$C$116,0),1)</f>
        <v>Haiti</v>
      </c>
      <c r="M30" s="6">
        <f t="shared" ref="M30:M48" si="6">INDEX($A$62:$C$116,MATCH(K30,$C$62:$C$116,0),2)</f>
        <v>5540</v>
      </c>
      <c r="O30" s="3">
        <v>19</v>
      </c>
      <c r="P30" t="str">
        <f t="shared" ref="P30:P48" si="7">INDEX($E$62:$G$116,MATCH(O30,$G$62:$G$116,0),1)</f>
        <v>Algeria</v>
      </c>
      <c r="Q30" s="6">
        <f t="shared" ref="Q30:Q48" si="8">INDEX($E$62:$G$116,MATCH(O30,$G$62:$G$116,0),2)</f>
        <v>17180</v>
      </c>
    </row>
    <row r="31" spans="1:17" x14ac:dyDescent="0.2">
      <c r="A31" t="str">
        <f>TRIM(Data!A1069)</f>
        <v>Algeria</v>
      </c>
      <c r="B31">
        <f>Data!B1069</f>
        <v>17055</v>
      </c>
      <c r="C31">
        <f>RANK(B31,$B$3:$B$57)+COUNTIF($B$3:$B31,B31)-1</f>
        <v>27</v>
      </c>
      <c r="E31" t="str">
        <f t="shared" si="0"/>
        <v>Algeria</v>
      </c>
      <c r="F31">
        <f>Data!E1069</f>
        <v>64625</v>
      </c>
      <c r="G31">
        <f>RANK(F31,$F$3:$F$57)+COUNTIF($F$3:$F31,F31)-1</f>
        <v>34</v>
      </c>
      <c r="K31" s="3">
        <v>18</v>
      </c>
      <c r="L31" t="str">
        <f t="shared" si="5"/>
        <v>Nigeria</v>
      </c>
      <c r="M31" s="6">
        <f t="shared" si="6"/>
        <v>5665</v>
      </c>
      <c r="O31" s="3">
        <v>18</v>
      </c>
      <c r="P31" t="str">
        <f t="shared" si="7"/>
        <v>Nigeria</v>
      </c>
      <c r="Q31" s="6">
        <f t="shared" si="8"/>
        <v>17290</v>
      </c>
    </row>
    <row r="32" spans="1:17" x14ac:dyDescent="0.2">
      <c r="A32" t="str">
        <f>TRIM(Data!A1070)</f>
        <v>Egypt</v>
      </c>
      <c r="B32">
        <f>Data!B1070</f>
        <v>16945</v>
      </c>
      <c r="C32">
        <f>RANK(B32,$B$3:$B$57)+COUNTIF($B$3:$B32,B32)-1</f>
        <v>28</v>
      </c>
      <c r="E32" t="str">
        <f t="shared" si="0"/>
        <v>Egypt</v>
      </c>
      <c r="F32">
        <f>Data!E1070</f>
        <v>64620</v>
      </c>
      <c r="G32">
        <f>RANK(F32,$F$3:$F$57)+COUNTIF($F$3:$F32,F32)-1</f>
        <v>35</v>
      </c>
      <c r="K32" s="3">
        <v>17</v>
      </c>
      <c r="L32" t="str">
        <f t="shared" si="5"/>
        <v>Colombia</v>
      </c>
      <c r="M32" s="6">
        <f t="shared" si="6"/>
        <v>5720</v>
      </c>
      <c r="O32" s="3">
        <v>17</v>
      </c>
      <c r="P32" t="str">
        <f t="shared" si="7"/>
        <v>Mexico</v>
      </c>
      <c r="Q32" s="6">
        <f t="shared" si="8"/>
        <v>18660</v>
      </c>
    </row>
    <row r="33" spans="1:17" x14ac:dyDescent="0.2">
      <c r="A33" t="str">
        <f>TRIM(Data!A1071)</f>
        <v>Ethiopia</v>
      </c>
      <c r="B33">
        <f>Data!B1071</f>
        <v>9505</v>
      </c>
      <c r="C33">
        <f>RANK(B33,$B$3:$B$57)+COUNTIF($B$3:$B33,B33)-1</f>
        <v>42</v>
      </c>
      <c r="E33" t="str">
        <f t="shared" si="0"/>
        <v>Ethiopia</v>
      </c>
      <c r="F33">
        <f>Data!E1071</f>
        <v>32790</v>
      </c>
      <c r="G33">
        <f>RANK(F33,$F$3:$F$57)+COUNTIF($F$3:$F33,F33)-1</f>
        <v>49</v>
      </c>
      <c r="K33" s="3">
        <v>16</v>
      </c>
      <c r="L33" t="str">
        <f t="shared" si="5"/>
        <v>Morocco</v>
      </c>
      <c r="M33" s="6">
        <f t="shared" si="6"/>
        <v>6120</v>
      </c>
      <c r="O33" s="3">
        <v>16</v>
      </c>
      <c r="P33" t="str">
        <f t="shared" si="7"/>
        <v>Haiti</v>
      </c>
      <c r="Q33" s="6">
        <f t="shared" si="8"/>
        <v>19990</v>
      </c>
    </row>
    <row r="34" spans="1:17" x14ac:dyDescent="0.2">
      <c r="A34" t="str">
        <f>TRIM(Data!A1072)</f>
        <v>Kenya</v>
      </c>
      <c r="B34">
        <f>Data!B1072</f>
        <v>4400</v>
      </c>
      <c r="C34">
        <f>RANK(B34,$B$3:$B$57)+COUNTIF($B$3:$B34,B34)-1</f>
        <v>52</v>
      </c>
      <c r="E34" t="str">
        <f t="shared" si="0"/>
        <v>Kenya</v>
      </c>
      <c r="F34">
        <f>Data!E1072</f>
        <v>27155</v>
      </c>
      <c r="G34">
        <f>RANK(F34,$F$3:$F$57)+COUNTIF($F$3:$F34,F34)-1</f>
        <v>55</v>
      </c>
      <c r="K34" s="3">
        <v>15</v>
      </c>
      <c r="L34" t="str">
        <f t="shared" si="5"/>
        <v>United States</v>
      </c>
      <c r="M34" s="6">
        <f t="shared" si="6"/>
        <v>6435</v>
      </c>
      <c r="O34" s="3">
        <v>15</v>
      </c>
      <c r="P34" t="str">
        <f t="shared" si="7"/>
        <v>Iraq</v>
      </c>
      <c r="Q34" s="6">
        <f t="shared" si="8"/>
        <v>20670</v>
      </c>
    </row>
    <row r="35" spans="1:17" x14ac:dyDescent="0.2">
      <c r="A35" t="str">
        <f>TRIM(Data!A1073)</f>
        <v>Morocco</v>
      </c>
      <c r="B35">
        <f>Data!B1073</f>
        <v>17755</v>
      </c>
      <c r="C35">
        <f>RANK(B35,$B$3:$B$57)+COUNTIF($B$3:$B35,B35)-1</f>
        <v>24</v>
      </c>
      <c r="E35" t="str">
        <f t="shared" si="0"/>
        <v>Morocco</v>
      </c>
      <c r="F35">
        <f>Data!E1073</f>
        <v>69655</v>
      </c>
      <c r="G35">
        <f>RANK(F35,$F$3:$F$57)+COUNTIF($F$3:$F35,F35)-1</f>
        <v>31</v>
      </c>
      <c r="K35" s="3">
        <v>14</v>
      </c>
      <c r="L35" t="str">
        <f t="shared" si="5"/>
        <v>Egypt</v>
      </c>
      <c r="M35" s="6">
        <f t="shared" si="6"/>
        <v>7435</v>
      </c>
      <c r="O35" s="3">
        <v>14</v>
      </c>
      <c r="P35" t="str">
        <f t="shared" si="7"/>
        <v>Korea, South</v>
      </c>
      <c r="Q35" s="6">
        <f t="shared" si="8"/>
        <v>21710</v>
      </c>
    </row>
    <row r="36" spans="1:17" x14ac:dyDescent="0.2">
      <c r="A36" t="str">
        <f>TRIM(Data!A1074)</f>
        <v>Nigeria</v>
      </c>
      <c r="B36">
        <f>Data!B1074</f>
        <v>9880</v>
      </c>
      <c r="C36">
        <f>RANK(B36,$B$3:$B$57)+COUNTIF($B$3:$B36,B36)-1</f>
        <v>41</v>
      </c>
      <c r="E36" t="str">
        <f t="shared" si="0"/>
        <v>Nigeria</v>
      </c>
      <c r="F36">
        <f>Data!E1074</f>
        <v>42435</v>
      </c>
      <c r="G36">
        <f>RANK(F36,$F$3:$F$57)+COUNTIF($F$3:$F36,F36)-1</f>
        <v>44</v>
      </c>
      <c r="K36" s="3">
        <v>13</v>
      </c>
      <c r="L36" t="str">
        <f t="shared" si="5"/>
        <v>Algeria</v>
      </c>
      <c r="M36" s="6">
        <f t="shared" si="6"/>
        <v>8030</v>
      </c>
      <c r="O36" s="3">
        <v>13</v>
      </c>
      <c r="P36" t="str">
        <f t="shared" si="7"/>
        <v>France</v>
      </c>
      <c r="Q36" s="6">
        <f t="shared" si="8"/>
        <v>24155</v>
      </c>
    </row>
    <row r="37" spans="1:17" x14ac:dyDescent="0.2">
      <c r="A37" t="str">
        <f>TRIM(Data!A1075)</f>
        <v>Somalia</v>
      </c>
      <c r="B37">
        <f>Data!B1075</f>
        <v>11035</v>
      </c>
      <c r="C37">
        <f>RANK(B37,$B$3:$B$57)+COUNTIF($B$3:$B37,B37)-1</f>
        <v>38</v>
      </c>
      <c r="E37" t="str">
        <f t="shared" si="0"/>
        <v>Somalia</v>
      </c>
      <c r="F37">
        <f>Data!E1075</f>
        <v>27235</v>
      </c>
      <c r="G37">
        <f>RANK(F37,$F$3:$F$57)+COUNTIF($F$3:$F37,F37)-1</f>
        <v>54</v>
      </c>
      <c r="K37" s="3">
        <v>12</v>
      </c>
      <c r="L37" t="str">
        <f t="shared" si="5"/>
        <v>Other places of birth in Americas</v>
      </c>
      <c r="M37" s="6">
        <f t="shared" si="6"/>
        <v>8655</v>
      </c>
      <c r="O37" s="3">
        <v>12</v>
      </c>
      <c r="P37" t="str">
        <f t="shared" si="7"/>
        <v>United Kingdom</v>
      </c>
      <c r="Q37" s="6">
        <f t="shared" si="8"/>
        <v>24445</v>
      </c>
    </row>
    <row r="38" spans="1:17" x14ac:dyDescent="0.2">
      <c r="A38" t="str">
        <f>TRIM(Data!A1076)</f>
        <v>South Africa, Republic of</v>
      </c>
      <c r="B38">
        <f>Data!B1076</f>
        <v>4115</v>
      </c>
      <c r="C38">
        <f>RANK(B38,$B$3:$B$57)+COUNTIF($B$3:$B38,B38)-1</f>
        <v>54</v>
      </c>
      <c r="E38" t="str">
        <f t="shared" si="0"/>
        <v>South Africa, Republic of</v>
      </c>
      <c r="F38">
        <f>Data!E1076</f>
        <v>44660</v>
      </c>
      <c r="G38">
        <f>RANK(F38,$F$3:$F$57)+COUNTIF($F$3:$F38,F38)-1</f>
        <v>43</v>
      </c>
      <c r="K38" s="3">
        <v>11</v>
      </c>
      <c r="L38" t="str">
        <f t="shared" si="5"/>
        <v>Korea, South</v>
      </c>
      <c r="M38" s="6">
        <f t="shared" si="6"/>
        <v>8990</v>
      </c>
      <c r="O38" s="3">
        <v>11</v>
      </c>
      <c r="P38" t="str">
        <f t="shared" si="7"/>
        <v>Syria</v>
      </c>
      <c r="Q38" s="6">
        <f t="shared" si="8"/>
        <v>29945</v>
      </c>
    </row>
    <row r="39" spans="1:17" x14ac:dyDescent="0.2">
      <c r="A39" t="str">
        <f>TRIM(Data!A1077)</f>
        <v>Other places of birth in Africa</v>
      </c>
      <c r="B39">
        <f>Data!B1077</f>
        <v>63270</v>
      </c>
      <c r="C39">
        <f>RANK(B39,$B$3:$B$57)+COUNTIF($B$3:$B39,B39)-1</f>
        <v>4</v>
      </c>
      <c r="E39" t="str">
        <f t="shared" si="0"/>
        <v>Other places of birth in Africa</v>
      </c>
      <c r="F39">
        <f>Data!E1077</f>
        <v>264320</v>
      </c>
      <c r="G39">
        <f>RANK(F39,$F$3:$F$57)+COUNTIF($F$3:$F39,F39)-1</f>
        <v>6</v>
      </c>
      <c r="K39" s="3">
        <v>10</v>
      </c>
      <c r="L39" t="str">
        <f t="shared" si="5"/>
        <v>Other places of birth in Europe</v>
      </c>
      <c r="M39" s="6">
        <f t="shared" si="6"/>
        <v>10255</v>
      </c>
      <c r="O39" s="3">
        <v>10</v>
      </c>
      <c r="P39" t="str">
        <f t="shared" si="7"/>
        <v>Other places of birth in Asia</v>
      </c>
      <c r="Q39" s="6">
        <f t="shared" si="8"/>
        <v>31315</v>
      </c>
    </row>
    <row r="40" spans="1:17" x14ac:dyDescent="0.2">
      <c r="A40" t="str">
        <f>TRIM(Data!A1078)</f>
        <v>Afghanistan</v>
      </c>
      <c r="B40">
        <f>Data!B1078</f>
        <v>16845</v>
      </c>
      <c r="C40">
        <f>RANK(B40,$B$3:$B$57)+COUNTIF($B$3:$B40,B40)-1</f>
        <v>29</v>
      </c>
      <c r="E40" t="str">
        <f t="shared" si="0"/>
        <v>Afghanistan</v>
      </c>
      <c r="F40">
        <f>Data!E1078</f>
        <v>51955</v>
      </c>
      <c r="G40">
        <f>RANK(F40,$F$3:$F$57)+COUNTIF($F$3:$F40,F40)-1</f>
        <v>41</v>
      </c>
      <c r="K40" s="3">
        <v>9</v>
      </c>
      <c r="L40" t="str">
        <f t="shared" si="5"/>
        <v>Iraq</v>
      </c>
      <c r="M40" s="6">
        <f t="shared" si="6"/>
        <v>12505</v>
      </c>
      <c r="O40" s="3">
        <v>9</v>
      </c>
      <c r="P40" t="str">
        <f t="shared" si="7"/>
        <v>Other places of birth in Americas</v>
      </c>
      <c r="Q40" s="6">
        <f t="shared" si="8"/>
        <v>32795</v>
      </c>
    </row>
    <row r="41" spans="1:17" x14ac:dyDescent="0.2">
      <c r="A41" t="str">
        <f>TRIM(Data!A1079)</f>
        <v>Bangladesh</v>
      </c>
      <c r="B41">
        <f>Data!B1079</f>
        <v>17615</v>
      </c>
      <c r="C41">
        <f>RANK(B41,$B$3:$B$57)+COUNTIF($B$3:$B41,B41)-1</f>
        <v>25</v>
      </c>
      <c r="E41" t="str">
        <f t="shared" si="0"/>
        <v>Bangladesh</v>
      </c>
      <c r="F41">
        <f>Data!E1079</f>
        <v>58735</v>
      </c>
      <c r="G41">
        <f>RANK(F41,$F$3:$F$57)+COUNTIF($F$3:$F41,F41)-1</f>
        <v>38</v>
      </c>
      <c r="K41" s="3">
        <v>8</v>
      </c>
      <c r="L41" t="str">
        <f t="shared" si="5"/>
        <v>Other places of birth in Asia</v>
      </c>
      <c r="M41" s="6">
        <f t="shared" si="6"/>
        <v>12535</v>
      </c>
      <c r="O41" s="3">
        <v>8</v>
      </c>
      <c r="P41" t="str">
        <f t="shared" si="7"/>
        <v>United States</v>
      </c>
      <c r="Q41" s="6">
        <f t="shared" si="8"/>
        <v>33060</v>
      </c>
    </row>
    <row r="42" spans="1:17" x14ac:dyDescent="0.2">
      <c r="A42" t="str">
        <f>TRIM(Data!A1080)</f>
        <v>China</v>
      </c>
      <c r="B42">
        <f>Data!B1080</f>
        <v>173075</v>
      </c>
      <c r="C42">
        <f>RANK(B42,$B$3:$B$57)+COUNTIF($B$3:$B42,B42)-1</f>
        <v>1</v>
      </c>
      <c r="E42" t="str">
        <f t="shared" si="0"/>
        <v>China</v>
      </c>
      <c r="F42">
        <f>Data!E1080</f>
        <v>649260</v>
      </c>
      <c r="G42">
        <f>RANK(F42,$F$3:$F$57)+COUNTIF($F$3:$F42,F42)-1</f>
        <v>2</v>
      </c>
      <c r="K42" s="3">
        <v>7</v>
      </c>
      <c r="L42" t="str">
        <f t="shared" si="5"/>
        <v>Other places of birth in Africa</v>
      </c>
      <c r="M42" s="6">
        <f t="shared" si="6"/>
        <v>14945</v>
      </c>
      <c r="O42" s="3">
        <v>7</v>
      </c>
      <c r="P42" t="str">
        <f t="shared" si="7"/>
        <v>Other places of birth in Europe</v>
      </c>
      <c r="Q42" s="6">
        <f t="shared" si="8"/>
        <v>40970</v>
      </c>
    </row>
    <row r="43" spans="1:17" x14ac:dyDescent="0.2">
      <c r="A43" t="str">
        <f>TRIM(Data!A1081)</f>
        <v>Hong Kong</v>
      </c>
      <c r="B43">
        <f>Data!B1081</f>
        <v>35940</v>
      </c>
      <c r="C43">
        <f>RANK(B43,$B$3:$B$57)+COUNTIF($B$3:$B43,B43)-1</f>
        <v>11</v>
      </c>
      <c r="E43" t="str">
        <f t="shared" si="0"/>
        <v>Hong Kong</v>
      </c>
      <c r="F43">
        <f>Data!E1081</f>
        <v>208935</v>
      </c>
      <c r="G43">
        <f>RANK(F43,$F$3:$F$57)+COUNTIF($F$3:$F43,F43)-1</f>
        <v>11</v>
      </c>
      <c r="K43" s="3">
        <v>6</v>
      </c>
      <c r="L43" t="str">
        <f t="shared" si="5"/>
        <v>Pakistan</v>
      </c>
      <c r="M43" s="6">
        <f t="shared" si="6"/>
        <v>18195</v>
      </c>
      <c r="O43" s="3">
        <v>6</v>
      </c>
      <c r="P43" t="str">
        <f t="shared" si="7"/>
        <v>Pakistan</v>
      </c>
      <c r="Q43" s="6">
        <f t="shared" si="8"/>
        <v>41480</v>
      </c>
    </row>
    <row r="44" spans="1:17" x14ac:dyDescent="0.2">
      <c r="A44" t="str">
        <f>TRIM(Data!A1082)</f>
        <v>India</v>
      </c>
      <c r="B44">
        <f>Data!B1082</f>
        <v>80145</v>
      </c>
      <c r="C44">
        <f>RANK(B44,$B$3:$B$57)+COUNTIF($B$3:$B44,B44)-1</f>
        <v>2</v>
      </c>
      <c r="E44" t="str">
        <f t="shared" si="0"/>
        <v>India</v>
      </c>
      <c r="F44">
        <f>Data!E1082</f>
        <v>668565</v>
      </c>
      <c r="G44">
        <f>RANK(F44,$F$3:$F$57)+COUNTIF($F$3:$F44,F44)-1</f>
        <v>1</v>
      </c>
      <c r="K44" s="3">
        <v>5</v>
      </c>
      <c r="L44" t="str">
        <f t="shared" si="5"/>
        <v>Iran</v>
      </c>
      <c r="M44" s="6">
        <f t="shared" si="6"/>
        <v>23595</v>
      </c>
      <c r="O44" s="3">
        <v>5</v>
      </c>
      <c r="P44" t="str">
        <f t="shared" si="7"/>
        <v>Other places of birth in Africa</v>
      </c>
      <c r="Q44" s="6">
        <f t="shared" si="8"/>
        <v>41855</v>
      </c>
    </row>
    <row r="45" spans="1:17" x14ac:dyDescent="0.2">
      <c r="A45" t="str">
        <f>TRIM(Data!A1083)</f>
        <v>Iran</v>
      </c>
      <c r="B45">
        <f>Data!B1083</f>
        <v>55385</v>
      </c>
      <c r="C45">
        <f>RANK(B45,$B$3:$B$57)+COUNTIF($B$3:$B45,B45)-1</f>
        <v>6</v>
      </c>
      <c r="E45" t="str">
        <f t="shared" si="0"/>
        <v>Iran</v>
      </c>
      <c r="F45">
        <f>Data!E1083</f>
        <v>154420</v>
      </c>
      <c r="G45">
        <f>RANK(F45,$F$3:$F$57)+COUNTIF($F$3:$F45,F45)-1</f>
        <v>14</v>
      </c>
      <c r="K45" s="3">
        <v>4</v>
      </c>
      <c r="L45" t="str">
        <f t="shared" si="5"/>
        <v>Philippines</v>
      </c>
      <c r="M45" s="6">
        <f t="shared" si="6"/>
        <v>24540</v>
      </c>
      <c r="O45" s="3">
        <v>4</v>
      </c>
      <c r="P45" t="str">
        <f t="shared" si="7"/>
        <v>Iran</v>
      </c>
      <c r="Q45" s="6">
        <f t="shared" si="8"/>
        <v>42075</v>
      </c>
    </row>
    <row r="46" spans="1:17" x14ac:dyDescent="0.2">
      <c r="A46" t="str">
        <f>TRIM(Data!A1084)</f>
        <v>Iraq</v>
      </c>
      <c r="B46">
        <f>Data!B1084</f>
        <v>28065</v>
      </c>
      <c r="C46">
        <f>RANK(B46,$B$3:$B$57)+COUNTIF($B$3:$B46,B46)-1</f>
        <v>16</v>
      </c>
      <c r="E46" t="str">
        <f t="shared" si="0"/>
        <v>Iraq</v>
      </c>
      <c r="F46">
        <f>Data!E1084</f>
        <v>68485</v>
      </c>
      <c r="G46">
        <f>RANK(F46,$F$3:$F$57)+COUNTIF($F$3:$F46,F46)-1</f>
        <v>32</v>
      </c>
      <c r="K46" s="3">
        <v>3</v>
      </c>
      <c r="L46" t="str">
        <f t="shared" si="5"/>
        <v>Syria</v>
      </c>
      <c r="M46" s="6">
        <f t="shared" si="6"/>
        <v>26095</v>
      </c>
      <c r="O46" s="3">
        <v>3</v>
      </c>
      <c r="P46" t="str">
        <f t="shared" si="7"/>
        <v>China</v>
      </c>
      <c r="Q46" s="6">
        <f t="shared" si="8"/>
        <v>129015</v>
      </c>
    </row>
    <row r="47" spans="1:17" x14ac:dyDescent="0.2">
      <c r="A47" t="str">
        <f>TRIM(Data!A1085)</f>
        <v>Japan</v>
      </c>
      <c r="B47">
        <f>Data!B1085</f>
        <v>4455</v>
      </c>
      <c r="C47">
        <f>RANK(B47,$B$3:$B$57)+COUNTIF($B$3:$B47,B47)-1</f>
        <v>51</v>
      </c>
      <c r="E47" t="str">
        <f t="shared" si="0"/>
        <v>Japan</v>
      </c>
      <c r="F47">
        <f>Data!E1085</f>
        <v>27245</v>
      </c>
      <c r="G47">
        <f>RANK(F47,$F$3:$F$57)+COUNTIF($F$3:$F47,F47)-1</f>
        <v>53</v>
      </c>
      <c r="K47" s="3">
        <v>2</v>
      </c>
      <c r="L47" t="str">
        <f t="shared" si="5"/>
        <v>India</v>
      </c>
      <c r="M47" s="6">
        <f t="shared" si="6"/>
        <v>31640</v>
      </c>
      <c r="O47" s="3">
        <v>2</v>
      </c>
      <c r="P47" t="str">
        <f t="shared" si="7"/>
        <v>India</v>
      </c>
      <c r="Q47" s="6">
        <f t="shared" si="8"/>
        <v>147190</v>
      </c>
    </row>
    <row r="48" spans="1:17" x14ac:dyDescent="0.2">
      <c r="A48" t="str">
        <f>TRIM(Data!A1086)</f>
        <v>Korea, South</v>
      </c>
      <c r="B48">
        <f>Data!B1086</f>
        <v>37965</v>
      </c>
      <c r="C48">
        <f>RANK(B48,$B$3:$B$57)+COUNTIF($B$3:$B48,B48)-1</f>
        <v>10</v>
      </c>
      <c r="E48" t="str">
        <f t="shared" si="0"/>
        <v>Korea, South</v>
      </c>
      <c r="F48">
        <f>Data!E1086</f>
        <v>123305</v>
      </c>
      <c r="G48">
        <f>RANK(F48,$F$3:$F$57)+COUNTIF($F$3:$F48,F48)-1</f>
        <v>20</v>
      </c>
      <c r="K48" s="3">
        <v>1</v>
      </c>
      <c r="L48" t="str">
        <f t="shared" si="5"/>
        <v>China</v>
      </c>
      <c r="M48" s="6">
        <f t="shared" si="6"/>
        <v>53375</v>
      </c>
      <c r="O48" s="3">
        <v>1</v>
      </c>
      <c r="P48" t="str">
        <f t="shared" si="7"/>
        <v>Philippines</v>
      </c>
      <c r="Q48" s="6">
        <f t="shared" si="8"/>
        <v>188805</v>
      </c>
    </row>
    <row r="49" spans="1:7" x14ac:dyDescent="0.2">
      <c r="A49" t="str">
        <f>TRIM(Data!A1087)</f>
        <v>Lebanon</v>
      </c>
      <c r="B49">
        <f>Data!B1087</f>
        <v>23145</v>
      </c>
      <c r="C49">
        <f>RANK(B49,$B$3:$B$57)+COUNTIF($B$3:$B49,B49)-1</f>
        <v>17</v>
      </c>
      <c r="E49" t="str">
        <f t="shared" si="0"/>
        <v>Lebanon</v>
      </c>
      <c r="F49">
        <f>Data!E1087</f>
        <v>88740</v>
      </c>
      <c r="G49">
        <f>RANK(F49,$F$3:$F$57)+COUNTIF($F$3:$F49,F49)-1</f>
        <v>24</v>
      </c>
    </row>
    <row r="50" spans="1:7" x14ac:dyDescent="0.2">
      <c r="A50" t="str">
        <f>TRIM(Data!A1088)</f>
        <v>Pakistan</v>
      </c>
      <c r="B50">
        <f>Data!B1088</f>
        <v>57895</v>
      </c>
      <c r="C50">
        <f>RANK(B50,$B$3:$B$57)+COUNTIF($B$3:$B50,B50)-1</f>
        <v>5</v>
      </c>
      <c r="E50" t="str">
        <f t="shared" si="0"/>
        <v>Pakistan</v>
      </c>
      <c r="F50">
        <f>Data!E1088</f>
        <v>202260</v>
      </c>
      <c r="G50">
        <f>RANK(F50,$F$3:$F$57)+COUNTIF($F$3:$F50,F50)-1</f>
        <v>12</v>
      </c>
    </row>
    <row r="51" spans="1:7" x14ac:dyDescent="0.2">
      <c r="A51" t="str">
        <f>TRIM(Data!A1089)</f>
        <v>Philippines</v>
      </c>
      <c r="B51">
        <f>Data!B1089</f>
        <v>45790</v>
      </c>
      <c r="C51">
        <f>RANK(B51,$B$3:$B$57)+COUNTIF($B$3:$B51,B51)-1</f>
        <v>7</v>
      </c>
      <c r="E51" t="str">
        <f t="shared" si="0"/>
        <v>Philippines</v>
      </c>
      <c r="F51">
        <f>Data!E1089</f>
        <v>588305</v>
      </c>
      <c r="G51">
        <f>RANK(F51,$F$3:$F$57)+COUNTIF($F$3:$F51,F51)-1</f>
        <v>3</v>
      </c>
    </row>
    <row r="52" spans="1:7" x14ac:dyDescent="0.2">
      <c r="A52" t="str">
        <f>TRIM(Data!A1090)</f>
        <v>Sri Lanka</v>
      </c>
      <c r="B52">
        <f>Data!B1090</f>
        <v>22920</v>
      </c>
      <c r="C52">
        <f>RANK(B52,$B$3:$B$57)+COUNTIF($B$3:$B52,B52)-1</f>
        <v>18</v>
      </c>
      <c r="E52" t="str">
        <f t="shared" si="0"/>
        <v>Sri Lanka</v>
      </c>
      <c r="F52">
        <f>Data!E1090</f>
        <v>131995</v>
      </c>
      <c r="G52">
        <f>RANK(F52,$F$3:$F$57)+COUNTIF($F$3:$F52,F52)-1</f>
        <v>19</v>
      </c>
    </row>
    <row r="53" spans="1:7" x14ac:dyDescent="0.2">
      <c r="A53" t="str">
        <f>TRIM(Data!A1091)</f>
        <v>Syria</v>
      </c>
      <c r="B53">
        <f>Data!B1091</f>
        <v>33365</v>
      </c>
      <c r="C53">
        <f>RANK(B53,$B$3:$B$57)+COUNTIF($B$3:$B53,B53)-1</f>
        <v>14</v>
      </c>
      <c r="E53" t="str">
        <f t="shared" si="0"/>
        <v>Syria</v>
      </c>
      <c r="F53">
        <f>Data!E1091</f>
        <v>52960</v>
      </c>
      <c r="G53">
        <f>RANK(F53,$F$3:$F$57)+COUNTIF($F$3:$F53,F53)-1</f>
        <v>40</v>
      </c>
    </row>
    <row r="54" spans="1:7" x14ac:dyDescent="0.2">
      <c r="A54" t="str">
        <f>TRIM(Data!A1092)</f>
        <v>Taiwan</v>
      </c>
      <c r="B54">
        <f>Data!B1092</f>
        <v>19390</v>
      </c>
      <c r="C54">
        <f>RANK(B54,$B$3:$B$57)+COUNTIF($B$3:$B54,B54)-1</f>
        <v>22</v>
      </c>
      <c r="E54" t="str">
        <f t="shared" si="0"/>
        <v>Taiwan</v>
      </c>
      <c r="F54">
        <f>Data!E1092</f>
        <v>63770</v>
      </c>
      <c r="G54">
        <f>RANK(F54,$F$3:$F$57)+COUNTIF($F$3:$F54,F54)-1</f>
        <v>36</v>
      </c>
    </row>
    <row r="55" spans="1:7" x14ac:dyDescent="0.2">
      <c r="A55" t="str">
        <f>TRIM(Data!A1093)</f>
        <v>Viet Nam</v>
      </c>
      <c r="B55">
        <f>Data!B1093</f>
        <v>29515</v>
      </c>
      <c r="C55">
        <f>RANK(B55,$B$3:$B$57)+COUNTIF($B$3:$B55,B55)-1</f>
        <v>15</v>
      </c>
      <c r="E55" t="str">
        <f t="shared" si="0"/>
        <v>Viet Nam</v>
      </c>
      <c r="F55">
        <f>Data!E1093</f>
        <v>169250</v>
      </c>
      <c r="G55">
        <f>RANK(F55,$F$3:$F$57)+COUNTIF($F$3:$F55,F55)-1</f>
        <v>13</v>
      </c>
    </row>
    <row r="56" spans="1:7" x14ac:dyDescent="0.2">
      <c r="A56" t="str">
        <f>TRIM(Data!A1094)</f>
        <v>Other places of birth in Asia</v>
      </c>
      <c r="B56">
        <f>Data!B1094</f>
        <v>74000</v>
      </c>
      <c r="C56">
        <f>RANK(B56,$B$3:$B$57)+COUNTIF($B$3:$B56,B56)-1</f>
        <v>3</v>
      </c>
      <c r="E56" t="str">
        <f t="shared" si="0"/>
        <v>Other places of birth in Asia</v>
      </c>
      <c r="F56">
        <f>Data!E1094</f>
        <v>320965</v>
      </c>
      <c r="G56">
        <f>RANK(F56,$F$3:$F$57)+COUNTIF($F$3:$F56,F56)-1</f>
        <v>5</v>
      </c>
    </row>
    <row r="57" spans="1:7" x14ac:dyDescent="0.2">
      <c r="A57" t="str">
        <f>TRIM(Data!A1095)</f>
        <v>Oceania and other places of birth</v>
      </c>
      <c r="B57">
        <f>Data!B1095</f>
        <v>5610</v>
      </c>
      <c r="C57">
        <f>RANK(B57,$B$3:$B$57)+COUNTIF($B$3:$B57,B57)-1</f>
        <v>46</v>
      </c>
      <c r="E57" t="str">
        <f t="shared" si="0"/>
        <v>Oceania and other places of birth</v>
      </c>
      <c r="F57">
        <f>Data!E1095</f>
        <v>57030</v>
      </c>
      <c r="G57">
        <f>RANK(F57,$F$3:$F$57)+COUNTIF($F$3:$F57,F57)-1</f>
        <v>39</v>
      </c>
    </row>
    <row r="61" spans="1:7" ht="15.75" x14ac:dyDescent="0.25">
      <c r="A61" s="2" t="s">
        <v>2379</v>
      </c>
      <c r="B61" s="3" t="str">
        <f>Data!B1</f>
        <v>LIM-AT</v>
      </c>
      <c r="E61" s="2" t="s">
        <v>2379</v>
      </c>
      <c r="F61" s="3" t="str">
        <f>Data!E1</f>
        <v>Total pop'n</v>
      </c>
    </row>
    <row r="62" spans="1:7" x14ac:dyDescent="0.2">
      <c r="A62" t="str">
        <f>TRIM(Data!A1106)</f>
        <v>Brazil</v>
      </c>
      <c r="B62">
        <f>Data!B1106</f>
        <v>2475</v>
      </c>
      <c r="C62">
        <f>RANK(B62,$B$62:$B$116)+COUNTIF($B$62:$B62,B62)-1</f>
        <v>38</v>
      </c>
      <c r="E62" t="str">
        <f>A62</f>
        <v>Brazil</v>
      </c>
      <c r="F62">
        <f>Data!E1106</f>
        <v>8495</v>
      </c>
      <c r="G62">
        <f>RANK(F62,$F$62:$F$116)+COUNTIF($F$62:$F62,F62)-1</f>
        <v>32</v>
      </c>
    </row>
    <row r="63" spans="1:7" x14ac:dyDescent="0.2">
      <c r="A63" t="str">
        <f>TRIM(Data!A1107)</f>
        <v>Colombia</v>
      </c>
      <c r="B63">
        <f>Data!B1107</f>
        <v>5720</v>
      </c>
      <c r="C63">
        <f>RANK(B63,$B$62:$B$116)+COUNTIF($B$62:$B63,B63)-1</f>
        <v>17</v>
      </c>
      <c r="E63" t="str">
        <f t="shared" ref="E63:E116" si="9">A63</f>
        <v>Colombia</v>
      </c>
      <c r="F63">
        <f>Data!E1107</f>
        <v>15300</v>
      </c>
      <c r="G63">
        <f>RANK(F63,$F$62:$F$116)+COUNTIF($F$62:$F63,F63)-1</f>
        <v>21</v>
      </c>
    </row>
    <row r="64" spans="1:7" x14ac:dyDescent="0.2">
      <c r="A64" t="str">
        <f>TRIM(Data!A1108)</f>
        <v>Cuba</v>
      </c>
      <c r="B64">
        <f>Data!B1108</f>
        <v>1245</v>
      </c>
      <c r="C64">
        <f>RANK(B64,$B$62:$B$116)+COUNTIF($B$62:$B64,B64)-1</f>
        <v>49</v>
      </c>
      <c r="E64" t="str">
        <f t="shared" si="9"/>
        <v>Cuba</v>
      </c>
      <c r="F64">
        <f>Data!E1108</f>
        <v>5370</v>
      </c>
      <c r="G64">
        <f>RANK(F64,$F$62:$F$116)+COUNTIF($F$62:$F64,F64)-1</f>
        <v>47</v>
      </c>
    </row>
    <row r="65" spans="1:7" x14ac:dyDescent="0.2">
      <c r="A65" t="str">
        <f>TRIM(Data!A1109)</f>
        <v>Haiti</v>
      </c>
      <c r="B65">
        <f>Data!B1109</f>
        <v>5540</v>
      </c>
      <c r="C65">
        <f>RANK(B65,$B$62:$B$116)+COUNTIF($B$62:$B65,B65)-1</f>
        <v>19</v>
      </c>
      <c r="E65" t="str">
        <f t="shared" si="9"/>
        <v>Haiti</v>
      </c>
      <c r="F65">
        <f>Data!E1109</f>
        <v>19990</v>
      </c>
      <c r="G65">
        <f>RANK(F65,$F$62:$F$116)+COUNTIF($F$62:$F65,F65)-1</f>
        <v>16</v>
      </c>
    </row>
    <row r="66" spans="1:7" x14ac:dyDescent="0.2">
      <c r="A66" t="str">
        <f>TRIM(Data!A1110)</f>
        <v>Jamaica</v>
      </c>
      <c r="B66">
        <f>Data!B1110</f>
        <v>2320</v>
      </c>
      <c r="C66">
        <f>RANK(B66,$B$62:$B$116)+COUNTIF($B$62:$B66,B66)-1</f>
        <v>39</v>
      </c>
      <c r="E66" t="str">
        <f t="shared" si="9"/>
        <v>Jamaica</v>
      </c>
      <c r="F66">
        <f>Data!E1110</f>
        <v>12495</v>
      </c>
      <c r="G66">
        <f>RANK(F66,$F$62:$F$116)+COUNTIF($F$62:$F66,F66)-1</f>
        <v>25</v>
      </c>
    </row>
    <row r="67" spans="1:7" x14ac:dyDescent="0.2">
      <c r="A67" t="str">
        <f>TRIM(Data!A1111)</f>
        <v>Mexico</v>
      </c>
      <c r="B67">
        <f>Data!B1111</f>
        <v>4050</v>
      </c>
      <c r="C67">
        <f>RANK(B67,$B$62:$B$116)+COUNTIF($B$62:$B67,B67)-1</f>
        <v>23</v>
      </c>
      <c r="E67" t="str">
        <f t="shared" si="9"/>
        <v>Mexico</v>
      </c>
      <c r="F67">
        <f>Data!E1111</f>
        <v>18660</v>
      </c>
      <c r="G67">
        <f>RANK(F67,$F$62:$F$116)+COUNTIF($F$62:$F67,F67)-1</f>
        <v>17</v>
      </c>
    </row>
    <row r="68" spans="1:7" x14ac:dyDescent="0.2">
      <c r="A68" t="str">
        <f>TRIM(Data!A1112)</f>
        <v>United States</v>
      </c>
      <c r="B68">
        <f>Data!B1112</f>
        <v>6435</v>
      </c>
      <c r="C68">
        <f>RANK(B68,$B$62:$B$116)+COUNTIF($B$62:$B68,B68)-1</f>
        <v>15</v>
      </c>
      <c r="E68" t="str">
        <f t="shared" si="9"/>
        <v>United States</v>
      </c>
      <c r="F68">
        <f>Data!E1112</f>
        <v>33060</v>
      </c>
      <c r="G68">
        <f>RANK(F68,$F$62:$F$116)+COUNTIF($F$62:$F68,F68)-1</f>
        <v>8</v>
      </c>
    </row>
    <row r="69" spans="1:7" x14ac:dyDescent="0.2">
      <c r="A69" t="str">
        <f>TRIM(Data!A1113)</f>
        <v>Venezuela</v>
      </c>
      <c r="B69">
        <f>Data!B1113</f>
        <v>1645</v>
      </c>
      <c r="C69">
        <f>RANK(B69,$B$62:$B$116)+COUNTIF($B$62:$B69,B69)-1</f>
        <v>46</v>
      </c>
      <c r="E69" t="str">
        <f t="shared" si="9"/>
        <v>Venezuela</v>
      </c>
      <c r="F69">
        <f>Data!E1113</f>
        <v>6425</v>
      </c>
      <c r="G69">
        <f>RANK(F69,$F$62:$F$116)+COUNTIF($F$62:$F69,F69)-1</f>
        <v>38</v>
      </c>
    </row>
    <row r="70" spans="1:7" x14ac:dyDescent="0.2">
      <c r="A70" t="str">
        <f>TRIM(Data!A1114)</f>
        <v>Other places of birth in Americas</v>
      </c>
      <c r="B70">
        <f>Data!B1114</f>
        <v>8655</v>
      </c>
      <c r="C70">
        <f>RANK(B70,$B$62:$B$116)+COUNTIF($B$62:$B70,B70)-1</f>
        <v>12</v>
      </c>
      <c r="E70" t="str">
        <f t="shared" si="9"/>
        <v>Other places of birth in Americas</v>
      </c>
      <c r="F70">
        <f>Data!E1114</f>
        <v>32795</v>
      </c>
      <c r="G70">
        <f>RANK(F70,$F$62:$F$116)+COUNTIF($F$62:$F70,F70)-1</f>
        <v>9</v>
      </c>
    </row>
    <row r="71" spans="1:7" x14ac:dyDescent="0.2">
      <c r="A71" t="str">
        <f>TRIM(Data!A1115)</f>
        <v>France</v>
      </c>
      <c r="B71">
        <f>Data!B1115</f>
        <v>3740</v>
      </c>
      <c r="C71">
        <f>RANK(B71,$B$62:$B$116)+COUNTIF($B$62:$B71,B71)-1</f>
        <v>24</v>
      </c>
      <c r="E71" t="str">
        <f t="shared" si="9"/>
        <v>France</v>
      </c>
      <c r="F71">
        <f>Data!E1115</f>
        <v>24155</v>
      </c>
      <c r="G71">
        <f>RANK(F71,$F$62:$F$116)+COUNTIF($F$62:$F71,F71)-1</f>
        <v>13</v>
      </c>
    </row>
    <row r="72" spans="1:7" x14ac:dyDescent="0.2">
      <c r="A72" t="str">
        <f>TRIM(Data!A1116)</f>
        <v>Germany</v>
      </c>
      <c r="B72">
        <f>Data!B1116</f>
        <v>1040</v>
      </c>
      <c r="C72">
        <f>RANK(B72,$B$62:$B$116)+COUNTIF($B$62:$B72,B72)-1</f>
        <v>50</v>
      </c>
      <c r="E72" t="str">
        <f t="shared" si="9"/>
        <v>Germany</v>
      </c>
      <c r="F72">
        <f>Data!E1116</f>
        <v>6300</v>
      </c>
      <c r="G72">
        <f>RANK(F72,$F$62:$F$116)+COUNTIF($F$62:$F72,F72)-1</f>
        <v>39</v>
      </c>
    </row>
    <row r="73" spans="1:7" x14ac:dyDescent="0.2">
      <c r="A73" t="str">
        <f>TRIM(Data!A1117)</f>
        <v>Ireland</v>
      </c>
      <c r="B73">
        <f>Data!B1117</f>
        <v>405</v>
      </c>
      <c r="C73">
        <f>RANK(B73,$B$62:$B$116)+COUNTIF($B$62:$B73,B73)-1</f>
        <v>54</v>
      </c>
      <c r="E73" t="str">
        <f t="shared" si="9"/>
        <v>Ireland</v>
      </c>
      <c r="F73">
        <f>Data!E1117</f>
        <v>5660</v>
      </c>
      <c r="G73">
        <f>RANK(F73,$F$62:$F$116)+COUNTIF($F$62:$F73,F73)-1</f>
        <v>45</v>
      </c>
    </row>
    <row r="74" spans="1:7" x14ac:dyDescent="0.2">
      <c r="A74" t="str">
        <f>TRIM(Data!A1118)</f>
        <v>Moldova</v>
      </c>
      <c r="B74">
        <f>Data!B1118</f>
        <v>1875</v>
      </c>
      <c r="C74">
        <f>RANK(B74,$B$62:$B$116)+COUNTIF($B$62:$B74,B74)-1</f>
        <v>43</v>
      </c>
      <c r="E74" t="str">
        <f t="shared" si="9"/>
        <v>Moldova</v>
      </c>
      <c r="F74">
        <f>Data!E1118</f>
        <v>5905</v>
      </c>
      <c r="G74">
        <f>RANK(F74,$F$62:$F$116)+COUNTIF($F$62:$F74,F74)-1</f>
        <v>43</v>
      </c>
    </row>
    <row r="75" spans="1:7" x14ac:dyDescent="0.2">
      <c r="A75" t="str">
        <f>TRIM(Data!A1119)</f>
        <v>Romania</v>
      </c>
      <c r="B75">
        <f>Data!B1119</f>
        <v>1465</v>
      </c>
      <c r="C75">
        <f>RANK(B75,$B$62:$B$116)+COUNTIF($B$62:$B75,B75)-1</f>
        <v>48</v>
      </c>
      <c r="E75" t="str">
        <f t="shared" si="9"/>
        <v>Romania</v>
      </c>
      <c r="F75">
        <f>Data!E1119</f>
        <v>7610</v>
      </c>
      <c r="G75">
        <f>RANK(F75,$F$62:$F$116)+COUNTIF($F$62:$F75,F75)-1</f>
        <v>33</v>
      </c>
    </row>
    <row r="76" spans="1:7" x14ac:dyDescent="0.2">
      <c r="A76" t="str">
        <f>TRIM(Data!A1120)</f>
        <v>Russian Federation</v>
      </c>
      <c r="B76">
        <f>Data!B1120</f>
        <v>3685</v>
      </c>
      <c r="C76">
        <f>RANK(B76,$B$62:$B$116)+COUNTIF($B$62:$B76,B76)-1</f>
        <v>25</v>
      </c>
      <c r="E76" t="str">
        <f t="shared" si="9"/>
        <v>Russian Federation</v>
      </c>
      <c r="F76">
        <f>Data!E1120</f>
        <v>11570</v>
      </c>
      <c r="G76">
        <f>RANK(F76,$F$62:$F$116)+COUNTIF($F$62:$F76,F76)-1</f>
        <v>26</v>
      </c>
    </row>
    <row r="77" spans="1:7" x14ac:dyDescent="0.2">
      <c r="A77" t="str">
        <f>TRIM(Data!A1121)</f>
        <v>Ukraine</v>
      </c>
      <c r="B77">
        <f>Data!B1121</f>
        <v>3325</v>
      </c>
      <c r="C77">
        <f>RANK(B77,$B$62:$B$116)+COUNTIF($B$62:$B77,B77)-1</f>
        <v>28</v>
      </c>
      <c r="E77" t="str">
        <f t="shared" si="9"/>
        <v>Ukraine</v>
      </c>
      <c r="F77">
        <f>Data!E1121</f>
        <v>13425</v>
      </c>
      <c r="G77">
        <f>RANK(F77,$F$62:$F$116)+COUNTIF($F$62:$F77,F77)-1</f>
        <v>23</v>
      </c>
    </row>
    <row r="78" spans="1:7" x14ac:dyDescent="0.2">
      <c r="A78" t="str">
        <f>TRIM(Data!A1122)</f>
        <v>United Kingdom</v>
      </c>
      <c r="B78">
        <f>Data!B1122</f>
        <v>2930</v>
      </c>
      <c r="C78">
        <f>RANK(B78,$B$62:$B$116)+COUNTIF($B$62:$B78,B78)-1</f>
        <v>30</v>
      </c>
      <c r="E78" t="str">
        <f t="shared" si="9"/>
        <v>United Kingdom</v>
      </c>
      <c r="F78">
        <f>Data!E1122</f>
        <v>24445</v>
      </c>
      <c r="G78">
        <f>RANK(F78,$F$62:$F$116)+COUNTIF($F$62:$F78,F78)-1</f>
        <v>12</v>
      </c>
    </row>
    <row r="79" spans="1:7" x14ac:dyDescent="0.2">
      <c r="A79" t="str">
        <f>TRIM(Data!A1123)</f>
        <v>Other places of birth in Europe</v>
      </c>
      <c r="B79">
        <f>Data!B1123</f>
        <v>10255</v>
      </c>
      <c r="C79">
        <f>RANK(B79,$B$62:$B$116)+COUNTIF($B$62:$B79,B79)-1</f>
        <v>10</v>
      </c>
      <c r="E79" t="str">
        <f t="shared" si="9"/>
        <v>Other places of birth in Europe</v>
      </c>
      <c r="F79">
        <f>Data!E1123</f>
        <v>40970</v>
      </c>
      <c r="G79">
        <f>RANK(F79,$F$62:$F$116)+COUNTIF($F$62:$F79,F79)-1</f>
        <v>7</v>
      </c>
    </row>
    <row r="80" spans="1:7" x14ac:dyDescent="0.2">
      <c r="A80" t="str">
        <f>TRIM(Data!A1124)</f>
        <v>Algeria</v>
      </c>
      <c r="B80">
        <f>Data!B1124</f>
        <v>8030</v>
      </c>
      <c r="C80">
        <f>RANK(B80,$B$62:$B$116)+COUNTIF($B$62:$B80,B80)-1</f>
        <v>13</v>
      </c>
      <c r="E80" t="str">
        <f t="shared" si="9"/>
        <v>Algeria</v>
      </c>
      <c r="F80">
        <f>Data!E1124</f>
        <v>17180</v>
      </c>
      <c r="G80">
        <f>RANK(F80,$F$62:$F$116)+COUNTIF($F$62:$F80,F80)-1</f>
        <v>19</v>
      </c>
    </row>
    <row r="81" spans="1:7" x14ac:dyDescent="0.2">
      <c r="A81" t="str">
        <f>TRIM(Data!A1125)</f>
        <v>Cameroon</v>
      </c>
      <c r="B81">
        <f>Data!B1125</f>
        <v>3535</v>
      </c>
      <c r="C81">
        <f>RANK(B81,$B$62:$B$116)+COUNTIF($B$62:$B81,B81)-1</f>
        <v>27</v>
      </c>
      <c r="E81" t="str">
        <f t="shared" si="9"/>
        <v>Cameroon</v>
      </c>
      <c r="F81">
        <f>Data!E1125</f>
        <v>10260</v>
      </c>
      <c r="G81">
        <f>RANK(F81,$F$62:$F$116)+COUNTIF($F$62:$F81,F81)-1</f>
        <v>29</v>
      </c>
    </row>
    <row r="82" spans="1:7" x14ac:dyDescent="0.2">
      <c r="A82" t="str">
        <f>TRIM(Data!A1126)</f>
        <v>Congo, Democratic Republic of the</v>
      </c>
      <c r="B82">
        <f>Data!B1126</f>
        <v>3555</v>
      </c>
      <c r="C82">
        <f>RANK(B82,$B$62:$B$116)+COUNTIF($B$62:$B82,B82)-1</f>
        <v>26</v>
      </c>
      <c r="E82" t="str">
        <f t="shared" si="9"/>
        <v>Congo, Democratic Republic of the</v>
      </c>
      <c r="F82">
        <f>Data!E1126</f>
        <v>7395</v>
      </c>
      <c r="G82">
        <f>RANK(F82,$F$62:$F$116)+COUNTIF($F$62:$F82,F82)-1</f>
        <v>36</v>
      </c>
    </row>
    <row r="83" spans="1:7" x14ac:dyDescent="0.2">
      <c r="A83" t="str">
        <f>TRIM(Data!A1127)</f>
        <v>Côte d'Ivoire</v>
      </c>
      <c r="B83">
        <f>Data!B1127</f>
        <v>2310</v>
      </c>
      <c r="C83">
        <f>RANK(B83,$B$62:$B$116)+COUNTIF($B$62:$B83,B83)-1</f>
        <v>40</v>
      </c>
      <c r="E83" t="str">
        <f t="shared" si="9"/>
        <v>Côte d'Ivoire</v>
      </c>
      <c r="F83">
        <f>Data!E1127</f>
        <v>6240</v>
      </c>
      <c r="G83">
        <f>RANK(F83,$F$62:$F$116)+COUNTIF($F$62:$F83,F83)-1</f>
        <v>40</v>
      </c>
    </row>
    <row r="84" spans="1:7" x14ac:dyDescent="0.2">
      <c r="A84" t="str">
        <f>TRIM(Data!A1128)</f>
        <v>Egypt</v>
      </c>
      <c r="B84">
        <f>Data!B1128</f>
        <v>7435</v>
      </c>
      <c r="C84">
        <f>RANK(B84,$B$62:$B$116)+COUNTIF($B$62:$B84,B84)-1</f>
        <v>14</v>
      </c>
      <c r="E84" t="str">
        <f t="shared" si="9"/>
        <v>Egypt</v>
      </c>
      <c r="F84">
        <f>Data!E1128</f>
        <v>16115</v>
      </c>
      <c r="G84">
        <f>RANK(F84,$F$62:$F$116)+COUNTIF($F$62:$F84,F84)-1</f>
        <v>20</v>
      </c>
    </row>
    <row r="85" spans="1:7" x14ac:dyDescent="0.2">
      <c r="A85" t="str">
        <f>TRIM(Data!A1129)</f>
        <v>Eritrea</v>
      </c>
      <c r="B85">
        <f>Data!B1129</f>
        <v>2815</v>
      </c>
      <c r="C85">
        <f>RANK(B85,$B$62:$B$116)+COUNTIF($B$62:$B85,B85)-1</f>
        <v>32</v>
      </c>
      <c r="E85" t="str">
        <f t="shared" si="9"/>
        <v>Eritrea</v>
      </c>
      <c r="F85">
        <f>Data!E1129</f>
        <v>6050</v>
      </c>
      <c r="G85">
        <f>RANK(F85,$F$62:$F$116)+COUNTIF($F$62:$F85,F85)-1</f>
        <v>42</v>
      </c>
    </row>
    <row r="86" spans="1:7" x14ac:dyDescent="0.2">
      <c r="A86" t="str">
        <f>TRIM(Data!A1130)</f>
        <v>Ethiopia</v>
      </c>
      <c r="B86">
        <f>Data!B1130</f>
        <v>2625</v>
      </c>
      <c r="C86">
        <f>RANK(B86,$B$62:$B$116)+COUNTIF($B$62:$B86,B86)-1</f>
        <v>37</v>
      </c>
      <c r="E86" t="str">
        <f t="shared" si="9"/>
        <v>Ethiopia</v>
      </c>
      <c r="F86">
        <f>Data!E1130</f>
        <v>7505</v>
      </c>
      <c r="G86">
        <f>RANK(F86,$F$62:$F$116)+COUNTIF($F$62:$F86,F86)-1</f>
        <v>34</v>
      </c>
    </row>
    <row r="87" spans="1:7" x14ac:dyDescent="0.2">
      <c r="A87" t="str">
        <f>TRIM(Data!A1131)</f>
        <v>Morocco</v>
      </c>
      <c r="B87">
        <f>Data!B1131</f>
        <v>6120</v>
      </c>
      <c r="C87">
        <f>RANK(B87,$B$62:$B$116)+COUNTIF($B$62:$B87,B87)-1</f>
        <v>16</v>
      </c>
      <c r="E87" t="str">
        <f t="shared" si="9"/>
        <v>Morocco</v>
      </c>
      <c r="F87">
        <f>Data!E1131</f>
        <v>15105</v>
      </c>
      <c r="G87">
        <f>RANK(F87,$F$62:$F$116)+COUNTIF($F$62:$F87,F87)-1</f>
        <v>22</v>
      </c>
    </row>
    <row r="88" spans="1:7" x14ac:dyDescent="0.2">
      <c r="A88" t="str">
        <f>TRIM(Data!A1132)</f>
        <v>Nigeria</v>
      </c>
      <c r="B88">
        <f>Data!B1132</f>
        <v>5665</v>
      </c>
      <c r="C88">
        <f>RANK(B88,$B$62:$B$116)+COUNTIF($B$62:$B88,B88)-1</f>
        <v>18</v>
      </c>
      <c r="E88" t="str">
        <f t="shared" si="9"/>
        <v>Nigeria</v>
      </c>
      <c r="F88">
        <f>Data!E1132</f>
        <v>17290</v>
      </c>
      <c r="G88">
        <f>RANK(F88,$F$62:$F$116)+COUNTIF($F$62:$F88,F88)-1</f>
        <v>18</v>
      </c>
    </row>
    <row r="89" spans="1:7" x14ac:dyDescent="0.2">
      <c r="A89" t="str">
        <f>TRIM(Data!A1133)</f>
        <v>Somalia</v>
      </c>
      <c r="B89">
        <f>Data!B1133</f>
        <v>2780</v>
      </c>
      <c r="C89">
        <f>RANK(B89,$B$62:$B$116)+COUNTIF($B$62:$B89,B89)-1</f>
        <v>33</v>
      </c>
      <c r="E89" t="str">
        <f t="shared" si="9"/>
        <v>Somalia</v>
      </c>
      <c r="F89">
        <f>Data!E1133</f>
        <v>5335</v>
      </c>
      <c r="G89">
        <f>RANK(F89,$F$62:$F$116)+COUNTIF($F$62:$F89,F89)-1</f>
        <v>48</v>
      </c>
    </row>
    <row r="90" spans="1:7" x14ac:dyDescent="0.2">
      <c r="A90" t="str">
        <f>TRIM(Data!A1134)</f>
        <v>South Africa, Republic of</v>
      </c>
      <c r="B90">
        <f>Data!B1134</f>
        <v>955</v>
      </c>
      <c r="C90">
        <f>RANK(B90,$B$62:$B$116)+COUNTIF($B$62:$B90,B90)-1</f>
        <v>52</v>
      </c>
      <c r="E90" t="str">
        <f t="shared" si="9"/>
        <v>South Africa, Republic of</v>
      </c>
      <c r="F90">
        <f>Data!E1134</f>
        <v>5765</v>
      </c>
      <c r="G90">
        <f>RANK(F90,$F$62:$F$116)+COUNTIF($F$62:$F90,F90)-1</f>
        <v>44</v>
      </c>
    </row>
    <row r="91" spans="1:7" x14ac:dyDescent="0.2">
      <c r="A91" t="str">
        <f>TRIM(Data!A1135)</f>
        <v>Tunisia</v>
      </c>
      <c r="B91">
        <f>Data!B1135</f>
        <v>2195</v>
      </c>
      <c r="C91">
        <f>RANK(B91,$B$62:$B$116)+COUNTIF($B$62:$B91,B91)-1</f>
        <v>41</v>
      </c>
      <c r="E91" t="str">
        <f t="shared" si="9"/>
        <v>Tunisia</v>
      </c>
      <c r="F91">
        <f>Data!E1135</f>
        <v>6705</v>
      </c>
      <c r="G91">
        <f>RANK(F91,$F$62:$F$116)+COUNTIF($F$62:$F91,F91)-1</f>
        <v>37</v>
      </c>
    </row>
    <row r="92" spans="1:7" x14ac:dyDescent="0.2">
      <c r="A92" t="str">
        <f>TRIM(Data!A1136)</f>
        <v>Other places of birth in Africa</v>
      </c>
      <c r="B92">
        <f>Data!B1136</f>
        <v>14945</v>
      </c>
      <c r="C92">
        <f>RANK(B92,$B$62:$B$116)+COUNTIF($B$62:$B92,B92)-1</f>
        <v>7</v>
      </c>
      <c r="E92" t="str">
        <f t="shared" si="9"/>
        <v>Other places of birth in Africa</v>
      </c>
      <c r="F92">
        <f>Data!E1136</f>
        <v>41855</v>
      </c>
      <c r="G92">
        <f>RANK(F92,$F$62:$F$116)+COUNTIF($F$62:$F92,F92)-1</f>
        <v>5</v>
      </c>
    </row>
    <row r="93" spans="1:7" x14ac:dyDescent="0.2">
      <c r="A93" t="str">
        <f>TRIM(Data!A1137)</f>
        <v>Afghanistan</v>
      </c>
      <c r="B93">
        <f>Data!B1137</f>
        <v>4825</v>
      </c>
      <c r="C93">
        <f>RANK(B93,$B$62:$B$116)+COUNTIF($B$62:$B93,B93)-1</f>
        <v>21</v>
      </c>
      <c r="E93" t="str">
        <f t="shared" si="9"/>
        <v>Afghanistan</v>
      </c>
      <c r="F93">
        <f>Data!E1137</f>
        <v>9245</v>
      </c>
      <c r="G93">
        <f>RANK(F93,$F$62:$F$116)+COUNTIF($F$62:$F93,F93)-1</f>
        <v>31</v>
      </c>
    </row>
    <row r="94" spans="1:7" x14ac:dyDescent="0.2">
      <c r="A94" t="str">
        <f>TRIM(Data!A1138)</f>
        <v>Bangladesh</v>
      </c>
      <c r="B94">
        <f>Data!B1138</f>
        <v>5525</v>
      </c>
      <c r="C94">
        <f>RANK(B94,$B$62:$B$116)+COUNTIF($B$62:$B94,B94)-1</f>
        <v>20</v>
      </c>
      <c r="E94" t="str">
        <f t="shared" si="9"/>
        <v>Bangladesh</v>
      </c>
      <c r="F94">
        <f>Data!E1138</f>
        <v>12900</v>
      </c>
      <c r="G94">
        <f>RANK(F94,$F$62:$F$116)+COUNTIF($F$62:$F94,F94)-1</f>
        <v>24</v>
      </c>
    </row>
    <row r="95" spans="1:7" x14ac:dyDescent="0.2">
      <c r="A95" t="str">
        <f>TRIM(Data!A1139)</f>
        <v>China</v>
      </c>
      <c r="B95">
        <f>Data!B1139</f>
        <v>53375</v>
      </c>
      <c r="C95">
        <f>RANK(B95,$B$62:$B$116)+COUNTIF($B$62:$B95,B95)-1</f>
        <v>1</v>
      </c>
      <c r="E95" t="str">
        <f t="shared" si="9"/>
        <v>China</v>
      </c>
      <c r="F95">
        <f>Data!E1139</f>
        <v>129015</v>
      </c>
      <c r="G95">
        <f>RANK(F95,$F$62:$F$116)+COUNTIF($F$62:$F95,F95)-1</f>
        <v>3</v>
      </c>
    </row>
    <row r="96" spans="1:7" x14ac:dyDescent="0.2">
      <c r="A96" t="str">
        <f>TRIM(Data!A1140)</f>
        <v>Hong Kong</v>
      </c>
      <c r="B96">
        <f>Data!B1140</f>
        <v>1840</v>
      </c>
      <c r="C96">
        <f>RANK(B96,$B$62:$B$116)+COUNTIF($B$62:$B96,B96)-1</f>
        <v>44</v>
      </c>
      <c r="E96" t="str">
        <f t="shared" si="9"/>
        <v>Hong Kong</v>
      </c>
      <c r="F96">
        <f>Data!E1140</f>
        <v>4970</v>
      </c>
      <c r="G96">
        <f>RANK(F96,$F$62:$F$116)+COUNTIF($F$62:$F96,F96)-1</f>
        <v>49</v>
      </c>
    </row>
    <row r="97" spans="1:7" x14ac:dyDescent="0.2">
      <c r="A97" t="str">
        <f>TRIM(Data!A1141)</f>
        <v>India</v>
      </c>
      <c r="B97">
        <f>Data!B1141</f>
        <v>31640</v>
      </c>
      <c r="C97">
        <f>RANK(B97,$B$62:$B$116)+COUNTIF($B$62:$B97,B97)-1</f>
        <v>2</v>
      </c>
      <c r="E97" t="str">
        <f t="shared" si="9"/>
        <v>India</v>
      </c>
      <c r="F97">
        <f>Data!E1141</f>
        <v>147190</v>
      </c>
      <c r="G97">
        <f>RANK(F97,$F$62:$F$116)+COUNTIF($F$62:$F97,F97)-1</f>
        <v>2</v>
      </c>
    </row>
    <row r="98" spans="1:7" x14ac:dyDescent="0.2">
      <c r="A98" t="str">
        <f>TRIM(Data!A1142)</f>
        <v>Iran</v>
      </c>
      <c r="B98">
        <f>Data!B1142</f>
        <v>23595</v>
      </c>
      <c r="C98">
        <f>RANK(B98,$B$62:$B$116)+COUNTIF($B$62:$B98,B98)-1</f>
        <v>5</v>
      </c>
      <c r="E98" t="str">
        <f t="shared" si="9"/>
        <v>Iran</v>
      </c>
      <c r="F98">
        <f>Data!E1142</f>
        <v>42075</v>
      </c>
      <c r="G98">
        <f>RANK(F98,$F$62:$F$116)+COUNTIF($F$62:$F98,F98)-1</f>
        <v>4</v>
      </c>
    </row>
    <row r="99" spans="1:7" x14ac:dyDescent="0.2">
      <c r="A99" t="str">
        <f>TRIM(Data!A1143)</f>
        <v>Iraq</v>
      </c>
      <c r="B99">
        <f>Data!B1143</f>
        <v>12505</v>
      </c>
      <c r="C99">
        <f>RANK(B99,$B$62:$B$116)+COUNTIF($B$62:$B99,B99)-1</f>
        <v>9</v>
      </c>
      <c r="E99" t="str">
        <f t="shared" si="9"/>
        <v>Iraq</v>
      </c>
      <c r="F99">
        <f>Data!E1143</f>
        <v>20670</v>
      </c>
      <c r="G99">
        <f>RANK(F99,$F$62:$F$116)+COUNTIF($F$62:$F99,F99)-1</f>
        <v>15</v>
      </c>
    </row>
    <row r="100" spans="1:7" x14ac:dyDescent="0.2">
      <c r="A100" t="str">
        <f>TRIM(Data!A1144)</f>
        <v>Israel</v>
      </c>
      <c r="B100">
        <f>Data!B1144</f>
        <v>1570</v>
      </c>
      <c r="C100">
        <f>RANK(B100,$B$62:$B$116)+COUNTIF($B$62:$B100,B100)-1</f>
        <v>47</v>
      </c>
      <c r="E100" t="str">
        <f t="shared" si="9"/>
        <v>Israel</v>
      </c>
      <c r="F100">
        <f>Data!E1144</f>
        <v>4745</v>
      </c>
      <c r="G100">
        <f>RANK(F100,$F$62:$F$116)+COUNTIF($F$62:$F100,F100)-1</f>
        <v>52</v>
      </c>
    </row>
    <row r="101" spans="1:7" x14ac:dyDescent="0.2">
      <c r="A101" t="str">
        <f>TRIM(Data!A1145)</f>
        <v>Japan</v>
      </c>
      <c r="B101">
        <f>Data!B1145</f>
        <v>1020</v>
      </c>
      <c r="C101">
        <f>RANK(B101,$B$62:$B$116)+COUNTIF($B$62:$B101,B101)-1</f>
        <v>51</v>
      </c>
      <c r="E101" t="str">
        <f t="shared" si="9"/>
        <v>Japan</v>
      </c>
      <c r="F101">
        <f>Data!E1145</f>
        <v>4900</v>
      </c>
      <c r="G101">
        <f>RANK(F101,$F$62:$F$116)+COUNTIF($F$62:$F101,F101)-1</f>
        <v>51</v>
      </c>
    </row>
    <row r="102" spans="1:7" x14ac:dyDescent="0.2">
      <c r="A102" t="str">
        <f>TRIM(Data!A1146)</f>
        <v>Korea, South</v>
      </c>
      <c r="B102">
        <f>Data!B1146</f>
        <v>8990</v>
      </c>
      <c r="C102">
        <f>RANK(B102,$B$62:$B$116)+COUNTIF($B$62:$B102,B102)-1</f>
        <v>11</v>
      </c>
      <c r="E102" t="str">
        <f t="shared" si="9"/>
        <v>Korea, South</v>
      </c>
      <c r="F102">
        <f>Data!E1146</f>
        <v>21710</v>
      </c>
      <c r="G102">
        <f>RANK(F102,$F$62:$F$116)+COUNTIF($F$62:$F102,F102)-1</f>
        <v>14</v>
      </c>
    </row>
    <row r="103" spans="1:7" x14ac:dyDescent="0.2">
      <c r="A103" t="str">
        <f>TRIM(Data!A1147)</f>
        <v>Lebanon</v>
      </c>
      <c r="B103">
        <f>Data!B1147</f>
        <v>4370</v>
      </c>
      <c r="C103">
        <f>RANK(B103,$B$62:$B$116)+COUNTIF($B$62:$B103,B103)-1</f>
        <v>22</v>
      </c>
      <c r="E103" t="str">
        <f t="shared" si="9"/>
        <v>Lebanon</v>
      </c>
      <c r="F103">
        <f>Data!E1147</f>
        <v>9380</v>
      </c>
      <c r="G103">
        <f>RANK(F103,$F$62:$F$116)+COUNTIF($F$62:$F103,F103)-1</f>
        <v>30</v>
      </c>
    </row>
    <row r="104" spans="1:7" x14ac:dyDescent="0.2">
      <c r="A104" t="str">
        <f>TRIM(Data!A1148)</f>
        <v>Nepal</v>
      </c>
      <c r="B104">
        <f>Data!B1148</f>
        <v>2775</v>
      </c>
      <c r="C104">
        <f>RANK(B104,$B$62:$B$116)+COUNTIF($B$62:$B104,B104)-1</f>
        <v>34</v>
      </c>
      <c r="E104" t="str">
        <f t="shared" si="9"/>
        <v>Nepal</v>
      </c>
      <c r="F104">
        <f>Data!E1148</f>
        <v>7500</v>
      </c>
      <c r="G104">
        <f>RANK(F104,$F$62:$F$116)+COUNTIF($F$62:$F104,F104)-1</f>
        <v>35</v>
      </c>
    </row>
    <row r="105" spans="1:7" x14ac:dyDescent="0.2">
      <c r="A105" t="str">
        <f>TRIM(Data!A1149)</f>
        <v>Pakistan</v>
      </c>
      <c r="B105">
        <f>Data!B1149</f>
        <v>18195</v>
      </c>
      <c r="C105">
        <f>RANK(B105,$B$62:$B$116)+COUNTIF($B$62:$B105,B105)-1</f>
        <v>6</v>
      </c>
      <c r="E105" t="str">
        <f t="shared" si="9"/>
        <v>Pakistan</v>
      </c>
      <c r="F105">
        <f>Data!E1149</f>
        <v>41480</v>
      </c>
      <c r="G105">
        <f>RANK(F105,$F$62:$F$116)+COUNTIF($F$62:$F105,F105)-1</f>
        <v>6</v>
      </c>
    </row>
    <row r="106" spans="1:7" x14ac:dyDescent="0.2">
      <c r="A106" t="str">
        <f>TRIM(Data!A1150)</f>
        <v>Philippines</v>
      </c>
      <c r="B106">
        <f>Data!B1150</f>
        <v>24540</v>
      </c>
      <c r="C106">
        <f>RANK(B106,$B$62:$B$116)+COUNTIF($B$62:$B106,B106)-1</f>
        <v>4</v>
      </c>
      <c r="E106" t="str">
        <f t="shared" si="9"/>
        <v>Philippines</v>
      </c>
      <c r="F106">
        <f>Data!E1150</f>
        <v>188805</v>
      </c>
      <c r="G106">
        <f>RANK(F106,$F$62:$F$116)+COUNTIF($F$62:$F106,F106)-1</f>
        <v>1</v>
      </c>
    </row>
    <row r="107" spans="1:7" x14ac:dyDescent="0.2">
      <c r="A107" t="str">
        <f>TRIM(Data!A1151)</f>
        <v>Saudi Arabia</v>
      </c>
      <c r="B107">
        <f>Data!B1151</f>
        <v>2765</v>
      </c>
      <c r="C107">
        <f>RANK(B107,$B$62:$B$116)+COUNTIF($B$62:$B107,B107)-1</f>
        <v>36</v>
      </c>
      <c r="E107" t="str">
        <f t="shared" si="9"/>
        <v>Saudi Arabia</v>
      </c>
      <c r="F107">
        <f>Data!E1151</f>
        <v>5465</v>
      </c>
      <c r="G107">
        <f>RANK(F107,$F$62:$F$116)+COUNTIF($F$62:$F107,F107)-1</f>
        <v>46</v>
      </c>
    </row>
    <row r="108" spans="1:7" x14ac:dyDescent="0.2">
      <c r="A108" t="str">
        <f>TRIM(Data!A1152)</f>
        <v>Sri Lanka</v>
      </c>
      <c r="B108">
        <f>Data!B1152</f>
        <v>2770</v>
      </c>
      <c r="C108">
        <f>RANK(B108,$B$62:$B$116)+COUNTIF($B$62:$B108,B108)-1</f>
        <v>35</v>
      </c>
      <c r="E108" t="str">
        <f t="shared" si="9"/>
        <v>Sri Lanka</v>
      </c>
      <c r="F108">
        <f>Data!E1152</f>
        <v>11495</v>
      </c>
      <c r="G108">
        <f>RANK(F108,$F$62:$F$116)+COUNTIF($F$62:$F108,F108)-1</f>
        <v>27</v>
      </c>
    </row>
    <row r="109" spans="1:7" x14ac:dyDescent="0.2">
      <c r="A109" t="str">
        <f>TRIM(Data!A1153)</f>
        <v>Syria</v>
      </c>
      <c r="B109">
        <f>Data!B1153</f>
        <v>26095</v>
      </c>
      <c r="C109">
        <f>RANK(B109,$B$62:$B$116)+COUNTIF($B$62:$B109,B109)-1</f>
        <v>3</v>
      </c>
      <c r="E109" t="str">
        <f t="shared" si="9"/>
        <v>Syria</v>
      </c>
      <c r="F109">
        <f>Data!E1153</f>
        <v>29945</v>
      </c>
      <c r="G109">
        <f>RANK(F109,$F$62:$F$116)+COUNTIF($F$62:$F109,F109)-1</f>
        <v>11</v>
      </c>
    </row>
    <row r="110" spans="1:7" x14ac:dyDescent="0.2">
      <c r="A110" t="str">
        <f>TRIM(Data!A1154)</f>
        <v>Taiwan</v>
      </c>
      <c r="B110">
        <f>Data!B1154</f>
        <v>1760</v>
      </c>
      <c r="C110">
        <f>RANK(B110,$B$62:$B$116)+COUNTIF($B$62:$B110,B110)-1</f>
        <v>45</v>
      </c>
      <c r="E110" t="str">
        <f t="shared" si="9"/>
        <v>Taiwan</v>
      </c>
      <c r="F110">
        <f>Data!E1154</f>
        <v>4310</v>
      </c>
      <c r="G110">
        <f>RANK(F110,$F$62:$F$116)+COUNTIF($F$62:$F110,F110)-1</f>
        <v>53</v>
      </c>
    </row>
    <row r="111" spans="1:7" x14ac:dyDescent="0.2">
      <c r="A111" t="str">
        <f>TRIM(Data!A1155)</f>
        <v>Turkey</v>
      </c>
      <c r="B111">
        <f>Data!B1155</f>
        <v>1970</v>
      </c>
      <c r="C111">
        <f>RANK(B111,$B$62:$B$116)+COUNTIF($B$62:$B111,B111)-1</f>
        <v>42</v>
      </c>
      <c r="E111" t="str">
        <f t="shared" si="9"/>
        <v>Turkey</v>
      </c>
      <c r="F111">
        <f>Data!E1155</f>
        <v>4260</v>
      </c>
      <c r="G111">
        <f>RANK(F111,$F$62:$F$116)+COUNTIF($F$62:$F111,F111)-1</f>
        <v>54</v>
      </c>
    </row>
    <row r="112" spans="1:7" x14ac:dyDescent="0.2">
      <c r="A112" t="str">
        <f>TRIM(Data!A1156)</f>
        <v>United Arab Emirates</v>
      </c>
      <c r="B112">
        <f>Data!B1156</f>
        <v>2890</v>
      </c>
      <c r="C112">
        <f>RANK(B112,$B$62:$B$116)+COUNTIF($B$62:$B112,B112)-1</f>
        <v>31</v>
      </c>
      <c r="E112" t="str">
        <f t="shared" si="9"/>
        <v>United Arab Emirates</v>
      </c>
      <c r="F112">
        <f>Data!E1156</f>
        <v>6135</v>
      </c>
      <c r="G112">
        <f>RANK(F112,$F$62:$F$116)+COUNTIF($F$62:$F112,F112)-1</f>
        <v>41</v>
      </c>
    </row>
    <row r="113" spans="1:7" x14ac:dyDescent="0.2">
      <c r="A113" t="str">
        <f>TRIM(Data!A1157)</f>
        <v>Viet Nam</v>
      </c>
      <c r="B113">
        <f>Data!B1157</f>
        <v>3325</v>
      </c>
      <c r="C113">
        <f>RANK(B113,$B$62:$B$116)+COUNTIF($B$62:$B113,B113)-1</f>
        <v>29</v>
      </c>
      <c r="E113" t="str">
        <f t="shared" si="9"/>
        <v>Viet Nam</v>
      </c>
      <c r="F113">
        <f>Data!E1157</f>
        <v>11210</v>
      </c>
      <c r="G113">
        <f>RANK(F113,$F$62:$F$116)+COUNTIF($F$62:$F113,F113)-1</f>
        <v>28</v>
      </c>
    </row>
    <row r="114" spans="1:7" x14ac:dyDescent="0.2">
      <c r="A114" t="str">
        <f>TRIM(Data!A1158)</f>
        <v>Other places of birth in Asia</v>
      </c>
      <c r="B114">
        <f>Data!B1158</f>
        <v>12535</v>
      </c>
      <c r="C114">
        <f>RANK(B114,$B$62:$B$116)+COUNTIF($B$62:$B114,B114)-1</f>
        <v>8</v>
      </c>
      <c r="E114" t="str">
        <f t="shared" si="9"/>
        <v>Other places of birth in Asia</v>
      </c>
      <c r="F114">
        <f>Data!E1158</f>
        <v>31315</v>
      </c>
      <c r="G114">
        <f>RANK(F114,$F$62:$F$116)+COUNTIF($F$62:$F114,F114)-1</f>
        <v>10</v>
      </c>
    </row>
    <row r="115" spans="1:7" x14ac:dyDescent="0.2">
      <c r="A115" t="str">
        <f>TRIM(Data!A1159)</f>
        <v>Australia</v>
      </c>
      <c r="B115">
        <f>Data!B1159</f>
        <v>480</v>
      </c>
      <c r="C115">
        <f>RANK(B115,$B$62:$B$116)+COUNTIF($B$62:$B115,B115)-1</f>
        <v>53</v>
      </c>
      <c r="E115" t="str">
        <f t="shared" si="9"/>
        <v>Australia</v>
      </c>
      <c r="F115">
        <f>Data!E1159</f>
        <v>4965</v>
      </c>
      <c r="G115">
        <f>RANK(F115,$F$62:$F$116)+COUNTIF($F$62:$F115,F115)-1</f>
        <v>50</v>
      </c>
    </row>
    <row r="116" spans="1:7" x14ac:dyDescent="0.2">
      <c r="A116" t="str">
        <f>TRIM(Data!A1160)</f>
        <v>Other places of birth</v>
      </c>
      <c r="B116">
        <f>Data!B1160</f>
        <v>310</v>
      </c>
      <c r="C116">
        <f>RANK(B116,$B$62:$B$116)+COUNTIF($B$62:$B116,B116)-1</f>
        <v>55</v>
      </c>
      <c r="E116" t="str">
        <f t="shared" si="9"/>
        <v>Other places of birth</v>
      </c>
      <c r="F116">
        <f>Data!E1160</f>
        <v>2990</v>
      </c>
      <c r="G116">
        <f>RANK(F116,$F$62:$F$116)+COUNTIF($F$62:$F116,F116)-1</f>
        <v>55</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0"/>
  <sheetViews>
    <sheetView workbookViewId="0">
      <selection activeCell="A5" sqref="A5"/>
    </sheetView>
  </sheetViews>
  <sheetFormatPr defaultRowHeight="15" x14ac:dyDescent="0.2"/>
  <cols>
    <col min="1" max="1" width="38.44140625" customWidth="1"/>
    <col min="4" max="4" width="5.88671875" customWidth="1"/>
    <col min="5" max="5" width="40.5546875" customWidth="1"/>
    <col min="10" max="10" width="24.33203125" bestFit="1" customWidth="1"/>
    <col min="11" max="11" width="11" customWidth="1"/>
    <col min="14" max="14" width="24.33203125" bestFit="1" customWidth="1"/>
    <col min="15" max="15" width="11.33203125" customWidth="1"/>
  </cols>
  <sheetData>
    <row r="1" spans="1:15" ht="15.75" x14ac:dyDescent="0.25">
      <c r="A1" s="2" t="s">
        <v>2381</v>
      </c>
      <c r="B1" s="3" t="str">
        <f>TRIM('Main Pt 2'!B2)</f>
        <v>LIM-AT</v>
      </c>
      <c r="F1" t="str">
        <f>TRIM('Compare Pt 2'!B2)</f>
        <v>Total pop</v>
      </c>
    </row>
    <row r="2" spans="1:15" x14ac:dyDescent="0.2">
      <c r="B2" s="4" t="s">
        <v>1832</v>
      </c>
      <c r="C2" s="1" t="s">
        <v>2377</v>
      </c>
      <c r="D2" s="1"/>
      <c r="F2" s="4" t="s">
        <v>1832</v>
      </c>
      <c r="G2" s="1" t="s">
        <v>2377</v>
      </c>
      <c r="I2" t="s">
        <v>2377</v>
      </c>
      <c r="J2" t="s">
        <v>2381</v>
      </c>
      <c r="K2" s="4" t="str">
        <f>CONCATENATE(J2,": ",B1)</f>
        <v>Mother Tongue (single responses): LIM-AT</v>
      </c>
      <c r="M2" t="s">
        <v>2377</v>
      </c>
      <c r="N2" t="s">
        <v>2381</v>
      </c>
      <c r="O2" s="4" t="str">
        <f>CONCATENATE(N2,": ",F1)</f>
        <v>Mother Tongue (single responses): Total pop</v>
      </c>
    </row>
    <row r="3" spans="1:15" x14ac:dyDescent="0.2">
      <c r="A3" t="str">
        <f>TRIM(Data!A58)</f>
        <v>English</v>
      </c>
      <c r="B3">
        <f>Data!B58</f>
        <v>2323920</v>
      </c>
      <c r="C3">
        <f>RANK(B3,$B$3:$B$150)+COUNTIF($B3:$B$3,B3)-1</f>
        <v>1</v>
      </c>
      <c r="E3" t="str">
        <f>A3</f>
        <v>English</v>
      </c>
      <c r="F3">
        <f>Data!E58</f>
        <v>19349065</v>
      </c>
      <c r="G3">
        <f>RANK(F3,$F$3:$F$150)+COUNTIF($F3:$F$3,F3)-1</f>
        <v>1</v>
      </c>
      <c r="H3" s="131"/>
      <c r="I3">
        <v>20</v>
      </c>
      <c r="J3" t="str">
        <f>INDEX($A$3:$C$150,MATCH(I3,$C$3:$C$150,0),1)</f>
        <v>Aboriginal languages</v>
      </c>
      <c r="K3" s="6">
        <f>INDEX($A$3:$C$150,MATCH(I3,$C$3:$C$150,0),2)</f>
        <v>16625</v>
      </c>
      <c r="M3">
        <v>20</v>
      </c>
      <c r="N3" t="str">
        <f>INDEX($E$3:$G$150,MATCH(M3,$G$3:$G$150,0),1)</f>
        <v>Hindi</v>
      </c>
      <c r="O3" s="6">
        <f>INDEX($E$3:$G$150,MATCH(M3,$G$3:$G$150,0),2)</f>
        <v>109415</v>
      </c>
    </row>
    <row r="4" spans="1:15" x14ac:dyDescent="0.2">
      <c r="A4" t="str">
        <f>TRIM(Data!A59)</f>
        <v>French</v>
      </c>
      <c r="B4">
        <f>Data!B59</f>
        <v>908570</v>
      </c>
      <c r="C4">
        <f>RANK(B4,$B$3:$B$150)+COUNTIF($B$3:$B4,B4)-1</f>
        <v>2</v>
      </c>
      <c r="E4" t="str">
        <f t="shared" ref="E4:E67" si="0">A4</f>
        <v>French</v>
      </c>
      <c r="F4">
        <f>Data!E59</f>
        <v>7065275</v>
      </c>
      <c r="G4">
        <f>RANK(F4,$F$3:$F$150)+COUNTIF($F$3:$F4,F4)-1</f>
        <v>2</v>
      </c>
      <c r="H4" s="131"/>
      <c r="I4">
        <v>19</v>
      </c>
      <c r="J4" t="str">
        <f t="shared" ref="J4:J22" si="1">INDEX($A$3:$C$150,MATCH(I4,$C$3:$C$150,0),1)</f>
        <v>Bengali</v>
      </c>
      <c r="K4" s="6">
        <f t="shared" ref="K4:K22" si="2">INDEX($A$3:$C$150,MATCH(I4,$C$3:$C$150,0),2)</f>
        <v>21460</v>
      </c>
      <c r="M4">
        <v>19</v>
      </c>
      <c r="N4" t="str">
        <f t="shared" ref="N4:N22" si="3">INDEX($E$3:$G$150,MATCH(M4,$G$3:$G$150,0),1)</f>
        <v>Tamil</v>
      </c>
      <c r="O4" s="6">
        <f t="shared" ref="O4:O22" si="4">INDEX($E$3:$G$150,MATCH(M4,$G$3:$G$150,0),2)</f>
        <v>140175</v>
      </c>
    </row>
    <row r="5" spans="1:15" x14ac:dyDescent="0.2">
      <c r="A5" t="str">
        <f>TRIM(Data!A62)</f>
        <v>Aboriginal languages</v>
      </c>
      <c r="B5">
        <f>Data!B62</f>
        <v>16625</v>
      </c>
      <c r="C5">
        <f>RANK(B5,$B$3:$B$150)+COUNTIF($B$3:$B5,B5)-1</f>
        <v>20</v>
      </c>
      <c r="E5" t="str">
        <f t="shared" si="0"/>
        <v>Aboriginal languages</v>
      </c>
      <c r="F5">
        <f>Data!E62</f>
        <v>192645</v>
      </c>
      <c r="G5">
        <f>RANK(F5,$F$3:$F$150)+COUNTIF($F$3:$F5,F5)-1</f>
        <v>14</v>
      </c>
      <c r="H5" s="131"/>
      <c r="I5">
        <v>18</v>
      </c>
      <c r="J5" t="str">
        <f t="shared" si="1"/>
        <v>Polish</v>
      </c>
      <c r="K5" s="6">
        <f t="shared" si="2"/>
        <v>23585</v>
      </c>
      <c r="M5">
        <v>18</v>
      </c>
      <c r="N5" t="str">
        <f t="shared" si="3"/>
        <v>Korean</v>
      </c>
      <c r="O5" s="6">
        <f t="shared" si="4"/>
        <v>153080</v>
      </c>
    </row>
    <row r="6" spans="1:15" x14ac:dyDescent="0.2">
      <c r="A6" t="str">
        <f>TRIM(Data!A178)</f>
        <v>Kabyle</v>
      </c>
      <c r="B6">
        <f>Data!B178</f>
        <v>3300</v>
      </c>
      <c r="C6">
        <f>RANK(B6,$B$3:$B$150)+COUNTIF($B$3:$B6,B6)-1</f>
        <v>51</v>
      </c>
      <c r="E6" t="str">
        <f t="shared" si="0"/>
        <v>Kabyle</v>
      </c>
      <c r="F6">
        <f>Data!E178</f>
        <v>13365</v>
      </c>
      <c r="G6">
        <f>RANK(F6,$F$3:$F$150)+COUNTIF($F$3:$F6,F6)-1</f>
        <v>58</v>
      </c>
      <c r="H6" s="131"/>
      <c r="I6">
        <v>17</v>
      </c>
      <c r="J6" t="str">
        <f t="shared" si="1"/>
        <v>Portuguese</v>
      </c>
      <c r="K6" s="6">
        <f t="shared" si="2"/>
        <v>27275</v>
      </c>
      <c r="M6">
        <v>17</v>
      </c>
      <c r="N6" t="str">
        <f t="shared" si="3"/>
        <v>Vietnamese</v>
      </c>
      <c r="O6" s="6">
        <f t="shared" si="4"/>
        <v>153775</v>
      </c>
    </row>
    <row r="7" spans="1:15" x14ac:dyDescent="0.2">
      <c r="A7" t="str">
        <f>TRIM(Data!A179)</f>
        <v>Berber languages, n.i.e.</v>
      </c>
      <c r="B7">
        <f>Data!B179</f>
        <v>1765</v>
      </c>
      <c r="C7">
        <f>RANK(B7,$B$3:$B$150)+COUNTIF($B$3:$B7,B7)-1</f>
        <v>67</v>
      </c>
      <c r="E7" t="str">
        <f t="shared" si="0"/>
        <v>Berber languages, n.i.e.</v>
      </c>
      <c r="F7">
        <f>Data!E179</f>
        <v>8775</v>
      </c>
      <c r="G7">
        <f>RANK(F7,$F$3:$F$150)+COUNTIF($F$3:$F7,F7)-1</f>
        <v>73</v>
      </c>
      <c r="H7" s="131"/>
      <c r="I7">
        <v>16</v>
      </c>
      <c r="J7" t="str">
        <f t="shared" si="1"/>
        <v>Tamil</v>
      </c>
      <c r="K7" s="6">
        <f t="shared" si="2"/>
        <v>27450</v>
      </c>
      <c r="M7">
        <v>16</v>
      </c>
      <c r="N7" t="str">
        <f t="shared" si="3"/>
        <v>Polish</v>
      </c>
      <c r="O7" s="6">
        <f t="shared" si="4"/>
        <v>179620</v>
      </c>
    </row>
    <row r="8" spans="1:15" x14ac:dyDescent="0.2">
      <c r="A8" t="str">
        <f>TRIM(Data!A180)</f>
        <v>Bilen</v>
      </c>
      <c r="B8">
        <f>Data!B180</f>
        <v>335</v>
      </c>
      <c r="C8">
        <f>RANK(B8,$B$3:$B$150)+COUNTIF($B$3:$B8,B8)-1</f>
        <v>119</v>
      </c>
      <c r="E8" t="str">
        <f t="shared" si="0"/>
        <v>Bilen</v>
      </c>
      <c r="F8">
        <f>Data!E180</f>
        <v>930</v>
      </c>
      <c r="G8">
        <f>RANK(F8,$F$3:$F$150)+COUNTIF($F$3:$F8,F8)-1</f>
        <v>132</v>
      </c>
      <c r="H8" s="131"/>
      <c r="I8">
        <v>15</v>
      </c>
      <c r="J8" t="str">
        <f t="shared" si="1"/>
        <v>Vietnamese</v>
      </c>
      <c r="K8" s="6">
        <f t="shared" si="2"/>
        <v>28760</v>
      </c>
      <c r="M8">
        <v>15</v>
      </c>
      <c r="N8" t="str">
        <f t="shared" si="3"/>
        <v>Russian</v>
      </c>
      <c r="O8" s="6">
        <f t="shared" si="4"/>
        <v>186905</v>
      </c>
    </row>
    <row r="9" spans="1:15" x14ac:dyDescent="0.2">
      <c r="A9" t="str">
        <f>TRIM(Data!A181)</f>
        <v>Oromo</v>
      </c>
      <c r="B9">
        <f>Data!B181</f>
        <v>1830</v>
      </c>
      <c r="C9">
        <f>RANK(B9,$B$3:$B$150)+COUNTIF($B$3:$B9,B9)-1</f>
        <v>65</v>
      </c>
      <c r="E9" t="str">
        <f t="shared" si="0"/>
        <v>Oromo</v>
      </c>
      <c r="F9">
        <f>Data!E181</f>
        <v>4980</v>
      </c>
      <c r="G9">
        <f>RANK(F9,$F$3:$F$150)+COUNTIF($F$3:$F9,F9)-1</f>
        <v>86</v>
      </c>
      <c r="H9" s="131"/>
      <c r="I9">
        <v>14</v>
      </c>
      <c r="J9" t="str">
        <f t="shared" si="1"/>
        <v>Italian</v>
      </c>
      <c r="K9" s="6">
        <f t="shared" si="2"/>
        <v>29410</v>
      </c>
      <c r="M9">
        <v>14</v>
      </c>
      <c r="N9" t="str">
        <f t="shared" si="3"/>
        <v>Aboriginal languages</v>
      </c>
      <c r="O9" s="6">
        <f t="shared" si="4"/>
        <v>192645</v>
      </c>
    </row>
    <row r="10" spans="1:15" x14ac:dyDescent="0.2">
      <c r="A10" t="str">
        <f>TRIM(Data!A182)</f>
        <v>Somali</v>
      </c>
      <c r="B10">
        <f>Data!B182</f>
        <v>15930</v>
      </c>
      <c r="C10">
        <f>RANK(B10,$B$3:$B$150)+COUNTIF($B$3:$B10,B10)-1</f>
        <v>22</v>
      </c>
      <c r="E10" t="str">
        <f t="shared" si="0"/>
        <v>Somali</v>
      </c>
      <c r="F10">
        <f>Data!E182</f>
        <v>36810</v>
      </c>
      <c r="G10">
        <f>RANK(F10,$F$3:$F$150)+COUNTIF($F$3:$F10,F10)-1</f>
        <v>32</v>
      </c>
      <c r="H10" s="131"/>
      <c r="I10">
        <v>13</v>
      </c>
      <c r="J10" t="str">
        <f t="shared" si="1"/>
        <v>Tagalog (Pilipino, Filipino)</v>
      </c>
      <c r="K10" s="6">
        <f t="shared" si="2"/>
        <v>31295</v>
      </c>
      <c r="M10">
        <v>13</v>
      </c>
      <c r="N10" t="str">
        <f t="shared" si="3"/>
        <v>Urdu</v>
      </c>
      <c r="O10" s="6">
        <f t="shared" si="4"/>
        <v>211995</v>
      </c>
    </row>
    <row r="11" spans="1:15" x14ac:dyDescent="0.2">
      <c r="A11" t="str">
        <f>TRIM(Data!A183)</f>
        <v>Cushitic languages, n.i.e.</v>
      </c>
      <c r="B11">
        <f>Data!B183</f>
        <v>155</v>
      </c>
      <c r="C11">
        <f>RANK(B11,$B$3:$B$150)+COUNTIF($B$3:$B11,B11)-1</f>
        <v>130</v>
      </c>
      <c r="E11" t="str">
        <f t="shared" si="0"/>
        <v>Cushitic languages, n.i.e.</v>
      </c>
      <c r="F11">
        <f>Data!E183</f>
        <v>435</v>
      </c>
      <c r="G11">
        <f>RANK(F11,$F$3:$F$150)+COUNTIF($F$3:$F11,F11)-1</f>
        <v>144</v>
      </c>
      <c r="H11" s="131"/>
      <c r="I11">
        <v>12</v>
      </c>
      <c r="J11" t="str">
        <f t="shared" si="1"/>
        <v>Russian</v>
      </c>
      <c r="K11" s="6">
        <f t="shared" si="2"/>
        <v>38180</v>
      </c>
      <c r="M11">
        <v>12</v>
      </c>
      <c r="N11" t="str">
        <f t="shared" si="3"/>
        <v>Persian (Farsi)</v>
      </c>
      <c r="O11" s="6">
        <f t="shared" si="4"/>
        <v>213850</v>
      </c>
    </row>
    <row r="12" spans="1:15" x14ac:dyDescent="0.2">
      <c r="A12" t="str">
        <f>TRIM(Data!A184)</f>
        <v>Amharic</v>
      </c>
      <c r="B12">
        <f>Data!B184</f>
        <v>6330</v>
      </c>
      <c r="C12">
        <f>RANK(B12,$B$3:$B$150)+COUNTIF($B$3:$B12,B12)-1</f>
        <v>37</v>
      </c>
      <c r="E12" t="str">
        <f t="shared" si="0"/>
        <v>Amharic</v>
      </c>
      <c r="F12">
        <f>Data!E184</f>
        <v>22000</v>
      </c>
      <c r="G12">
        <f>RANK(F12,$F$3:$F$150)+COUNTIF($F$3:$F12,F12)-1</f>
        <v>41</v>
      </c>
      <c r="H12" s="131"/>
      <c r="I12">
        <v>11</v>
      </c>
      <c r="J12" t="str">
        <f t="shared" si="1"/>
        <v>Korean</v>
      </c>
      <c r="K12" s="6">
        <f t="shared" si="2"/>
        <v>54780</v>
      </c>
      <c r="M12">
        <v>11</v>
      </c>
      <c r="N12" t="str">
        <f t="shared" si="3"/>
        <v>Portuguese</v>
      </c>
      <c r="O12" s="6">
        <f t="shared" si="4"/>
        <v>220970</v>
      </c>
    </row>
    <row r="13" spans="1:15" x14ac:dyDescent="0.2">
      <c r="A13" t="str">
        <f>TRIM(Data!A185)</f>
        <v>Arabic</v>
      </c>
      <c r="B13">
        <f>Data!B185</f>
        <v>160635</v>
      </c>
      <c r="C13">
        <f>RANK(B13,$B$3:$B$150)+COUNTIF($B$3:$B13,B13)-1</f>
        <v>4</v>
      </c>
      <c r="E13" t="str">
        <f t="shared" si="0"/>
        <v>Arabic</v>
      </c>
      <c r="F13">
        <f>Data!E185</f>
        <v>419365</v>
      </c>
      <c r="G13">
        <f>RANK(F13,$F$3:$F$150)+COUNTIF($F$3:$F13,F13)-1</f>
        <v>8</v>
      </c>
      <c r="H13" s="131"/>
      <c r="I13">
        <v>10</v>
      </c>
      <c r="J13" t="str">
        <f t="shared" si="1"/>
        <v>German</v>
      </c>
      <c r="K13" s="6">
        <f t="shared" si="2"/>
        <v>55300</v>
      </c>
      <c r="M13">
        <v>10</v>
      </c>
      <c r="N13" t="str">
        <f t="shared" si="3"/>
        <v>German</v>
      </c>
      <c r="O13" s="6">
        <f t="shared" si="4"/>
        <v>350545</v>
      </c>
    </row>
    <row r="14" spans="1:15" x14ac:dyDescent="0.2">
      <c r="A14" t="str">
        <f>TRIM(Data!A186)</f>
        <v>Assyrian Neo-Aramaic</v>
      </c>
      <c r="B14">
        <f>Data!B186</f>
        <v>5235</v>
      </c>
      <c r="C14">
        <f>RANK(B14,$B$3:$B$150)+COUNTIF($B$3:$B14,B14)-1</f>
        <v>44</v>
      </c>
      <c r="E14" t="str">
        <f t="shared" si="0"/>
        <v>Assyrian Neo-Aramaic</v>
      </c>
      <c r="F14">
        <f>Data!E186</f>
        <v>16415</v>
      </c>
      <c r="G14">
        <f>RANK(F14,$F$3:$F$150)+COUNTIF($F$3:$F14,F14)-1</f>
        <v>52</v>
      </c>
      <c r="H14" s="131"/>
      <c r="I14">
        <v>9</v>
      </c>
      <c r="J14" t="str">
        <f t="shared" si="1"/>
        <v>Punjabi (Panjabi)</v>
      </c>
      <c r="K14" s="6">
        <f t="shared" si="2"/>
        <v>60105</v>
      </c>
      <c r="M14">
        <v>9</v>
      </c>
      <c r="N14" t="str">
        <f t="shared" si="3"/>
        <v>Italian</v>
      </c>
      <c r="O14" s="6">
        <f t="shared" si="4"/>
        <v>375055</v>
      </c>
    </row>
    <row r="15" spans="1:15" x14ac:dyDescent="0.2">
      <c r="A15" t="str">
        <f>TRIM(Data!A187)</f>
        <v>Chaldean Neo-Aramaic</v>
      </c>
      <c r="B15">
        <f>Data!B187</f>
        <v>2180</v>
      </c>
      <c r="C15">
        <f>RANK(B15,$B$3:$B$150)+COUNTIF($B$3:$B15,B15)-1</f>
        <v>58</v>
      </c>
      <c r="E15" t="str">
        <f t="shared" si="0"/>
        <v>Chaldean Neo-Aramaic</v>
      </c>
      <c r="F15">
        <f>Data!E187</f>
        <v>5410</v>
      </c>
      <c r="G15">
        <f>RANK(F15,$F$3:$F$150)+COUNTIF($F$3:$F15,F15)-1</f>
        <v>82</v>
      </c>
      <c r="H15" s="131"/>
      <c r="I15">
        <v>8</v>
      </c>
      <c r="J15" t="str">
        <f t="shared" si="1"/>
        <v>Urdu</v>
      </c>
      <c r="K15" s="6">
        <f t="shared" si="2"/>
        <v>62550</v>
      </c>
      <c r="M15">
        <v>8</v>
      </c>
      <c r="N15" t="str">
        <f t="shared" si="3"/>
        <v>Arabic</v>
      </c>
      <c r="O15" s="6">
        <f t="shared" si="4"/>
        <v>419365</v>
      </c>
    </row>
    <row r="16" spans="1:15" x14ac:dyDescent="0.2">
      <c r="A16" t="str">
        <f>TRIM(Data!A188)</f>
        <v>Harari</v>
      </c>
      <c r="B16">
        <f>Data!B188</f>
        <v>515</v>
      </c>
      <c r="C16">
        <f>RANK(B16,$B$3:$B$150)+COUNTIF($B$3:$B16,B16)-1</f>
        <v>104</v>
      </c>
      <c r="E16" t="str">
        <f t="shared" si="0"/>
        <v>Harari</v>
      </c>
      <c r="F16">
        <f>Data!E188</f>
        <v>1170</v>
      </c>
      <c r="G16">
        <f>RANK(F16,$F$3:$F$150)+COUNTIF($F$3:$F16,F16)-1</f>
        <v>127</v>
      </c>
      <c r="H16" s="131"/>
      <c r="I16">
        <v>7</v>
      </c>
      <c r="J16" t="str">
        <f t="shared" si="1"/>
        <v>Persian (Farsi)</v>
      </c>
      <c r="K16" s="6">
        <f t="shared" si="2"/>
        <v>75385</v>
      </c>
      <c r="M16">
        <v>7</v>
      </c>
      <c r="N16" t="str">
        <f t="shared" si="3"/>
        <v>Tagalog (Pilipino, Filipino)</v>
      </c>
      <c r="O16" s="6">
        <f t="shared" si="4"/>
        <v>433675</v>
      </c>
    </row>
    <row r="17" spans="1:15" x14ac:dyDescent="0.2">
      <c r="A17" t="str">
        <f>TRIM(Data!A189)</f>
        <v>Hebrew</v>
      </c>
      <c r="B17">
        <f>Data!B189</f>
        <v>3655</v>
      </c>
      <c r="C17">
        <f>RANK(B17,$B$3:$B$150)+COUNTIF($B$3:$B17,B17)-1</f>
        <v>48</v>
      </c>
      <c r="E17" t="str">
        <f t="shared" si="0"/>
        <v>Hebrew</v>
      </c>
      <c r="F17">
        <f>Data!E189</f>
        <v>19340</v>
      </c>
      <c r="G17">
        <f>RANK(F17,$F$3:$F$150)+COUNTIF($F$3:$F17,F17)-1</f>
        <v>46</v>
      </c>
      <c r="H17" s="131"/>
      <c r="I17">
        <v>6</v>
      </c>
      <c r="J17" t="str">
        <f t="shared" si="1"/>
        <v>Spanish</v>
      </c>
      <c r="K17" s="6">
        <f t="shared" si="2"/>
        <v>86290</v>
      </c>
      <c r="M17">
        <v>6</v>
      </c>
      <c r="N17" t="str">
        <f t="shared" si="3"/>
        <v>Spanish</v>
      </c>
      <c r="O17" s="6">
        <f t="shared" si="4"/>
        <v>453530</v>
      </c>
    </row>
    <row r="18" spans="1:15" x14ac:dyDescent="0.2">
      <c r="A18" t="str">
        <f>TRIM(Data!A190)</f>
        <v>Maltese</v>
      </c>
      <c r="B18">
        <f>Data!B190</f>
        <v>485</v>
      </c>
      <c r="C18">
        <f>RANK(B18,$B$3:$B$150)+COUNTIF($B$3:$B18,B18)-1</f>
        <v>106</v>
      </c>
      <c r="E18" t="str">
        <f t="shared" si="0"/>
        <v>Maltese</v>
      </c>
      <c r="F18">
        <f>Data!E190</f>
        <v>5735</v>
      </c>
      <c r="G18">
        <f>RANK(F18,$F$3:$F$150)+COUNTIF($F$3:$F18,F18)-1</f>
        <v>80</v>
      </c>
      <c r="H18" s="131"/>
      <c r="I18">
        <v>5</v>
      </c>
      <c r="J18" t="str">
        <f t="shared" si="1"/>
        <v>Cantonese</v>
      </c>
      <c r="K18" s="6">
        <f t="shared" si="2"/>
        <v>108100</v>
      </c>
      <c r="M18">
        <v>5</v>
      </c>
      <c r="N18" t="str">
        <f t="shared" si="3"/>
        <v>Punjabi (Panjabi)</v>
      </c>
      <c r="O18" s="6">
        <f t="shared" si="4"/>
        <v>502705</v>
      </c>
    </row>
    <row r="19" spans="1:15" x14ac:dyDescent="0.2">
      <c r="A19" t="str">
        <f>TRIM(Data!A191)</f>
        <v>Tigrigna</v>
      </c>
      <c r="B19">
        <f>Data!B191</f>
        <v>5615</v>
      </c>
      <c r="C19">
        <f>RANK(B19,$B$3:$B$150)+COUNTIF($B$3:$B19,B19)-1</f>
        <v>39</v>
      </c>
      <c r="E19" t="str">
        <f t="shared" si="0"/>
        <v>Tigrigna</v>
      </c>
      <c r="F19">
        <f>Data!E191</f>
        <v>16675</v>
      </c>
      <c r="G19">
        <f>RANK(F19,$F$3:$F$150)+COUNTIF($F$3:$F19,F19)-1</f>
        <v>51</v>
      </c>
      <c r="H19" s="131"/>
      <c r="I19">
        <v>4</v>
      </c>
      <c r="J19" t="str">
        <f t="shared" si="1"/>
        <v>Arabic</v>
      </c>
      <c r="K19" s="6">
        <f t="shared" si="2"/>
        <v>160635</v>
      </c>
      <c r="M19">
        <v>4</v>
      </c>
      <c r="N19" t="str">
        <f t="shared" si="3"/>
        <v>Cantonese</v>
      </c>
      <c r="O19" s="6">
        <f t="shared" si="4"/>
        <v>567080</v>
      </c>
    </row>
    <row r="20" spans="1:15" x14ac:dyDescent="0.2">
      <c r="A20" t="str">
        <f>TRIM(Data!A192)</f>
        <v>Semitic languages, n.i.e.</v>
      </c>
      <c r="B20">
        <f>Data!B192</f>
        <v>530</v>
      </c>
      <c r="C20">
        <f>RANK(B20,$B$3:$B$150)+COUNTIF($B$3:$B20,B20)-1</f>
        <v>102</v>
      </c>
      <c r="E20" t="str">
        <f t="shared" si="0"/>
        <v>Semitic languages, n.i.e.</v>
      </c>
      <c r="F20">
        <f>Data!E192</f>
        <v>2070</v>
      </c>
      <c r="G20">
        <f>RANK(F20,$F$3:$F$150)+COUNTIF($F$3:$F20,F20)-1</f>
        <v>108</v>
      </c>
      <c r="H20" s="131"/>
      <c r="I20">
        <v>3</v>
      </c>
      <c r="J20" t="str">
        <f t="shared" si="1"/>
        <v>Mandarin</v>
      </c>
      <c r="K20" s="6">
        <f t="shared" si="2"/>
        <v>194945</v>
      </c>
      <c r="M20">
        <v>3</v>
      </c>
      <c r="N20" t="str">
        <f t="shared" si="3"/>
        <v>Mandarin</v>
      </c>
      <c r="O20" s="6">
        <f t="shared" si="4"/>
        <v>588945</v>
      </c>
    </row>
    <row r="21" spans="1:15" x14ac:dyDescent="0.2">
      <c r="A21" t="str">
        <f>TRIM(Data!A193)</f>
        <v>Afro-Asiatic languages, n.i.e.</v>
      </c>
      <c r="B21">
        <f>Data!B193</f>
        <v>400</v>
      </c>
      <c r="C21">
        <f>RANK(B21,$B$3:$B$150)+COUNTIF($B$3:$B21,B21)-1</f>
        <v>114</v>
      </c>
      <c r="E21" t="str">
        <f t="shared" si="0"/>
        <v>Afro-Asiatic languages, n.i.e.</v>
      </c>
      <c r="F21">
        <f>Data!E193</f>
        <v>1290</v>
      </c>
      <c r="G21">
        <f>RANK(F21,$F$3:$F$150)+COUNTIF($F$3:$F21,F21)-1</f>
        <v>122</v>
      </c>
      <c r="H21" s="131"/>
      <c r="I21">
        <v>2</v>
      </c>
      <c r="J21" t="str">
        <f t="shared" si="1"/>
        <v>French</v>
      </c>
      <c r="K21" s="6">
        <f t="shared" si="2"/>
        <v>908570</v>
      </c>
      <c r="M21">
        <v>2</v>
      </c>
      <c r="N21" t="str">
        <f t="shared" si="3"/>
        <v>French</v>
      </c>
      <c r="O21" s="6">
        <f t="shared" si="4"/>
        <v>7065275</v>
      </c>
    </row>
    <row r="22" spans="1:15" x14ac:dyDescent="0.2">
      <c r="A22" t="str">
        <f>TRIM(Data!A194)</f>
        <v>Khmer (Cambodian)</v>
      </c>
      <c r="B22">
        <f>Data!B194</f>
        <v>3005</v>
      </c>
      <c r="C22">
        <f>RANK(B22,$B$3:$B$150)+COUNTIF($B$3:$B22,B22)-1</f>
        <v>52</v>
      </c>
      <c r="E22" t="str">
        <f t="shared" si="0"/>
        <v>Khmer (Cambodian)</v>
      </c>
      <c r="F22">
        <f>Data!E194</f>
        <v>20850</v>
      </c>
      <c r="G22">
        <f>RANK(F22,$F$3:$F$150)+COUNTIF($F$3:$F22,F22)-1</f>
        <v>42</v>
      </c>
      <c r="H22" s="131"/>
      <c r="I22">
        <v>1</v>
      </c>
      <c r="J22" t="str">
        <f t="shared" si="1"/>
        <v>English</v>
      </c>
      <c r="K22" s="6">
        <f t="shared" si="2"/>
        <v>2323920</v>
      </c>
      <c r="M22">
        <v>1</v>
      </c>
      <c r="N22" t="str">
        <f t="shared" si="3"/>
        <v>English</v>
      </c>
      <c r="O22" s="6">
        <f t="shared" si="4"/>
        <v>19349065</v>
      </c>
    </row>
    <row r="23" spans="1:15" x14ac:dyDescent="0.2">
      <c r="A23" t="str">
        <f>TRIM(Data!A195)</f>
        <v>Vietnamese</v>
      </c>
      <c r="B23">
        <f>Data!B195</f>
        <v>28760</v>
      </c>
      <c r="C23">
        <f>RANK(B23,$B$3:$B$150)+COUNTIF($B$3:$B23,B23)-1</f>
        <v>15</v>
      </c>
      <c r="E23" t="str">
        <f t="shared" si="0"/>
        <v>Vietnamese</v>
      </c>
      <c r="F23">
        <f>Data!E195</f>
        <v>153775</v>
      </c>
      <c r="G23">
        <f>RANK(F23,$F$3:$F$150)+COUNTIF($F$3:$F23,F23)-1</f>
        <v>17</v>
      </c>
      <c r="H23" s="131"/>
    </row>
    <row r="24" spans="1:15" x14ac:dyDescent="0.2">
      <c r="A24" t="str">
        <f>TRIM(Data!A196)</f>
        <v>Austro-Asiatic languages, n.i.e</v>
      </c>
      <c r="B24">
        <f>Data!B196</f>
        <v>40</v>
      </c>
      <c r="C24">
        <f>RANK(B24,$B$3:$B$150)+COUNTIF($B$3:$B24,B24)-1</f>
        <v>145</v>
      </c>
      <c r="E24" t="str">
        <f t="shared" si="0"/>
        <v>Austro-Asiatic languages, n.i.e</v>
      </c>
      <c r="F24">
        <f>Data!E196</f>
        <v>155</v>
      </c>
      <c r="G24">
        <f>RANK(F24,$F$3:$F$150)+COUNTIF($F$3:$F24,F24)-1</f>
        <v>146</v>
      </c>
      <c r="H24" s="131"/>
    </row>
    <row r="25" spans="1:15" x14ac:dyDescent="0.2">
      <c r="A25" t="str">
        <f>TRIM(Data!A197)</f>
        <v>Bikol</v>
      </c>
      <c r="B25">
        <f>Data!B197</f>
        <v>110</v>
      </c>
      <c r="C25">
        <f>RANK(B25,$B$3:$B$150)+COUNTIF($B$3:$B25,B25)-1</f>
        <v>136</v>
      </c>
      <c r="E25" t="str">
        <f t="shared" si="0"/>
        <v>Bikol</v>
      </c>
      <c r="F25">
        <f>Data!E197</f>
        <v>1745</v>
      </c>
      <c r="G25">
        <f>RANK(F25,$F$3:$F$150)+COUNTIF($F$3:$F25,F25)-1</f>
        <v>113</v>
      </c>
      <c r="H25" s="131"/>
    </row>
    <row r="26" spans="1:15" x14ac:dyDescent="0.2">
      <c r="A26" t="str">
        <f>TRIM(Data!A198)</f>
        <v>Cebuano</v>
      </c>
      <c r="B26">
        <f>Data!B198</f>
        <v>1685</v>
      </c>
      <c r="C26">
        <f>RANK(B26,$B$3:$B$150)+COUNTIF($B$3:$B26,B26)-1</f>
        <v>68</v>
      </c>
      <c r="E26" t="str">
        <f t="shared" si="0"/>
        <v>Cebuano</v>
      </c>
      <c r="F26">
        <f>Data!E198</f>
        <v>20125</v>
      </c>
      <c r="G26">
        <f>RANK(F26,$F$3:$F$150)+COUNTIF($F$3:$F26,F26)-1</f>
        <v>43</v>
      </c>
      <c r="H26" s="131"/>
    </row>
    <row r="27" spans="1:15" x14ac:dyDescent="0.2">
      <c r="A27" t="str">
        <f>TRIM(Data!A199)</f>
        <v>Fijian</v>
      </c>
      <c r="B27">
        <f>Data!B199</f>
        <v>120</v>
      </c>
      <c r="C27">
        <f>RANK(B27,$B$3:$B$150)+COUNTIF($B$3:$B27,B27)-1</f>
        <v>134</v>
      </c>
      <c r="E27" t="str">
        <f t="shared" si="0"/>
        <v>Fijian</v>
      </c>
      <c r="F27">
        <f>Data!E199</f>
        <v>795</v>
      </c>
      <c r="G27">
        <f>RANK(F27,$F$3:$F$150)+COUNTIF($F$3:$F27,F27)-1</f>
        <v>137</v>
      </c>
      <c r="H27" s="131"/>
    </row>
    <row r="28" spans="1:15" x14ac:dyDescent="0.2">
      <c r="A28" t="str">
        <f>TRIM(Data!A200)</f>
        <v>Hiligaynon</v>
      </c>
      <c r="B28">
        <f>Data!B200</f>
        <v>505</v>
      </c>
      <c r="C28">
        <f>RANK(B28,$B$3:$B$150)+COUNTIF($B$3:$B28,B28)-1</f>
        <v>105</v>
      </c>
      <c r="E28" t="str">
        <f t="shared" si="0"/>
        <v>Hiligaynon</v>
      </c>
      <c r="F28">
        <f>Data!E200</f>
        <v>7120</v>
      </c>
      <c r="G28">
        <f>RANK(F28,$F$3:$F$150)+COUNTIF($F$3:$F28,F28)-1</f>
        <v>75</v>
      </c>
      <c r="H28" s="131"/>
    </row>
    <row r="29" spans="1:15" x14ac:dyDescent="0.2">
      <c r="A29" t="str">
        <f>TRIM(Data!A201)</f>
        <v>Ilocano</v>
      </c>
      <c r="B29">
        <f>Data!B201</f>
        <v>2475</v>
      </c>
      <c r="C29">
        <f>RANK(B29,$B$3:$B$150)+COUNTIF($B$3:$B29,B29)-1</f>
        <v>55</v>
      </c>
      <c r="E29" t="str">
        <f t="shared" si="0"/>
        <v>Ilocano</v>
      </c>
      <c r="F29">
        <f>Data!E201</f>
        <v>26640</v>
      </c>
      <c r="G29">
        <f>RANK(F29,$F$3:$F$150)+COUNTIF($F$3:$F29,F29)-1</f>
        <v>39</v>
      </c>
      <c r="H29" s="131"/>
    </row>
    <row r="30" spans="1:15" x14ac:dyDescent="0.2">
      <c r="A30" t="str">
        <f>TRIM(Data!A202)</f>
        <v>Malagasy</v>
      </c>
      <c r="B30">
        <f>Data!B202</f>
        <v>250</v>
      </c>
      <c r="C30">
        <f>RANK(B30,$B$3:$B$150)+COUNTIF($B$3:$B30,B30)-1</f>
        <v>124</v>
      </c>
      <c r="E30" t="str">
        <f t="shared" si="0"/>
        <v>Malagasy</v>
      </c>
      <c r="F30">
        <f>Data!E202</f>
        <v>1465</v>
      </c>
      <c r="G30">
        <f>RANK(F30,$F$3:$F$150)+COUNTIF($F$3:$F30,F30)-1</f>
        <v>119</v>
      </c>
      <c r="H30" s="131"/>
    </row>
    <row r="31" spans="1:15" x14ac:dyDescent="0.2">
      <c r="A31" t="str">
        <f>TRIM(Data!A203)</f>
        <v>Malay</v>
      </c>
      <c r="B31">
        <f>Data!B203</f>
        <v>2225</v>
      </c>
      <c r="C31">
        <f>RANK(B31,$B$3:$B$150)+COUNTIF($B$3:$B31,B31)-1</f>
        <v>57</v>
      </c>
      <c r="E31" t="str">
        <f t="shared" si="0"/>
        <v>Malay</v>
      </c>
      <c r="F31">
        <f>Data!E203</f>
        <v>12265</v>
      </c>
      <c r="G31">
        <f>RANK(F31,$F$3:$F$150)+COUNTIF($F$3:$F31,F31)-1</f>
        <v>63</v>
      </c>
      <c r="H31" s="131"/>
    </row>
    <row r="32" spans="1:15" x14ac:dyDescent="0.2">
      <c r="A32" t="str">
        <f>TRIM(Data!A204)</f>
        <v>Pampangan (Kapampangan, Pampango)</v>
      </c>
      <c r="B32">
        <f>Data!B204</f>
        <v>335</v>
      </c>
      <c r="C32">
        <f>RANK(B32,$B$3:$B$150)+COUNTIF($B$3:$B32,B32)-1</f>
        <v>120</v>
      </c>
      <c r="E32" t="str">
        <f t="shared" si="0"/>
        <v>Pampangan (Kapampangan, Pampango)</v>
      </c>
      <c r="F32">
        <f>Data!E204</f>
        <v>3975</v>
      </c>
      <c r="G32">
        <f>RANK(F32,$F$3:$F$150)+COUNTIF($F$3:$F32,F32)-1</f>
        <v>93</v>
      </c>
      <c r="H32" s="131"/>
    </row>
    <row r="33" spans="1:8" x14ac:dyDescent="0.2">
      <c r="A33" t="str">
        <f>TRIM(Data!A205)</f>
        <v>Pangasinan</v>
      </c>
      <c r="B33">
        <f>Data!B205</f>
        <v>85</v>
      </c>
      <c r="C33">
        <f>RANK(B33,$B$3:$B$150)+COUNTIF($B$3:$B33,B33)-1</f>
        <v>139</v>
      </c>
      <c r="E33" t="str">
        <f t="shared" si="0"/>
        <v>Pangasinan</v>
      </c>
      <c r="F33">
        <f>Data!E205</f>
        <v>1435</v>
      </c>
      <c r="G33">
        <f>RANK(F33,$F$3:$F$150)+COUNTIF($F$3:$F33,F33)-1</f>
        <v>120</v>
      </c>
      <c r="H33" s="131"/>
    </row>
    <row r="34" spans="1:8" x14ac:dyDescent="0.2">
      <c r="A34" t="str">
        <f>TRIM(Data!A206)</f>
        <v>Tagalog (Pilipino, Filipino)</v>
      </c>
      <c r="B34">
        <f>Data!B206</f>
        <v>31295</v>
      </c>
      <c r="C34">
        <f>RANK(B34,$B$3:$B$150)+COUNTIF($B$3:$B34,B34)-1</f>
        <v>13</v>
      </c>
      <c r="E34" t="str">
        <f t="shared" si="0"/>
        <v>Tagalog (Pilipino, Filipino)</v>
      </c>
      <c r="F34">
        <f>Data!E206</f>
        <v>433675</v>
      </c>
      <c r="G34">
        <f>RANK(F34,$F$3:$F$150)+COUNTIF($F$3:$F34,F34)-1</f>
        <v>7</v>
      </c>
      <c r="H34" s="131"/>
    </row>
    <row r="35" spans="1:8" x14ac:dyDescent="0.2">
      <c r="A35" t="str">
        <f>TRIM(Data!A207)</f>
        <v>Waray-Waray</v>
      </c>
      <c r="B35">
        <f>Data!B207</f>
        <v>100</v>
      </c>
      <c r="C35">
        <f>RANK(B35,$B$3:$B$150)+COUNTIF($B$3:$B35,B35)-1</f>
        <v>138</v>
      </c>
      <c r="E35" t="str">
        <f t="shared" si="0"/>
        <v>Waray-Waray</v>
      </c>
      <c r="F35">
        <f>Data!E207</f>
        <v>1205</v>
      </c>
      <c r="G35">
        <f>RANK(F35,$F$3:$F$150)+COUNTIF($F$3:$F35,F35)-1</f>
        <v>126</v>
      </c>
      <c r="H35" s="131"/>
    </row>
    <row r="36" spans="1:8" x14ac:dyDescent="0.2">
      <c r="A36" t="str">
        <f>TRIM(Data!A208)</f>
        <v>Austronesian languages, n.i.e.</v>
      </c>
      <c r="B36">
        <f>Data!B208</f>
        <v>455</v>
      </c>
      <c r="C36">
        <f>RANK(B36,$B$3:$B$150)+COUNTIF($B$3:$B36,B36)-1</f>
        <v>109</v>
      </c>
      <c r="E36" t="str">
        <f t="shared" si="0"/>
        <v>Austronesian languages, n.i.e.</v>
      </c>
      <c r="F36">
        <f>Data!E208</f>
        <v>4270</v>
      </c>
      <c r="G36">
        <f>RANK(F36,$F$3:$F$150)+COUNTIF($F$3:$F36,F36)-1</f>
        <v>90</v>
      </c>
      <c r="H36" s="131"/>
    </row>
    <row r="37" spans="1:8" x14ac:dyDescent="0.2">
      <c r="A37" t="str">
        <f>TRIM(Data!A209)</f>
        <v>Haitian Creole</v>
      </c>
      <c r="B37">
        <f>Data!B209</f>
        <v>620</v>
      </c>
      <c r="C37">
        <f>RANK(B37,$B$3:$B$150)+COUNTIF($B$3:$B37,B37)-1</f>
        <v>97</v>
      </c>
      <c r="E37" t="str">
        <f t="shared" si="0"/>
        <v>Haitian Creole</v>
      </c>
      <c r="F37">
        <f>Data!E209</f>
        <v>2755</v>
      </c>
      <c r="G37">
        <f>RANK(F37,$F$3:$F$150)+COUNTIF($F$3:$F37,F37)-1</f>
        <v>105</v>
      </c>
      <c r="H37" s="131"/>
    </row>
    <row r="38" spans="1:8" x14ac:dyDescent="0.2">
      <c r="A38" t="str">
        <f>TRIM(Data!A210)</f>
        <v>Creole, n.o.s.</v>
      </c>
      <c r="B38">
        <f>Data!B210</f>
        <v>13055</v>
      </c>
      <c r="C38">
        <f>RANK(B38,$B$3:$B$150)+COUNTIF($B$3:$B38,B38)-1</f>
        <v>26</v>
      </c>
      <c r="E38" t="str">
        <f t="shared" si="0"/>
        <v>Creole, n.o.s.</v>
      </c>
      <c r="F38">
        <f>Data!E210</f>
        <v>64620</v>
      </c>
      <c r="G38">
        <f>RANK(F38,$F$3:$F$150)+COUNTIF($F$3:$F38,F38)-1</f>
        <v>27</v>
      </c>
      <c r="H38" s="131"/>
    </row>
    <row r="39" spans="1:8" x14ac:dyDescent="0.2">
      <c r="A39" t="str">
        <f>TRIM(Data!A211)</f>
        <v>Creole languages, n.i.e.</v>
      </c>
      <c r="B39">
        <f>Data!B211</f>
        <v>825</v>
      </c>
      <c r="C39">
        <f>RANK(B39,$B$3:$B$150)+COUNTIF($B$3:$B39,B39)-1</f>
        <v>89</v>
      </c>
      <c r="E39" t="str">
        <f t="shared" si="0"/>
        <v>Creole languages, n.i.e.</v>
      </c>
      <c r="F39">
        <f>Data!E211</f>
        <v>4895</v>
      </c>
      <c r="G39">
        <f>RANK(F39,$F$3:$F$150)+COUNTIF($F$3:$F39,F39)-1</f>
        <v>87</v>
      </c>
      <c r="H39" s="131"/>
    </row>
    <row r="40" spans="1:8" x14ac:dyDescent="0.2">
      <c r="A40" t="str">
        <f>TRIM(Data!A212)</f>
        <v>Kannada</v>
      </c>
      <c r="B40">
        <f>Data!B212</f>
        <v>415</v>
      </c>
      <c r="C40">
        <f>RANK(B40,$B$3:$B$150)+COUNTIF($B$3:$B40,B40)-1</f>
        <v>112</v>
      </c>
      <c r="E40" t="str">
        <f t="shared" si="0"/>
        <v>Kannada</v>
      </c>
      <c r="F40">
        <f>Data!E212</f>
        <v>3770</v>
      </c>
      <c r="G40">
        <f>RANK(F40,$F$3:$F$150)+COUNTIF($F$3:$F40,F40)-1</f>
        <v>96</v>
      </c>
      <c r="H40" s="131"/>
    </row>
    <row r="41" spans="1:8" x14ac:dyDescent="0.2">
      <c r="A41" t="str">
        <f>TRIM(Data!A213)</f>
        <v>Malayalam</v>
      </c>
      <c r="B41">
        <f>Data!B213</f>
        <v>5015</v>
      </c>
      <c r="C41">
        <f>RANK(B41,$B$3:$B$150)+COUNTIF($B$3:$B41,B41)-1</f>
        <v>45</v>
      </c>
      <c r="E41" t="str">
        <f t="shared" si="0"/>
        <v>Malayalam</v>
      </c>
      <c r="F41">
        <f>Data!E213</f>
        <v>27900</v>
      </c>
      <c r="G41">
        <f>RANK(F41,$F$3:$F$150)+COUNTIF($F$3:$F41,F41)-1</f>
        <v>37</v>
      </c>
      <c r="H41" s="131"/>
    </row>
    <row r="42" spans="1:8" x14ac:dyDescent="0.2">
      <c r="A42" t="str">
        <f>TRIM(Data!A214)</f>
        <v>Tamil</v>
      </c>
      <c r="B42">
        <f>Data!B214</f>
        <v>27450</v>
      </c>
      <c r="C42">
        <f>RANK(B42,$B$3:$B$150)+COUNTIF($B$3:$B42,B42)-1</f>
        <v>16</v>
      </c>
      <c r="E42" t="str">
        <f t="shared" si="0"/>
        <v>Tamil</v>
      </c>
      <c r="F42">
        <f>Data!E214</f>
        <v>140175</v>
      </c>
      <c r="G42">
        <f>RANK(F42,$F$3:$F$150)+COUNTIF($F$3:$F42,F42)-1</f>
        <v>19</v>
      </c>
      <c r="H42" s="131"/>
    </row>
    <row r="43" spans="1:8" x14ac:dyDescent="0.2">
      <c r="A43" t="str">
        <f>TRIM(Data!A215)</f>
        <v>Telugu</v>
      </c>
      <c r="B43">
        <f>Data!B215</f>
        <v>2320</v>
      </c>
      <c r="C43">
        <f>RANK(B43,$B$3:$B$150)+COUNTIF($B$3:$B43,B43)-1</f>
        <v>56</v>
      </c>
      <c r="E43" t="str">
        <f t="shared" si="0"/>
        <v>Telugu</v>
      </c>
      <c r="F43">
        <f>Data!E215</f>
        <v>15835</v>
      </c>
      <c r="G43">
        <f>RANK(F43,$F$3:$F$150)+COUNTIF($F$3:$F43,F43)-1</f>
        <v>54</v>
      </c>
      <c r="H43" s="131"/>
    </row>
    <row r="44" spans="1:8" x14ac:dyDescent="0.2">
      <c r="A44" t="str">
        <f>TRIM(Data!A216)</f>
        <v>Dravidian languages, n.i.e.</v>
      </c>
      <c r="B44">
        <f>Data!B216</f>
        <v>85</v>
      </c>
      <c r="C44">
        <f>RANK(B44,$B$3:$B$150)+COUNTIF($B$3:$B44,B44)-1</f>
        <v>140</v>
      </c>
      <c r="E44" t="str">
        <f t="shared" si="0"/>
        <v>Dravidian languages, n.i.e.</v>
      </c>
      <c r="F44">
        <f>Data!E216</f>
        <v>555</v>
      </c>
      <c r="G44">
        <f>RANK(F44,$F$3:$F$150)+COUNTIF($F$3:$F44,F44)-1</f>
        <v>142</v>
      </c>
      <c r="H44" s="131"/>
    </row>
    <row r="45" spans="1:8" x14ac:dyDescent="0.2">
      <c r="A45" t="str">
        <f>TRIM(Data!A217)</f>
        <v>Hmong-Mien languages</v>
      </c>
      <c r="B45">
        <f>Data!B217</f>
        <v>65</v>
      </c>
      <c r="C45">
        <f>RANK(B45,$B$3:$B$150)+COUNTIF($B$3:$B45,B45)-1</f>
        <v>142</v>
      </c>
      <c r="E45" t="str">
        <f t="shared" si="0"/>
        <v>Hmong-Mien languages</v>
      </c>
      <c r="F45">
        <f>Data!E217</f>
        <v>630</v>
      </c>
      <c r="G45">
        <f>RANK(F45,$F$3:$F$150)+COUNTIF($F$3:$F45,F45)-1</f>
        <v>141</v>
      </c>
      <c r="H45" s="131"/>
    </row>
    <row r="46" spans="1:8" x14ac:dyDescent="0.2">
      <c r="A46" t="str">
        <f>TRIM(Data!A218)</f>
        <v>Albanian</v>
      </c>
      <c r="B46">
        <f>Data!B218</f>
        <v>5605</v>
      </c>
      <c r="C46">
        <f>RANK(B46,$B$3:$B$150)+COUNTIF($B$3:$B46,B46)-1</f>
        <v>40</v>
      </c>
      <c r="E46" t="str">
        <f t="shared" si="0"/>
        <v>Albanian</v>
      </c>
      <c r="F46">
        <f>Data!E218</f>
        <v>26815</v>
      </c>
      <c r="G46">
        <f>RANK(F46,$F$3:$F$150)+COUNTIF($F$3:$F46,F46)-1</f>
        <v>38</v>
      </c>
      <c r="H46" s="131"/>
    </row>
    <row r="47" spans="1:8" x14ac:dyDescent="0.2">
      <c r="A47" t="str">
        <f>TRIM(Data!A219)</f>
        <v>Armenian</v>
      </c>
      <c r="B47">
        <f>Data!B219</f>
        <v>8865</v>
      </c>
      <c r="C47">
        <f>RANK(B47,$B$3:$B$150)+COUNTIF($B$3:$B47,B47)-1</f>
        <v>32</v>
      </c>
      <c r="E47" t="str">
        <f t="shared" si="0"/>
        <v>Armenian</v>
      </c>
      <c r="F47">
        <f>Data!E219</f>
        <v>33845</v>
      </c>
      <c r="G47">
        <f>RANK(F47,$F$3:$F$150)+COUNTIF($F$3:$F47,F47)-1</f>
        <v>34</v>
      </c>
      <c r="H47" s="131"/>
    </row>
    <row r="48" spans="1:8" x14ac:dyDescent="0.2">
      <c r="A48" t="str">
        <f>TRIM(Data!A220)</f>
        <v>Latvian</v>
      </c>
      <c r="B48">
        <f>Data!B220</f>
        <v>710</v>
      </c>
      <c r="C48">
        <f>RANK(B48,$B$3:$B$150)+COUNTIF($B$3:$B48,B48)-1</f>
        <v>94</v>
      </c>
      <c r="E48" t="str">
        <f t="shared" si="0"/>
        <v>Latvian</v>
      </c>
      <c r="F48">
        <f>Data!E220</f>
        <v>5610</v>
      </c>
      <c r="G48">
        <f>RANK(F48,$F$3:$F$150)+COUNTIF($F$3:$F48,F48)-1</f>
        <v>81</v>
      </c>
      <c r="H48" s="131"/>
    </row>
    <row r="49" spans="1:8" x14ac:dyDescent="0.2">
      <c r="A49" t="str">
        <f>TRIM(Data!A221)</f>
        <v>Lithuanian</v>
      </c>
      <c r="B49">
        <f>Data!B221</f>
        <v>1060</v>
      </c>
      <c r="C49">
        <f>RANK(B49,$B$3:$B$150)+COUNTIF($B$3:$B49,B49)-1</f>
        <v>83</v>
      </c>
      <c r="E49" t="str">
        <f t="shared" si="0"/>
        <v>Lithuanian</v>
      </c>
      <c r="F49">
        <f>Data!E221</f>
        <v>7000</v>
      </c>
      <c r="G49">
        <f>RANK(F49,$F$3:$F$150)+COUNTIF($F$3:$F49,F49)-1</f>
        <v>76</v>
      </c>
      <c r="H49" s="131"/>
    </row>
    <row r="50" spans="1:8" x14ac:dyDescent="0.2">
      <c r="A50" t="str">
        <f>TRIM(Data!A222)</f>
        <v>Belarusan</v>
      </c>
      <c r="B50">
        <f>Data!B222</f>
        <v>190</v>
      </c>
      <c r="C50">
        <f>RANK(B50,$B$3:$B$150)+COUNTIF($B$3:$B50,B50)-1</f>
        <v>126</v>
      </c>
      <c r="E50" t="str">
        <f t="shared" si="0"/>
        <v>Belarusan</v>
      </c>
      <c r="F50">
        <f>Data!E222</f>
        <v>880</v>
      </c>
      <c r="G50">
        <f>RANK(F50,$F$3:$F$150)+COUNTIF($F$3:$F50,F50)-1</f>
        <v>134</v>
      </c>
      <c r="H50" s="131"/>
    </row>
    <row r="51" spans="1:8" x14ac:dyDescent="0.2">
      <c r="A51" t="str">
        <f>TRIM(Data!A223)</f>
        <v>Bosnian</v>
      </c>
      <c r="B51">
        <f>Data!B223</f>
        <v>1935</v>
      </c>
      <c r="C51">
        <f>RANK(B51,$B$3:$B$150)+COUNTIF($B$3:$B51,B51)-1</f>
        <v>62</v>
      </c>
      <c r="E51" t="str">
        <f t="shared" si="0"/>
        <v>Bosnian</v>
      </c>
      <c r="F51">
        <f>Data!E223</f>
        <v>12195</v>
      </c>
      <c r="G51">
        <f>RANK(F51,$F$3:$F$150)+COUNTIF($F$3:$F51,F51)-1</f>
        <v>64</v>
      </c>
      <c r="H51" s="131"/>
    </row>
    <row r="52" spans="1:8" x14ac:dyDescent="0.2">
      <c r="A52" t="str">
        <f>TRIM(Data!A224)</f>
        <v>Bulgarian</v>
      </c>
      <c r="B52">
        <f>Data!B224</f>
        <v>3340</v>
      </c>
      <c r="C52">
        <f>RANK(B52,$B$3:$B$150)+COUNTIF($B$3:$B52,B52)-1</f>
        <v>50</v>
      </c>
      <c r="E52" t="str">
        <f t="shared" si="0"/>
        <v>Bulgarian</v>
      </c>
      <c r="F52">
        <f>Data!E224</f>
        <v>19360</v>
      </c>
      <c r="G52">
        <f>RANK(F52,$F$3:$F$150)+COUNTIF($F$3:$F52,F52)-1</f>
        <v>45</v>
      </c>
      <c r="H52" s="131"/>
    </row>
    <row r="53" spans="1:8" x14ac:dyDescent="0.2">
      <c r="A53" t="str">
        <f>TRIM(Data!A225)</f>
        <v>Croatian</v>
      </c>
      <c r="B53">
        <f>Data!B225</f>
        <v>5405</v>
      </c>
      <c r="C53">
        <f>RANK(B53,$B$3:$B$150)+COUNTIF($B$3:$B53,B53)-1</f>
        <v>41</v>
      </c>
      <c r="E53" t="str">
        <f t="shared" si="0"/>
        <v>Croatian</v>
      </c>
      <c r="F53">
        <f>Data!E225</f>
        <v>48420</v>
      </c>
      <c r="G53">
        <f>RANK(F53,$F$3:$F$150)+COUNTIF($F$3:$F53,F53)-1</f>
        <v>30</v>
      </c>
      <c r="H53" s="131"/>
    </row>
    <row r="54" spans="1:8" x14ac:dyDescent="0.2">
      <c r="A54" t="str">
        <f>TRIM(Data!A226)</f>
        <v>Czech</v>
      </c>
      <c r="B54">
        <f>Data!B226</f>
        <v>3635</v>
      </c>
      <c r="C54">
        <f>RANK(B54,$B$3:$B$150)+COUNTIF($B$3:$B54,B54)-1</f>
        <v>49</v>
      </c>
      <c r="E54" t="str">
        <f t="shared" si="0"/>
        <v>Czech</v>
      </c>
      <c r="F54">
        <f>Data!E226</f>
        <v>22195</v>
      </c>
      <c r="G54">
        <f>RANK(F54,$F$3:$F$150)+COUNTIF($F$3:$F54,F54)-1</f>
        <v>40</v>
      </c>
      <c r="H54" s="131"/>
    </row>
    <row r="55" spans="1:8" x14ac:dyDescent="0.2">
      <c r="A55" t="str">
        <f>TRIM(Data!A227)</f>
        <v>Macedonian</v>
      </c>
      <c r="B55">
        <f>Data!B227</f>
        <v>1870</v>
      </c>
      <c r="C55">
        <f>RANK(B55,$B$3:$B$150)+COUNTIF($B$3:$B55,B55)-1</f>
        <v>63</v>
      </c>
      <c r="E55" t="str">
        <f t="shared" si="0"/>
        <v>Macedonian</v>
      </c>
      <c r="F55">
        <f>Data!E227</f>
        <v>16715</v>
      </c>
      <c r="G55">
        <f>RANK(F55,$F$3:$F$150)+COUNTIF($F$3:$F55,F55)-1</f>
        <v>50</v>
      </c>
      <c r="H55" s="131"/>
    </row>
    <row r="56" spans="1:8" x14ac:dyDescent="0.2">
      <c r="A56" t="str">
        <f>TRIM(Data!A228)</f>
        <v>Polish</v>
      </c>
      <c r="B56">
        <f>Data!B228</f>
        <v>23585</v>
      </c>
      <c r="C56">
        <f>RANK(B56,$B$3:$B$150)+COUNTIF($B$3:$B56,B56)-1</f>
        <v>18</v>
      </c>
      <c r="E56" t="str">
        <f t="shared" si="0"/>
        <v>Polish</v>
      </c>
      <c r="F56">
        <f>Data!E228</f>
        <v>179620</v>
      </c>
      <c r="G56">
        <f>RANK(F56,$F$3:$F$150)+COUNTIF($F$3:$F56,F56)-1</f>
        <v>16</v>
      </c>
      <c r="H56" s="131"/>
    </row>
    <row r="57" spans="1:8" x14ac:dyDescent="0.2">
      <c r="A57" t="str">
        <f>TRIM(Data!A229)</f>
        <v>Russian</v>
      </c>
      <c r="B57">
        <f>Data!B229</f>
        <v>38180</v>
      </c>
      <c r="C57">
        <f>RANK(B57,$B$3:$B$150)+COUNTIF($B$3:$B57,B57)-1</f>
        <v>12</v>
      </c>
      <c r="E57" t="str">
        <f t="shared" si="0"/>
        <v>Russian</v>
      </c>
      <c r="F57">
        <f>Data!E229</f>
        <v>186905</v>
      </c>
      <c r="G57">
        <f>RANK(F57,$F$3:$F$150)+COUNTIF($F$3:$F57,F57)-1</f>
        <v>15</v>
      </c>
      <c r="H57" s="131"/>
    </row>
    <row r="58" spans="1:8" x14ac:dyDescent="0.2">
      <c r="A58" t="str">
        <f>TRIM(Data!A230)</f>
        <v>Serbian</v>
      </c>
      <c r="B58">
        <f>Data!B230</f>
        <v>6440</v>
      </c>
      <c r="C58">
        <f>RANK(B58,$B$3:$B$150)+COUNTIF($B$3:$B58,B58)-1</f>
        <v>35</v>
      </c>
      <c r="E58" t="str">
        <f t="shared" si="0"/>
        <v>Serbian</v>
      </c>
      <c r="F58">
        <f>Data!E230</f>
        <v>57365</v>
      </c>
      <c r="G58">
        <f>RANK(F58,$F$3:$F$150)+COUNTIF($F$3:$F58,F58)-1</f>
        <v>29</v>
      </c>
      <c r="H58" s="131"/>
    </row>
    <row r="59" spans="1:8" x14ac:dyDescent="0.2">
      <c r="A59" t="str">
        <f>TRIM(Data!A231)</f>
        <v>Serbo-Croatian</v>
      </c>
      <c r="B59">
        <f>Data!B231</f>
        <v>1180</v>
      </c>
      <c r="C59">
        <f>RANK(B59,$B$3:$B$150)+COUNTIF($B$3:$B59,B59)-1</f>
        <v>78</v>
      </c>
      <c r="E59" t="str">
        <f t="shared" si="0"/>
        <v>Serbo-Croatian</v>
      </c>
      <c r="F59">
        <f>Data!E231</f>
        <v>9990</v>
      </c>
      <c r="G59">
        <f>RANK(F59,$F$3:$F$150)+COUNTIF($F$3:$F59,F59)-1</f>
        <v>69</v>
      </c>
      <c r="H59" s="131"/>
    </row>
    <row r="60" spans="1:8" x14ac:dyDescent="0.2">
      <c r="A60" t="str">
        <f>TRIM(Data!A232)</f>
        <v>Slovak</v>
      </c>
      <c r="B60">
        <f>Data!B232</f>
        <v>2885</v>
      </c>
      <c r="C60">
        <f>RANK(B60,$B$3:$B$150)+COUNTIF($B$3:$B60,B60)-1</f>
        <v>53</v>
      </c>
      <c r="E60" t="str">
        <f t="shared" si="0"/>
        <v>Slovak</v>
      </c>
      <c r="F60">
        <f>Data!E232</f>
        <v>17455</v>
      </c>
      <c r="G60">
        <f>RANK(F60,$F$3:$F$150)+COUNTIF($F$3:$F60,F60)-1</f>
        <v>48</v>
      </c>
      <c r="H60" s="131"/>
    </row>
    <row r="61" spans="1:8" x14ac:dyDescent="0.2">
      <c r="A61" t="str">
        <f>TRIM(Data!A233)</f>
        <v>Slovene (Slovenian)</v>
      </c>
      <c r="B61">
        <f>Data!B233</f>
        <v>925</v>
      </c>
      <c r="C61">
        <f>RANK(B61,$B$3:$B$150)+COUNTIF($B$3:$B61,B61)-1</f>
        <v>85</v>
      </c>
      <c r="E61" t="str">
        <f t="shared" si="0"/>
        <v>Slovene (Slovenian)</v>
      </c>
      <c r="F61">
        <f>Data!E233</f>
        <v>9735</v>
      </c>
      <c r="G61">
        <f>RANK(F61,$F$3:$F$150)+COUNTIF($F$3:$F61,F61)-1</f>
        <v>70</v>
      </c>
      <c r="H61" s="131"/>
    </row>
    <row r="62" spans="1:8" x14ac:dyDescent="0.2">
      <c r="A62" t="str">
        <f>TRIM(Data!A234)</f>
        <v>Ukrainian</v>
      </c>
      <c r="B62">
        <f>Data!B234</f>
        <v>14225</v>
      </c>
      <c r="C62">
        <f>RANK(B62,$B$3:$B$150)+COUNTIF($B$3:$B62,B62)-1</f>
        <v>24</v>
      </c>
      <c r="E62" t="str">
        <f t="shared" si="0"/>
        <v>Ukrainian</v>
      </c>
      <c r="F62">
        <f>Data!E234</f>
        <v>98310</v>
      </c>
      <c r="G62">
        <f>RANK(F62,$F$3:$F$150)+COUNTIF($F$3:$F62,F62)-1</f>
        <v>23</v>
      </c>
      <c r="H62" s="131"/>
    </row>
    <row r="63" spans="1:8" x14ac:dyDescent="0.2">
      <c r="A63" t="str">
        <f>TRIM(Data!A235)</f>
        <v>Slavic languages, n.i.e.</v>
      </c>
      <c r="B63">
        <f>Data!B235</f>
        <v>440</v>
      </c>
      <c r="C63">
        <f>RANK(B63,$B$3:$B$150)+COUNTIF($B$3:$B63,B63)-1</f>
        <v>111</v>
      </c>
      <c r="E63" t="str">
        <f t="shared" si="0"/>
        <v>Slavic languages, n.i.e.</v>
      </c>
      <c r="F63">
        <f>Data!E235</f>
        <v>2225</v>
      </c>
      <c r="G63">
        <f>RANK(F63,$F$3:$F$150)+COUNTIF($F$3:$F63,F63)-1</f>
        <v>107</v>
      </c>
      <c r="H63" s="131"/>
    </row>
    <row r="64" spans="1:8" x14ac:dyDescent="0.2">
      <c r="A64" t="str">
        <f>TRIM(Data!A236)</f>
        <v>Scottish Gaelic</v>
      </c>
      <c r="B64">
        <f>Data!B236</f>
        <v>110</v>
      </c>
      <c r="C64">
        <f>RANK(B64,$B$3:$B$150)+COUNTIF($B$3:$B64,B64)-1</f>
        <v>137</v>
      </c>
      <c r="E64" t="str">
        <f t="shared" si="0"/>
        <v>Scottish Gaelic</v>
      </c>
      <c r="F64">
        <f>Data!E236</f>
        <v>910</v>
      </c>
      <c r="G64">
        <f>RANK(F64,$F$3:$F$150)+COUNTIF($F$3:$F64,F64)-1</f>
        <v>133</v>
      </c>
      <c r="H64" s="131"/>
    </row>
    <row r="65" spans="1:8" x14ac:dyDescent="0.2">
      <c r="A65" t="str">
        <f>TRIM(Data!A237)</f>
        <v>Welsh</v>
      </c>
      <c r="B65">
        <f>Data!B237</f>
        <v>65</v>
      </c>
      <c r="C65">
        <f>RANK(B65,$B$3:$B$150)+COUNTIF($B$3:$B65,B65)-1</f>
        <v>143</v>
      </c>
      <c r="E65" t="str">
        <f t="shared" si="0"/>
        <v>Welsh</v>
      </c>
      <c r="F65">
        <f>Data!E237</f>
        <v>1010</v>
      </c>
      <c r="G65">
        <f>RANK(F65,$F$3:$F$150)+COUNTIF($F$3:$F65,F65)-1</f>
        <v>131</v>
      </c>
      <c r="H65" s="131"/>
    </row>
    <row r="66" spans="1:8" x14ac:dyDescent="0.2">
      <c r="A66" t="str">
        <f>TRIM(Data!A238)</f>
        <v>Celtic languages, n.i.e.</v>
      </c>
      <c r="B66">
        <f>Data!B238</f>
        <v>80</v>
      </c>
      <c r="C66">
        <f>RANK(B66,$B$3:$B$150)+COUNTIF($B$3:$B66,B66)-1</f>
        <v>141</v>
      </c>
      <c r="E66" t="str">
        <f t="shared" si="0"/>
        <v>Celtic languages, n.i.e.</v>
      </c>
      <c r="F66">
        <f>Data!E238</f>
        <v>415</v>
      </c>
      <c r="G66">
        <f>RANK(F66,$F$3:$F$150)+COUNTIF($F$3:$F66,F66)-1</f>
        <v>145</v>
      </c>
      <c r="H66" s="131"/>
    </row>
    <row r="67" spans="1:8" x14ac:dyDescent="0.2">
      <c r="A67" t="str">
        <f>TRIM(Data!A239)</f>
        <v>Afrikaans</v>
      </c>
      <c r="B67">
        <f>Data!B239</f>
        <v>890</v>
      </c>
      <c r="C67">
        <f>RANK(B67,$B$3:$B$150)+COUNTIF($B$3:$B67,B67)-1</f>
        <v>86</v>
      </c>
      <c r="E67" t="str">
        <f t="shared" si="0"/>
        <v>Afrikaans</v>
      </c>
      <c r="F67">
        <f>Data!E239</f>
        <v>10300</v>
      </c>
      <c r="G67">
        <f>RANK(F67,$F$3:$F$150)+COUNTIF($F$3:$F67,F67)-1</f>
        <v>68</v>
      </c>
      <c r="H67" s="131"/>
    </row>
    <row r="68" spans="1:8" x14ac:dyDescent="0.2">
      <c r="A68" t="str">
        <f>TRIM(Data!A240)</f>
        <v>Danish</v>
      </c>
      <c r="B68">
        <f>Data!B240</f>
        <v>1385</v>
      </c>
      <c r="C68">
        <f>RANK(B68,$B$3:$B$150)+COUNTIF($B$3:$B68,B68)-1</f>
        <v>73</v>
      </c>
      <c r="E68" t="str">
        <f t="shared" ref="E68:E131" si="5">A68</f>
        <v>Danish</v>
      </c>
      <c r="F68">
        <f>Data!E240</f>
        <v>12150</v>
      </c>
      <c r="G68">
        <f>RANK(F68,$F$3:$F$150)+COUNTIF($F$3:$F68,F68)-1</f>
        <v>65</v>
      </c>
      <c r="H68" s="131"/>
    </row>
    <row r="69" spans="1:8" x14ac:dyDescent="0.2">
      <c r="A69" t="str">
        <f>TRIM(Data!A241)</f>
        <v>Dutch</v>
      </c>
      <c r="B69">
        <f>Data!B241</f>
        <v>11030</v>
      </c>
      <c r="C69">
        <f>RANK(B69,$B$3:$B$150)+COUNTIF($B$3:$B69,B69)-1</f>
        <v>31</v>
      </c>
      <c r="E69" t="str">
        <f t="shared" si="5"/>
        <v>Dutch</v>
      </c>
      <c r="F69">
        <f>Data!E241</f>
        <v>96915</v>
      </c>
      <c r="G69">
        <f>RANK(F69,$F$3:$F$150)+COUNTIF($F$3:$F69,F69)-1</f>
        <v>25</v>
      </c>
      <c r="H69" s="131"/>
    </row>
    <row r="70" spans="1:8" x14ac:dyDescent="0.2">
      <c r="A70" t="str">
        <f>TRIM(Data!A242)</f>
        <v>Frisian</v>
      </c>
      <c r="B70">
        <f>Data!B242</f>
        <v>195</v>
      </c>
      <c r="C70">
        <f>RANK(B70,$B$3:$B$150)+COUNTIF($B$3:$B70,B70)-1</f>
        <v>125</v>
      </c>
      <c r="E70" t="str">
        <f t="shared" si="5"/>
        <v>Frisian</v>
      </c>
      <c r="F70">
        <f>Data!E242</f>
        <v>2050</v>
      </c>
      <c r="G70">
        <f>RANK(F70,$F$3:$F$150)+COUNTIF($F$3:$F70,F70)-1</f>
        <v>109</v>
      </c>
      <c r="H70" s="131"/>
    </row>
    <row r="71" spans="1:8" x14ac:dyDescent="0.2">
      <c r="A71" t="str">
        <f>TRIM(Data!A243)</f>
        <v>German</v>
      </c>
      <c r="B71">
        <f>Data!B243</f>
        <v>55300</v>
      </c>
      <c r="C71">
        <f>RANK(B71,$B$3:$B$150)+COUNTIF($B$3:$B71,B71)-1</f>
        <v>10</v>
      </c>
      <c r="E71" t="str">
        <f t="shared" si="5"/>
        <v>German</v>
      </c>
      <c r="F71">
        <f>Data!E243</f>
        <v>350545</v>
      </c>
      <c r="G71">
        <f>RANK(F71,$F$3:$F$150)+COUNTIF($F$3:$F71,F71)-1</f>
        <v>10</v>
      </c>
      <c r="H71" s="131"/>
    </row>
    <row r="72" spans="1:8" x14ac:dyDescent="0.2">
      <c r="A72" t="str">
        <f>TRIM(Data!A244)</f>
        <v>Icelandic</v>
      </c>
      <c r="B72">
        <f>Data!B244</f>
        <v>180</v>
      </c>
      <c r="C72">
        <f>RANK(B72,$B$3:$B$150)+COUNTIF($B$3:$B72,B72)-1</f>
        <v>127</v>
      </c>
      <c r="E72" t="str">
        <f t="shared" si="5"/>
        <v>Icelandic</v>
      </c>
      <c r="F72">
        <f>Data!E244</f>
        <v>1305</v>
      </c>
      <c r="G72">
        <f>RANK(F72,$F$3:$F$150)+COUNTIF($F$3:$F72,F72)-1</f>
        <v>121</v>
      </c>
      <c r="H72" s="131"/>
    </row>
    <row r="73" spans="1:8" x14ac:dyDescent="0.2">
      <c r="A73" t="str">
        <f>TRIM(Data!A245)</f>
        <v>Norwegian</v>
      </c>
      <c r="B73">
        <f>Data!B245</f>
        <v>615</v>
      </c>
      <c r="C73">
        <f>RANK(B73,$B$3:$B$150)+COUNTIF($B$3:$B73,B73)-1</f>
        <v>98</v>
      </c>
      <c r="E73" t="str">
        <f t="shared" si="5"/>
        <v>Norwegian</v>
      </c>
      <c r="F73">
        <f>Data!E245</f>
        <v>4415</v>
      </c>
      <c r="G73">
        <f>RANK(F73,$F$3:$F$150)+COUNTIF($F$3:$F73,F73)-1</f>
        <v>88</v>
      </c>
      <c r="H73" s="131"/>
    </row>
    <row r="74" spans="1:8" x14ac:dyDescent="0.2">
      <c r="A74" t="str">
        <f>TRIM(Data!A246)</f>
        <v>Swedish</v>
      </c>
      <c r="B74">
        <f>Data!B246</f>
        <v>840</v>
      </c>
      <c r="C74">
        <f>RANK(B74,$B$3:$B$150)+COUNTIF($B$3:$B74,B74)-1</f>
        <v>88</v>
      </c>
      <c r="E74" t="str">
        <f t="shared" si="5"/>
        <v>Swedish</v>
      </c>
      <c r="F74">
        <f>Data!E246</f>
        <v>6810</v>
      </c>
      <c r="G74">
        <f>RANK(F74,$F$3:$F$150)+COUNTIF($F$3:$F74,F74)-1</f>
        <v>77</v>
      </c>
      <c r="H74" s="131"/>
    </row>
    <row r="75" spans="1:8" x14ac:dyDescent="0.2">
      <c r="A75" t="str">
        <f>TRIM(Data!A247)</f>
        <v>Vlaams (Flemish)</v>
      </c>
      <c r="B75">
        <f>Data!B247</f>
        <v>415</v>
      </c>
      <c r="C75">
        <f>RANK(B75,$B$3:$B$150)+COUNTIF($B$3:$B75,B75)-1</f>
        <v>113</v>
      </c>
      <c r="E75" t="str">
        <f t="shared" si="5"/>
        <v>Vlaams (Flemish)</v>
      </c>
      <c r="F75">
        <f>Data!E247</f>
        <v>3500</v>
      </c>
      <c r="G75">
        <f>RANK(F75,$F$3:$F$150)+COUNTIF($F$3:$F75,F75)-1</f>
        <v>97</v>
      </c>
      <c r="H75" s="131"/>
    </row>
    <row r="76" spans="1:8" x14ac:dyDescent="0.2">
      <c r="A76" t="str">
        <f>TRIM(Data!A248)</f>
        <v>Yiddish</v>
      </c>
      <c r="B76">
        <f>Data!B248</f>
        <v>1650</v>
      </c>
      <c r="C76">
        <f>RANK(B76,$B$3:$B$150)+COUNTIF($B$3:$B76,B76)-1</f>
        <v>70</v>
      </c>
      <c r="E76" t="str">
        <f t="shared" si="5"/>
        <v>Yiddish</v>
      </c>
      <c r="F76">
        <f>Data!E248</f>
        <v>13115</v>
      </c>
      <c r="G76">
        <f>RANK(F76,$F$3:$F$150)+COUNTIF($F$3:$F76,F76)-1</f>
        <v>59</v>
      </c>
      <c r="H76" s="131"/>
    </row>
    <row r="77" spans="1:8" x14ac:dyDescent="0.2">
      <c r="A77" t="str">
        <f>TRIM(Data!A249)</f>
        <v>Germanic languages, n.i.e.</v>
      </c>
      <c r="B77">
        <f>Data!B249</f>
        <v>115</v>
      </c>
      <c r="C77">
        <f>RANK(B77,$B$3:$B$150)+COUNTIF($B$3:$B77,B77)-1</f>
        <v>135</v>
      </c>
      <c r="E77" t="str">
        <f t="shared" si="5"/>
        <v>Germanic languages, n.i.e.</v>
      </c>
      <c r="F77">
        <f>Data!E249</f>
        <v>830</v>
      </c>
      <c r="G77">
        <f>RANK(F77,$F$3:$F$150)+COUNTIF($F$3:$F77,F77)-1</f>
        <v>135</v>
      </c>
      <c r="H77" s="131"/>
    </row>
    <row r="78" spans="1:8" x14ac:dyDescent="0.2">
      <c r="A78" t="str">
        <f>TRIM(Data!A250)</f>
        <v>Greek</v>
      </c>
      <c r="B78">
        <f>Data!B250</f>
        <v>15100</v>
      </c>
      <c r="C78">
        <f>RANK(B78,$B$3:$B$150)+COUNTIF($B$3:$B78,B78)-1</f>
        <v>23</v>
      </c>
      <c r="E78" t="str">
        <f t="shared" si="5"/>
        <v>Greek</v>
      </c>
      <c r="F78">
        <f>Data!E250</f>
        <v>106055</v>
      </c>
      <c r="G78">
        <f>RANK(F78,$F$3:$F$150)+COUNTIF($F$3:$F78,F78)-1</f>
        <v>22</v>
      </c>
      <c r="H78" s="131"/>
    </row>
    <row r="79" spans="1:8" x14ac:dyDescent="0.2">
      <c r="A79" t="str">
        <f>TRIM(Data!A251)</f>
        <v>Bengali</v>
      </c>
      <c r="B79">
        <f>Data!B251</f>
        <v>21460</v>
      </c>
      <c r="C79">
        <f>RANK(B79,$B$3:$B$150)+COUNTIF($B$3:$B79,B79)-1</f>
        <v>19</v>
      </c>
      <c r="E79" t="str">
        <f t="shared" si="5"/>
        <v>Bengali</v>
      </c>
      <c r="F79">
        <f>Data!E251</f>
        <v>73000</v>
      </c>
      <c r="G79">
        <f>RANK(F79,$F$3:$F$150)+COUNTIF($F$3:$F79,F79)-1</f>
        <v>26</v>
      </c>
      <c r="H79" s="131"/>
    </row>
    <row r="80" spans="1:8" x14ac:dyDescent="0.2">
      <c r="A80" t="str">
        <f>TRIM(Data!A252)</f>
        <v>Gujarati</v>
      </c>
      <c r="B80">
        <f>Data!B252</f>
        <v>13385</v>
      </c>
      <c r="C80">
        <f>RANK(B80,$B$3:$B$150)+COUNTIF($B$3:$B80,B80)-1</f>
        <v>25</v>
      </c>
      <c r="E80" t="str">
        <f t="shared" si="5"/>
        <v>Gujarati</v>
      </c>
      <c r="F80">
        <f>Data!E252</f>
        <v>108025</v>
      </c>
      <c r="G80">
        <f>RANK(F80,$F$3:$F$150)+COUNTIF($F$3:$F80,F80)-1</f>
        <v>21</v>
      </c>
      <c r="H80" s="131"/>
    </row>
    <row r="81" spans="1:8" x14ac:dyDescent="0.2">
      <c r="A81" t="str">
        <f>TRIM(Data!A253)</f>
        <v>Hindi</v>
      </c>
      <c r="B81">
        <f>Data!B253</f>
        <v>16250</v>
      </c>
      <c r="C81">
        <f>RANK(B81,$B$3:$B$150)+COUNTIF($B$3:$B81,B81)-1</f>
        <v>21</v>
      </c>
      <c r="E81" t="str">
        <f t="shared" si="5"/>
        <v>Hindi</v>
      </c>
      <c r="F81">
        <f>Data!E253</f>
        <v>109415</v>
      </c>
      <c r="G81">
        <f>RANK(F81,$F$3:$F$150)+COUNTIF($F$3:$F81,F81)-1</f>
        <v>20</v>
      </c>
      <c r="H81" s="131"/>
    </row>
    <row r="82" spans="1:8" x14ac:dyDescent="0.2">
      <c r="A82" t="str">
        <f>TRIM(Data!A254)</f>
        <v>Kashmiri</v>
      </c>
      <c r="B82">
        <f>Data!B254</f>
        <v>30</v>
      </c>
      <c r="C82">
        <f>RANK(B82,$B$3:$B$150)+COUNTIF($B$3:$B82,B82)-1</f>
        <v>146</v>
      </c>
      <c r="E82" t="str">
        <f t="shared" si="5"/>
        <v>Kashmiri</v>
      </c>
      <c r="F82">
        <f>Data!E254</f>
        <v>505</v>
      </c>
      <c r="G82">
        <f>RANK(F82,$F$3:$F$150)+COUNTIF($F$3:$F82,F82)-1</f>
        <v>143</v>
      </c>
      <c r="H82" s="131"/>
    </row>
    <row r="83" spans="1:8" x14ac:dyDescent="0.2">
      <c r="A83" t="str">
        <f>TRIM(Data!A255)</f>
        <v>Konkani</v>
      </c>
      <c r="B83">
        <f>Data!B255</f>
        <v>295</v>
      </c>
      <c r="C83">
        <f>RANK(B83,$B$3:$B$150)+COUNTIF($B$3:$B83,B83)-1</f>
        <v>122</v>
      </c>
      <c r="E83" t="str">
        <f t="shared" si="5"/>
        <v>Konkani</v>
      </c>
      <c r="F83">
        <f>Data!E255</f>
        <v>3285</v>
      </c>
      <c r="G83">
        <f>RANK(F83,$F$3:$F$150)+COUNTIF($F$3:$F83,F83)-1</f>
        <v>102</v>
      </c>
      <c r="H83" s="131"/>
    </row>
    <row r="84" spans="1:8" x14ac:dyDescent="0.2">
      <c r="A84" t="str">
        <f>TRIM(Data!A256)</f>
        <v>Marathi</v>
      </c>
      <c r="B84">
        <f>Data!B256</f>
        <v>975</v>
      </c>
      <c r="C84">
        <f>RANK(B84,$B$3:$B$150)+COUNTIF($B$3:$B84,B84)-1</f>
        <v>84</v>
      </c>
      <c r="E84" t="str">
        <f t="shared" si="5"/>
        <v>Marathi</v>
      </c>
      <c r="F84">
        <f>Data!E256</f>
        <v>8375</v>
      </c>
      <c r="G84">
        <f>RANK(F84,$F$3:$F$150)+COUNTIF($F$3:$F84,F84)-1</f>
        <v>74</v>
      </c>
      <c r="H84" s="131"/>
    </row>
    <row r="85" spans="1:8" x14ac:dyDescent="0.2">
      <c r="A85" t="str">
        <f>TRIM(Data!A257)</f>
        <v>Nepali</v>
      </c>
      <c r="B85">
        <f>Data!B257</f>
        <v>5700</v>
      </c>
      <c r="C85">
        <f>RANK(B85,$B$3:$B$150)+COUNTIF($B$3:$B85,B85)-1</f>
        <v>38</v>
      </c>
      <c r="E85" t="str">
        <f t="shared" si="5"/>
        <v>Nepali</v>
      </c>
      <c r="F85">
        <f>Data!E257</f>
        <v>17925</v>
      </c>
      <c r="G85">
        <f>RANK(F85,$F$3:$F$150)+COUNTIF($F$3:$F85,F85)-1</f>
        <v>47</v>
      </c>
      <c r="H85" s="131"/>
    </row>
    <row r="86" spans="1:8" x14ac:dyDescent="0.2">
      <c r="A86" t="str">
        <f>TRIM(Data!A258)</f>
        <v>Oriya (Odia)</v>
      </c>
      <c r="B86">
        <f>Data!B258</f>
        <v>160</v>
      </c>
      <c r="C86">
        <f>RANK(B86,$B$3:$B$150)+COUNTIF($B$3:$B86,B86)-1</f>
        <v>129</v>
      </c>
      <c r="E86" t="str">
        <f t="shared" si="5"/>
        <v>Oriya (Odia)</v>
      </c>
      <c r="F86">
        <f>Data!E258</f>
        <v>1095</v>
      </c>
      <c r="G86">
        <f>RANK(F86,$F$3:$F$150)+COUNTIF($F$3:$F86,F86)-1</f>
        <v>128</v>
      </c>
      <c r="H86" s="131"/>
    </row>
    <row r="87" spans="1:8" x14ac:dyDescent="0.2">
      <c r="A87" t="str">
        <f>TRIM(Data!A259)</f>
        <v>Punjabi (Panjabi)</v>
      </c>
      <c r="B87">
        <f>Data!B259</f>
        <v>60105</v>
      </c>
      <c r="C87">
        <f>RANK(B87,$B$3:$B$150)+COUNTIF($B$3:$B87,B87)-1</f>
        <v>9</v>
      </c>
      <c r="E87" t="str">
        <f t="shared" si="5"/>
        <v>Punjabi (Panjabi)</v>
      </c>
      <c r="F87">
        <f>Data!E259</f>
        <v>502705</v>
      </c>
      <c r="G87">
        <f>RANK(F87,$F$3:$F$150)+COUNTIF($F$3:$F87,F87)-1</f>
        <v>5</v>
      </c>
      <c r="H87" s="131"/>
    </row>
    <row r="88" spans="1:8" x14ac:dyDescent="0.2">
      <c r="A88" t="str">
        <f>TRIM(Data!A260)</f>
        <v>Sindhi</v>
      </c>
      <c r="B88">
        <f>Data!B260</f>
        <v>1860</v>
      </c>
      <c r="C88">
        <f>RANK(B88,$B$3:$B$150)+COUNTIF($B$3:$B88,B88)-1</f>
        <v>64</v>
      </c>
      <c r="E88" t="str">
        <f t="shared" si="5"/>
        <v>Sindhi</v>
      </c>
      <c r="F88">
        <f>Data!E260</f>
        <v>12355</v>
      </c>
      <c r="G88">
        <f>RANK(F88,$F$3:$F$150)+COUNTIF($F$3:$F88,F88)-1</f>
        <v>62</v>
      </c>
      <c r="H88" s="131"/>
    </row>
    <row r="89" spans="1:8" x14ac:dyDescent="0.2">
      <c r="A89" t="str">
        <f>TRIM(Data!A261)</f>
        <v>Sinhala (Sinhalese)</v>
      </c>
      <c r="B89">
        <f>Data!B261</f>
        <v>2170</v>
      </c>
      <c r="C89">
        <f>RANK(B89,$B$3:$B$150)+COUNTIF($B$3:$B89,B89)-1</f>
        <v>59</v>
      </c>
      <c r="E89" t="str">
        <f t="shared" si="5"/>
        <v>Sinhala (Sinhalese)</v>
      </c>
      <c r="F89">
        <f>Data!E261</f>
        <v>16960</v>
      </c>
      <c r="G89">
        <f>RANK(F89,$F$3:$F$150)+COUNTIF($F$3:$F89,F89)-1</f>
        <v>49</v>
      </c>
      <c r="H89" s="131"/>
    </row>
    <row r="90" spans="1:8" x14ac:dyDescent="0.2">
      <c r="A90" t="str">
        <f>TRIM(Data!A262)</f>
        <v>Urdu</v>
      </c>
      <c r="B90">
        <f>Data!B262</f>
        <v>62550</v>
      </c>
      <c r="C90">
        <f>RANK(B90,$B$3:$B$150)+COUNTIF($B$3:$B90,B90)-1</f>
        <v>8</v>
      </c>
      <c r="E90" t="str">
        <f t="shared" si="5"/>
        <v>Urdu</v>
      </c>
      <c r="F90">
        <f>Data!E262</f>
        <v>211995</v>
      </c>
      <c r="G90">
        <f>RANK(F90,$F$3:$F$150)+COUNTIF($F$3:$F90,F90)-1</f>
        <v>13</v>
      </c>
      <c r="H90" s="131"/>
    </row>
    <row r="91" spans="1:8" x14ac:dyDescent="0.2">
      <c r="A91" t="str">
        <f>TRIM(Data!A263)</f>
        <v>Kurdish</v>
      </c>
      <c r="B91">
        <f>Data!B263</f>
        <v>5375</v>
      </c>
      <c r="C91">
        <f>RANK(B91,$B$3:$B$150)+COUNTIF($B$3:$B91,B91)-1</f>
        <v>42</v>
      </c>
      <c r="E91" t="str">
        <f t="shared" si="5"/>
        <v>Kurdish</v>
      </c>
      <c r="F91">
        <f>Data!E263</f>
        <v>12020</v>
      </c>
      <c r="G91">
        <f>RANK(F91,$F$3:$F$150)+COUNTIF($F$3:$F91,F91)-1</f>
        <v>66</v>
      </c>
      <c r="H91" s="131"/>
    </row>
    <row r="92" spans="1:8" x14ac:dyDescent="0.2">
      <c r="A92" t="str">
        <f>TRIM(Data!A264)</f>
        <v>Pashto</v>
      </c>
      <c r="B92">
        <f>Data!B264</f>
        <v>6740</v>
      </c>
      <c r="C92">
        <f>RANK(B92,$B$3:$B$150)+COUNTIF($B$3:$B92,B92)-1</f>
        <v>34</v>
      </c>
      <c r="E92" t="str">
        <f t="shared" si="5"/>
        <v>Pashto</v>
      </c>
      <c r="F92">
        <f>Data!E264</f>
        <v>16330</v>
      </c>
      <c r="G92">
        <f>RANK(F92,$F$3:$F$150)+COUNTIF($F$3:$F92,F92)-1</f>
        <v>53</v>
      </c>
      <c r="H92" s="131"/>
    </row>
    <row r="93" spans="1:8" x14ac:dyDescent="0.2">
      <c r="A93" t="str">
        <f>TRIM(Data!A265)</f>
        <v>Persian (Farsi)</v>
      </c>
      <c r="B93">
        <f>Data!B265</f>
        <v>75385</v>
      </c>
      <c r="C93">
        <f>RANK(B93,$B$3:$B$150)+COUNTIF($B$3:$B93,B93)-1</f>
        <v>7</v>
      </c>
      <c r="E93" t="str">
        <f t="shared" si="5"/>
        <v>Persian (Farsi)</v>
      </c>
      <c r="F93">
        <f>Data!E265</f>
        <v>213850</v>
      </c>
      <c r="G93">
        <f>RANK(F93,$F$3:$F$150)+COUNTIF($F$3:$F93,F93)-1</f>
        <v>12</v>
      </c>
      <c r="H93" s="131"/>
    </row>
    <row r="94" spans="1:8" x14ac:dyDescent="0.2">
      <c r="A94" t="str">
        <f>TRIM(Data!A266)</f>
        <v>Indo-Iranian languages, n.i.e.</v>
      </c>
      <c r="B94">
        <f>Data!B266</f>
        <v>1615</v>
      </c>
      <c r="C94">
        <f>RANK(B94,$B$3:$B$150)+COUNTIF($B$3:$B94,B94)-1</f>
        <v>71</v>
      </c>
      <c r="E94" t="str">
        <f t="shared" si="5"/>
        <v>Indo-Iranian languages, n.i.e.</v>
      </c>
      <c r="F94">
        <f>Data!E266</f>
        <v>5350</v>
      </c>
      <c r="G94">
        <f>RANK(F94,$F$3:$F$150)+COUNTIF($F$3:$F94,F94)-1</f>
        <v>83</v>
      </c>
      <c r="H94" s="131"/>
    </row>
    <row r="95" spans="1:8" x14ac:dyDescent="0.2">
      <c r="A95" t="str">
        <f>TRIM(Data!A267)</f>
        <v>Catalan</v>
      </c>
      <c r="B95">
        <f>Data!B267</f>
        <v>140</v>
      </c>
      <c r="C95">
        <f>RANK(B95,$B$3:$B$150)+COUNTIF($B$3:$B95,B95)-1</f>
        <v>131</v>
      </c>
      <c r="E95" t="str">
        <f t="shared" si="5"/>
        <v>Catalan</v>
      </c>
      <c r="F95">
        <f>Data!E267</f>
        <v>815</v>
      </c>
      <c r="G95">
        <f>RANK(F95,$F$3:$F$150)+COUNTIF($F$3:$F95,F95)-1</f>
        <v>136</v>
      </c>
      <c r="H95" s="131"/>
    </row>
    <row r="96" spans="1:8" x14ac:dyDescent="0.2">
      <c r="A96" t="str">
        <f>TRIM(Data!A268)</f>
        <v>Italian</v>
      </c>
      <c r="B96">
        <f>Data!B268</f>
        <v>29410</v>
      </c>
      <c r="C96">
        <f>RANK(B96,$B$3:$B$150)+COUNTIF($B$3:$B96,B96)-1</f>
        <v>14</v>
      </c>
      <c r="E96" t="str">
        <f t="shared" si="5"/>
        <v>Italian</v>
      </c>
      <c r="F96">
        <f>Data!E268</f>
        <v>375055</v>
      </c>
      <c r="G96">
        <f>RANK(F96,$F$3:$F$150)+COUNTIF($F$3:$F96,F96)-1</f>
        <v>9</v>
      </c>
      <c r="H96" s="131"/>
    </row>
    <row r="97" spans="1:8" x14ac:dyDescent="0.2">
      <c r="A97" t="str">
        <f>TRIM(Data!A269)</f>
        <v>Portuguese</v>
      </c>
      <c r="B97">
        <f>Data!B269</f>
        <v>27275</v>
      </c>
      <c r="C97">
        <f>RANK(B97,$B$3:$B$150)+COUNTIF($B$3:$B97,B97)-1</f>
        <v>17</v>
      </c>
      <c r="E97" t="str">
        <f t="shared" si="5"/>
        <v>Portuguese</v>
      </c>
      <c r="F97">
        <f>Data!E269</f>
        <v>220970</v>
      </c>
      <c r="G97">
        <f>RANK(F97,$F$3:$F$150)+COUNTIF($F$3:$F97,F97)-1</f>
        <v>11</v>
      </c>
      <c r="H97" s="131"/>
    </row>
    <row r="98" spans="1:8" x14ac:dyDescent="0.2">
      <c r="A98" t="str">
        <f>TRIM(Data!A270)</f>
        <v>Romanian</v>
      </c>
      <c r="B98">
        <f>Data!B270</f>
        <v>11255</v>
      </c>
      <c r="C98">
        <f>RANK(B98,$B$3:$B$150)+COUNTIF($B$3:$B98,B98)-1</f>
        <v>29</v>
      </c>
      <c r="E98" t="str">
        <f t="shared" si="5"/>
        <v>Romanian</v>
      </c>
      <c r="F98">
        <f>Data!E270</f>
        <v>96945</v>
      </c>
      <c r="G98">
        <f>RANK(F98,$F$3:$F$150)+COUNTIF($F$3:$F98,F98)-1</f>
        <v>24</v>
      </c>
      <c r="H98" s="131"/>
    </row>
    <row r="99" spans="1:8" x14ac:dyDescent="0.2">
      <c r="A99" t="str">
        <f>TRIM(Data!A271)</f>
        <v>Spanish</v>
      </c>
      <c r="B99">
        <f>Data!B271</f>
        <v>86290</v>
      </c>
      <c r="C99">
        <f>RANK(B99,$B$3:$B$150)+COUNTIF($B$3:$B99,B99)-1</f>
        <v>6</v>
      </c>
      <c r="E99" t="str">
        <f t="shared" si="5"/>
        <v>Spanish</v>
      </c>
      <c r="F99">
        <f>Data!E271</f>
        <v>453530</v>
      </c>
      <c r="G99">
        <f>RANK(F99,$F$3:$F$150)+COUNTIF($F$3:$F99,F99)-1</f>
        <v>6</v>
      </c>
      <c r="H99" s="131"/>
    </row>
    <row r="100" spans="1:8" x14ac:dyDescent="0.2">
      <c r="A100" t="str">
        <f>TRIM(Data!A272)</f>
        <v>Italic (Romance) languages, n.i.e.</v>
      </c>
      <c r="B100">
        <f>Data!B272</f>
        <v>65</v>
      </c>
      <c r="C100">
        <f>RANK(B100,$B$3:$B$150)+COUNTIF($B$3:$B100,B100)-1</f>
        <v>144</v>
      </c>
      <c r="E100" t="str">
        <f t="shared" si="5"/>
        <v>Italic (Romance) languages, n.i.e.</v>
      </c>
      <c r="F100">
        <f>Data!E272</f>
        <v>650</v>
      </c>
      <c r="G100">
        <f>RANK(F100,$F$3:$F$150)+COUNTIF($F$3:$F100,F100)-1</f>
        <v>139</v>
      </c>
      <c r="H100" s="131"/>
    </row>
    <row r="101" spans="1:8" x14ac:dyDescent="0.2">
      <c r="A101" t="str">
        <f>TRIM(Data!A273)</f>
        <v>Japanese</v>
      </c>
      <c r="B101">
        <f>Data!B273</f>
        <v>7895</v>
      </c>
      <c r="C101">
        <f>RANK(B101,$B$3:$B$150)+COUNTIF($B$3:$B101,B101)-1</f>
        <v>33</v>
      </c>
      <c r="E101" t="str">
        <f t="shared" si="5"/>
        <v>Japanese</v>
      </c>
      <c r="F101">
        <f>Data!E273</f>
        <v>43240</v>
      </c>
      <c r="G101">
        <f>RANK(F101,$F$3:$F$150)+COUNTIF($F$3:$F101,F101)-1</f>
        <v>31</v>
      </c>
      <c r="H101" s="131"/>
    </row>
    <row r="102" spans="1:8" x14ac:dyDescent="0.2">
      <c r="A102" t="str">
        <f>TRIM(Data!A274)</f>
        <v>Georgian</v>
      </c>
      <c r="B102">
        <f>Data!B274</f>
        <v>600</v>
      </c>
      <c r="C102">
        <f>RANK(B102,$B$3:$B$150)+COUNTIF($B$3:$B102,B102)-1</f>
        <v>100</v>
      </c>
      <c r="E102" t="str">
        <f t="shared" si="5"/>
        <v>Georgian</v>
      </c>
      <c r="F102">
        <f>Data!E274</f>
        <v>1735</v>
      </c>
      <c r="G102">
        <f>RANK(F102,$F$3:$F$150)+COUNTIF($F$3:$F102,F102)-1</f>
        <v>114</v>
      </c>
      <c r="H102" s="131"/>
    </row>
    <row r="103" spans="1:8" x14ac:dyDescent="0.2">
      <c r="A103" t="str">
        <f>TRIM(Data!A275)</f>
        <v>Korean</v>
      </c>
      <c r="B103">
        <f>Data!B275</f>
        <v>54780</v>
      </c>
      <c r="C103">
        <f>RANK(B103,$B$3:$B$150)+COUNTIF($B$3:$B103,B103)-1</f>
        <v>11</v>
      </c>
      <c r="E103" t="str">
        <f t="shared" si="5"/>
        <v>Korean</v>
      </c>
      <c r="F103">
        <f>Data!E275</f>
        <v>153080</v>
      </c>
      <c r="G103">
        <f>RANK(F103,$F$3:$F$150)+COUNTIF($F$3:$F103,F103)-1</f>
        <v>18</v>
      </c>
      <c r="H103" s="131"/>
    </row>
    <row r="104" spans="1:8" x14ac:dyDescent="0.2">
      <c r="A104" t="str">
        <f>TRIM(Data!A276)</f>
        <v>Mongolian</v>
      </c>
      <c r="B104">
        <f>Data!B276</f>
        <v>365</v>
      </c>
      <c r="C104">
        <f>RANK(B104,$B$3:$B$150)+COUNTIF($B$3:$B104,B104)-1</f>
        <v>117</v>
      </c>
      <c r="E104" t="str">
        <f t="shared" si="5"/>
        <v>Mongolian</v>
      </c>
      <c r="F104">
        <f>Data!E276</f>
        <v>1880</v>
      </c>
      <c r="G104">
        <f>RANK(F104,$F$3:$F$150)+COUNTIF($F$3:$F104,F104)-1</f>
        <v>110</v>
      </c>
      <c r="H104" s="131"/>
    </row>
    <row r="105" spans="1:8" x14ac:dyDescent="0.2">
      <c r="A105" t="str">
        <f>TRIM(Data!A277)</f>
        <v>Akan (Twi)</v>
      </c>
      <c r="B105">
        <f>Data!B277</f>
        <v>2840</v>
      </c>
      <c r="C105">
        <f>RANK(B105,$B$3:$B$150)+COUNTIF($B$3:$B105,B105)-1</f>
        <v>54</v>
      </c>
      <c r="E105" t="str">
        <f t="shared" si="5"/>
        <v>Akan (Twi)</v>
      </c>
      <c r="F105">
        <f>Data!E277</f>
        <v>14145</v>
      </c>
      <c r="G105">
        <f>RANK(F105,$F$3:$F$150)+COUNTIF($F$3:$F105,F105)-1</f>
        <v>56</v>
      </c>
      <c r="H105" s="131"/>
    </row>
    <row r="106" spans="1:8" x14ac:dyDescent="0.2">
      <c r="A106" t="str">
        <f>TRIM(Data!A278)</f>
        <v>Bamanankan</v>
      </c>
      <c r="B106">
        <f>Data!B278</f>
        <v>465</v>
      </c>
      <c r="C106">
        <f>RANK(B106,$B$3:$B$150)+COUNTIF($B$3:$B106,B106)-1</f>
        <v>108</v>
      </c>
      <c r="E106" t="str">
        <f t="shared" si="5"/>
        <v>Bamanankan</v>
      </c>
      <c r="F106">
        <f>Data!E278</f>
        <v>1485</v>
      </c>
      <c r="G106">
        <f>RANK(F106,$F$3:$F$150)+COUNTIF($F$3:$F106,F106)-1</f>
        <v>118</v>
      </c>
      <c r="H106" s="131"/>
    </row>
    <row r="107" spans="1:8" x14ac:dyDescent="0.2">
      <c r="A107" t="str">
        <f>TRIM(Data!A279)</f>
        <v>Edo</v>
      </c>
      <c r="B107">
        <f>Data!B279</f>
        <v>480</v>
      </c>
      <c r="C107">
        <f>RANK(B107,$B$3:$B$150)+COUNTIF($B$3:$B107,B107)-1</f>
        <v>107</v>
      </c>
      <c r="E107" t="str">
        <f t="shared" si="5"/>
        <v>Edo</v>
      </c>
      <c r="F107">
        <f>Data!E279</f>
        <v>1655</v>
      </c>
      <c r="G107">
        <f>RANK(F107,$F$3:$F$150)+COUNTIF($F$3:$F107,F107)-1</f>
        <v>116</v>
      </c>
      <c r="H107" s="131"/>
    </row>
    <row r="108" spans="1:8" x14ac:dyDescent="0.2">
      <c r="A108" t="str">
        <f>TRIM(Data!A280)</f>
        <v>Ewe</v>
      </c>
      <c r="B108">
        <f>Data!B280</f>
        <v>360</v>
      </c>
      <c r="C108">
        <f>RANK(B108,$B$3:$B$150)+COUNTIF($B$3:$B108,B108)-1</f>
        <v>118</v>
      </c>
      <c r="E108" t="str">
        <f t="shared" si="5"/>
        <v>Ewe</v>
      </c>
      <c r="F108">
        <f>Data!E280</f>
        <v>1735</v>
      </c>
      <c r="G108">
        <f>RANK(F108,$F$3:$F$150)+COUNTIF($F$3:$F108,F108)-1</f>
        <v>115</v>
      </c>
      <c r="H108" s="131"/>
    </row>
    <row r="109" spans="1:8" x14ac:dyDescent="0.2">
      <c r="A109" t="str">
        <f>TRIM(Data!A281)</f>
        <v>Fulah (Pular, Pulaar, Peul, Fulfulde)</v>
      </c>
      <c r="B109">
        <f>Data!B281</f>
        <v>695</v>
      </c>
      <c r="C109">
        <f>RANK(B109,$B$3:$B$150)+COUNTIF($B$3:$B109,B109)-1</f>
        <v>96</v>
      </c>
      <c r="E109" t="str">
        <f t="shared" si="5"/>
        <v>Fulah (Pular, Pulaar, Peul, Fulfulde)</v>
      </c>
      <c r="F109">
        <f>Data!E281</f>
        <v>2805</v>
      </c>
      <c r="G109">
        <f>RANK(F109,$F$3:$F$150)+COUNTIF($F$3:$F109,F109)-1</f>
        <v>104</v>
      </c>
      <c r="H109" s="131"/>
    </row>
    <row r="110" spans="1:8" x14ac:dyDescent="0.2">
      <c r="A110" t="str">
        <f>TRIM(Data!A282)</f>
        <v>Ga</v>
      </c>
      <c r="B110">
        <f>Data!B282</f>
        <v>130</v>
      </c>
      <c r="C110">
        <f>RANK(B110,$B$3:$B$150)+COUNTIF($B$3:$B110,B110)-1</f>
        <v>133</v>
      </c>
      <c r="E110" t="str">
        <f t="shared" si="5"/>
        <v>Ga</v>
      </c>
      <c r="F110">
        <f>Data!E282</f>
        <v>1015</v>
      </c>
      <c r="G110">
        <f>RANK(F110,$F$3:$F$150)+COUNTIF($F$3:$F110,F110)-1</f>
        <v>130</v>
      </c>
      <c r="H110" s="131"/>
    </row>
    <row r="111" spans="1:8" x14ac:dyDescent="0.2">
      <c r="A111" t="str">
        <f>TRIM(Data!A283)</f>
        <v>Ganda</v>
      </c>
      <c r="B111">
        <f>Data!B283</f>
        <v>295</v>
      </c>
      <c r="C111">
        <f>RANK(B111,$B$3:$B$150)+COUNTIF($B$3:$B111,B111)-1</f>
        <v>123</v>
      </c>
      <c r="E111" t="str">
        <f t="shared" si="5"/>
        <v>Ganda</v>
      </c>
      <c r="F111">
        <f>Data!E283</f>
        <v>1245</v>
      </c>
      <c r="G111">
        <f>RANK(F111,$F$3:$F$150)+COUNTIF($F$3:$F111,F111)-1</f>
        <v>123</v>
      </c>
      <c r="H111" s="131"/>
    </row>
    <row r="112" spans="1:8" x14ac:dyDescent="0.2">
      <c r="A112" t="str">
        <f>TRIM(Data!A284)</f>
        <v>Igbo</v>
      </c>
      <c r="B112">
        <f>Data!B284</f>
        <v>1090</v>
      </c>
      <c r="C112">
        <f>RANK(B112,$B$3:$B$150)+COUNTIF($B$3:$B112,B112)-1</f>
        <v>81</v>
      </c>
      <c r="E112" t="str">
        <f t="shared" si="5"/>
        <v>Igbo</v>
      </c>
      <c r="F112">
        <f>Data!E284</f>
        <v>4170</v>
      </c>
      <c r="G112">
        <f>RANK(F112,$F$3:$F$150)+COUNTIF($F$3:$F112,F112)-1</f>
        <v>92</v>
      </c>
      <c r="H112" s="131"/>
    </row>
    <row r="113" spans="1:8" x14ac:dyDescent="0.2">
      <c r="A113" t="str">
        <f>TRIM(Data!A285)</f>
        <v>Lingala</v>
      </c>
      <c r="B113">
        <f>Data!B285</f>
        <v>1225</v>
      </c>
      <c r="C113">
        <f>RANK(B113,$B$3:$B$150)+COUNTIF($B$3:$B113,B113)-1</f>
        <v>76</v>
      </c>
      <c r="E113" t="str">
        <f t="shared" si="5"/>
        <v>Lingala</v>
      </c>
      <c r="F113">
        <f>Data!E285</f>
        <v>3825</v>
      </c>
      <c r="G113">
        <f>RANK(F113,$F$3:$F$150)+COUNTIF($F$3:$F113,F113)-1</f>
        <v>94</v>
      </c>
      <c r="H113" s="131"/>
    </row>
    <row r="114" spans="1:8" x14ac:dyDescent="0.2">
      <c r="A114" t="str">
        <f>TRIM(Data!A286)</f>
        <v>Rundi (Kirundi)</v>
      </c>
      <c r="B114">
        <f>Data!B286</f>
        <v>2110</v>
      </c>
      <c r="C114">
        <f>RANK(B114,$B$3:$B$150)+COUNTIF($B$3:$B114,B114)-1</f>
        <v>60</v>
      </c>
      <c r="E114" t="str">
        <f t="shared" si="5"/>
        <v>Rundi (Kirundi)</v>
      </c>
      <c r="F114">
        <f>Data!E286</f>
        <v>5870</v>
      </c>
      <c r="G114">
        <f>RANK(F114,$F$3:$F$150)+COUNTIF($F$3:$F114,F114)-1</f>
        <v>79</v>
      </c>
      <c r="H114" s="131"/>
    </row>
    <row r="115" spans="1:8" x14ac:dyDescent="0.2">
      <c r="A115" t="str">
        <f>TRIM(Data!A287)</f>
        <v>Kinyarwanda (Rwanda)</v>
      </c>
      <c r="B115">
        <f>Data!B287</f>
        <v>1165</v>
      </c>
      <c r="C115">
        <f>RANK(B115,$B$3:$B$150)+COUNTIF($B$3:$B115,B115)-1</f>
        <v>79</v>
      </c>
      <c r="E115" t="str">
        <f t="shared" si="5"/>
        <v>Kinyarwanda (Rwanda)</v>
      </c>
      <c r="F115">
        <f>Data!E287</f>
        <v>5125</v>
      </c>
      <c r="G115">
        <f>RANK(F115,$F$3:$F$150)+COUNTIF($F$3:$F115,F115)-1</f>
        <v>85</v>
      </c>
      <c r="H115" s="131"/>
    </row>
    <row r="116" spans="1:8" x14ac:dyDescent="0.2">
      <c r="A116" t="str">
        <f>TRIM(Data!A288)</f>
        <v>Shona</v>
      </c>
      <c r="B116">
        <f>Data!B288</f>
        <v>390</v>
      </c>
      <c r="C116">
        <f>RANK(B116,$B$3:$B$150)+COUNTIF($B$3:$B116,B116)-1</f>
        <v>115</v>
      </c>
      <c r="E116" t="str">
        <f t="shared" si="5"/>
        <v>Shona</v>
      </c>
      <c r="F116">
        <f>Data!E288</f>
        <v>3180</v>
      </c>
      <c r="G116">
        <f>RANK(F116,$F$3:$F$150)+COUNTIF($F$3:$F116,F116)-1</f>
        <v>103</v>
      </c>
      <c r="H116" s="131"/>
    </row>
    <row r="117" spans="1:8" x14ac:dyDescent="0.2">
      <c r="A117" t="str">
        <f>TRIM(Data!A289)</f>
        <v>Swahili</v>
      </c>
      <c r="B117">
        <f>Data!B289</f>
        <v>4835</v>
      </c>
      <c r="C117">
        <f>RANK(B117,$B$3:$B$150)+COUNTIF($B$3:$B117,B117)-1</f>
        <v>46</v>
      </c>
      <c r="E117" t="str">
        <f t="shared" si="5"/>
        <v>Swahili</v>
      </c>
      <c r="F117">
        <f>Data!E289</f>
        <v>13400</v>
      </c>
      <c r="G117">
        <f>RANK(F117,$F$3:$F$150)+COUNTIF($F$3:$F117,F117)-1</f>
        <v>57</v>
      </c>
      <c r="H117" s="131"/>
    </row>
    <row r="118" spans="1:8" x14ac:dyDescent="0.2">
      <c r="A118" t="str">
        <f>TRIM(Data!A290)</f>
        <v>Wolof</v>
      </c>
      <c r="B118">
        <f>Data!B290</f>
        <v>815</v>
      </c>
      <c r="C118">
        <f>RANK(B118,$B$3:$B$150)+COUNTIF($B$3:$B118,B118)-1</f>
        <v>90</v>
      </c>
      <c r="E118" t="str">
        <f t="shared" si="5"/>
        <v>Wolof</v>
      </c>
      <c r="F118">
        <f>Data!E290</f>
        <v>3795</v>
      </c>
      <c r="G118">
        <f>RANK(F118,$F$3:$F$150)+COUNTIF($F$3:$F118,F118)-1</f>
        <v>95</v>
      </c>
      <c r="H118" s="131"/>
    </row>
    <row r="119" spans="1:8" x14ac:dyDescent="0.2">
      <c r="A119" t="str">
        <f>TRIM(Data!A291)</f>
        <v>Yoruba</v>
      </c>
      <c r="B119">
        <f>Data!B291</f>
        <v>2075</v>
      </c>
      <c r="C119">
        <f>RANK(B119,$B$3:$B$150)+COUNTIF($B$3:$B119,B119)-1</f>
        <v>61</v>
      </c>
      <c r="E119" t="str">
        <f t="shared" si="5"/>
        <v>Yoruba</v>
      </c>
      <c r="F119">
        <f>Data!E291</f>
        <v>9225</v>
      </c>
      <c r="G119">
        <f>RANK(F119,$F$3:$F$150)+COUNTIF($F$3:$F119,F119)-1</f>
        <v>71</v>
      </c>
      <c r="H119" s="131"/>
    </row>
    <row r="120" spans="1:8" x14ac:dyDescent="0.2">
      <c r="A120" t="str">
        <f>TRIM(Data!A292)</f>
        <v>Niger-Congo languages, n.i.e.</v>
      </c>
      <c r="B120">
        <f>Data!B292</f>
        <v>5295</v>
      </c>
      <c r="C120">
        <f>RANK(B120,$B$3:$B$150)+COUNTIF($B$3:$B120,B120)-1</f>
        <v>43</v>
      </c>
      <c r="E120" t="str">
        <f t="shared" si="5"/>
        <v>Niger-Congo languages, n.i.e.</v>
      </c>
      <c r="F120">
        <f>Data!E292</f>
        <v>19640</v>
      </c>
      <c r="G120">
        <f>RANK(F120,$F$3:$F$150)+COUNTIF($F$3:$F120,F120)-1</f>
        <v>44</v>
      </c>
      <c r="H120" s="131"/>
    </row>
    <row r="121" spans="1:8" x14ac:dyDescent="0.2">
      <c r="A121" t="str">
        <f>TRIM(Data!A293)</f>
        <v>Dinka</v>
      </c>
      <c r="B121">
        <f>Data!B293</f>
        <v>610</v>
      </c>
      <c r="C121">
        <f>RANK(B121,$B$3:$B$150)+COUNTIF($B$3:$B121,B121)-1</f>
        <v>99</v>
      </c>
      <c r="E121" t="str">
        <f t="shared" si="5"/>
        <v>Dinka</v>
      </c>
      <c r="F121">
        <f>Data!E293</f>
        <v>1860</v>
      </c>
      <c r="G121">
        <f>RANK(F121,$F$3:$F$150)+COUNTIF($F$3:$F121,F121)-1</f>
        <v>112</v>
      </c>
      <c r="H121" s="131"/>
    </row>
    <row r="122" spans="1:8" x14ac:dyDescent="0.2">
      <c r="A122" t="str">
        <f>TRIM(Data!A294)</f>
        <v>Nilo-Saharan languages, n.i.e.</v>
      </c>
      <c r="B122">
        <f>Data!B294</f>
        <v>1210</v>
      </c>
      <c r="C122">
        <f>RANK(B122,$B$3:$B$150)+COUNTIF($B$3:$B122,B122)-1</f>
        <v>77</v>
      </c>
      <c r="E122" t="str">
        <f t="shared" si="5"/>
        <v>Nilo-Saharan languages, n.i.e.</v>
      </c>
      <c r="F122">
        <f>Data!E294</f>
        <v>3465</v>
      </c>
      <c r="G122">
        <f>RANK(F122,$F$3:$F$150)+COUNTIF($F$3:$F122,F122)-1</f>
        <v>98</v>
      </c>
      <c r="H122" s="131"/>
    </row>
    <row r="123" spans="1:8" x14ac:dyDescent="0.2">
      <c r="A123" t="str">
        <f>TRIM(Data!A295)</f>
        <v>American Sign Language</v>
      </c>
      <c r="B123">
        <f>Data!B295</f>
        <v>575</v>
      </c>
      <c r="C123">
        <f>RANK(B123,$B$3:$B$150)+COUNTIF($B$3:$B123,B123)-1</f>
        <v>101</v>
      </c>
      <c r="E123" t="str">
        <f t="shared" si="5"/>
        <v>American Sign Language</v>
      </c>
      <c r="F123">
        <f>Data!E295</f>
        <v>2570</v>
      </c>
      <c r="G123">
        <f>RANK(F123,$F$3:$F$150)+COUNTIF($F$3:$F123,F123)-1</f>
        <v>106</v>
      </c>
      <c r="H123" s="131"/>
    </row>
    <row r="124" spans="1:8" x14ac:dyDescent="0.2">
      <c r="A124" t="str">
        <f>TRIM(Data!A296)</f>
        <v>Quebec Sign Language</v>
      </c>
      <c r="B124">
        <f>Data!B296</f>
        <v>135</v>
      </c>
      <c r="C124">
        <f>RANK(B124,$B$3:$B$150)+COUNTIF($B$3:$B124,B124)-1</f>
        <v>132</v>
      </c>
      <c r="E124" t="str">
        <f t="shared" si="5"/>
        <v>Quebec Sign Language</v>
      </c>
      <c r="F124">
        <f>Data!E296</f>
        <v>645</v>
      </c>
      <c r="G124">
        <f>RANK(F124,$F$3:$F$150)+COUNTIF($F$3:$F124,F124)-1</f>
        <v>140</v>
      </c>
      <c r="H124" s="131"/>
    </row>
    <row r="125" spans="1:8" x14ac:dyDescent="0.2">
      <c r="A125" t="str">
        <f>TRIM(Data!A297)</f>
        <v>Sign languages, n.i.e</v>
      </c>
      <c r="B125">
        <f>Data!B297</f>
        <v>765</v>
      </c>
      <c r="C125">
        <f>RANK(B125,$B$3:$B$150)+COUNTIF($B$3:$B125,B125)-1</f>
        <v>91</v>
      </c>
      <c r="E125" t="str">
        <f t="shared" si="5"/>
        <v>Sign languages, n.i.e</v>
      </c>
      <c r="F125">
        <f>Data!E297</f>
        <v>4200</v>
      </c>
      <c r="G125">
        <f>RANK(F125,$F$3:$F$150)+COUNTIF($F$3:$F125,F125)-1</f>
        <v>91</v>
      </c>
      <c r="H125" s="131"/>
    </row>
    <row r="126" spans="1:8" x14ac:dyDescent="0.2">
      <c r="A126" t="str">
        <f>TRIM(Data!A298)</f>
        <v>Cantonese</v>
      </c>
      <c r="B126">
        <f>Data!B298</f>
        <v>108100</v>
      </c>
      <c r="C126">
        <f>RANK(B126,$B$3:$B$150)+COUNTIF($B$3:$B126,B126)-1</f>
        <v>5</v>
      </c>
      <c r="E126" t="str">
        <f t="shared" si="5"/>
        <v>Cantonese</v>
      </c>
      <c r="F126">
        <f>Data!E298</f>
        <v>567080</v>
      </c>
      <c r="G126">
        <f>RANK(F126,$F$3:$F$150)+COUNTIF($F$3:$F126,F126)-1</f>
        <v>4</v>
      </c>
      <c r="H126" s="131"/>
    </row>
    <row r="127" spans="1:8" x14ac:dyDescent="0.2">
      <c r="A127" t="str">
        <f>TRIM(Data!A299)</f>
        <v>Hakka</v>
      </c>
      <c r="B127">
        <f>Data!B299</f>
        <v>1280</v>
      </c>
      <c r="C127">
        <f>RANK(B127,$B$3:$B$150)+COUNTIF($B$3:$B127,B127)-1</f>
        <v>74</v>
      </c>
      <c r="E127" t="str">
        <f t="shared" si="5"/>
        <v>Hakka</v>
      </c>
      <c r="F127">
        <f>Data!E299</f>
        <v>10775</v>
      </c>
      <c r="G127">
        <f>RANK(F127,$F$3:$F$150)+COUNTIF($F$3:$F127,F127)-1</f>
        <v>67</v>
      </c>
      <c r="H127" s="131"/>
    </row>
    <row r="128" spans="1:8" x14ac:dyDescent="0.2">
      <c r="A128" t="str">
        <f>TRIM(Data!A300)</f>
        <v>Mandarin</v>
      </c>
      <c r="B128">
        <f>Data!B300</f>
        <v>194945</v>
      </c>
      <c r="C128">
        <f>RANK(B128,$B$3:$B$150)+COUNTIF($B$3:$B128,B128)-1</f>
        <v>3</v>
      </c>
      <c r="E128" t="str">
        <f t="shared" si="5"/>
        <v>Mandarin</v>
      </c>
      <c r="F128">
        <f>Data!E300</f>
        <v>588945</v>
      </c>
      <c r="G128">
        <f>RANK(F128,$F$3:$F$150)+COUNTIF($F$3:$F128,F128)-1</f>
        <v>3</v>
      </c>
      <c r="H128" s="131"/>
    </row>
    <row r="129" spans="1:8" x14ac:dyDescent="0.2">
      <c r="A129" t="str">
        <f>TRIM(Data!A301)</f>
        <v>Min Dong</v>
      </c>
      <c r="B129">
        <f>Data!B301</f>
        <v>315</v>
      </c>
      <c r="C129">
        <f>RANK(B129,$B$3:$B$150)+COUNTIF($B$3:$B129,B129)-1</f>
        <v>121</v>
      </c>
      <c r="E129" t="str">
        <f t="shared" si="5"/>
        <v>Min Dong</v>
      </c>
      <c r="F129">
        <f>Data!E301</f>
        <v>1070</v>
      </c>
      <c r="G129">
        <f>RANK(F129,$F$3:$F$150)+COUNTIF($F$3:$F129,F129)-1</f>
        <v>129</v>
      </c>
      <c r="H129" s="131"/>
    </row>
    <row r="130" spans="1:8" x14ac:dyDescent="0.2">
      <c r="A130" t="str">
        <f>TRIM(Data!A302)</f>
        <v>Min Nan (Chaochow, Teochow, Fukien, Taiwanese)</v>
      </c>
      <c r="B130">
        <f>Data!B302</f>
        <v>6345</v>
      </c>
      <c r="C130">
        <f>RANK(B130,$B$3:$B$150)+COUNTIF($B$3:$B130,B130)-1</f>
        <v>36</v>
      </c>
      <c r="E130" t="str">
        <f t="shared" si="5"/>
        <v>Min Nan (Chaochow, Teochow, Fukien, Taiwanese)</v>
      </c>
      <c r="F130">
        <f>Data!E302</f>
        <v>31385</v>
      </c>
      <c r="G130">
        <f>RANK(F130,$F$3:$F$150)+COUNTIF($F$3:$F130,F130)-1</f>
        <v>36</v>
      </c>
      <c r="H130" s="131"/>
    </row>
    <row r="131" spans="1:8" x14ac:dyDescent="0.2">
      <c r="A131" t="str">
        <f>TRIM(Data!A303)</f>
        <v>Wu (Shanghainese)</v>
      </c>
      <c r="B131">
        <f>Data!B303</f>
        <v>3730</v>
      </c>
      <c r="C131">
        <f>RANK(B131,$B$3:$B$150)+COUNTIF($B$3:$B131,B131)-1</f>
        <v>47</v>
      </c>
      <c r="E131" t="str">
        <f t="shared" si="5"/>
        <v>Wu (Shanghainese)</v>
      </c>
      <c r="F131">
        <f>Data!E303</f>
        <v>13060</v>
      </c>
      <c r="G131">
        <f>RANK(F131,$F$3:$F$150)+COUNTIF($F$3:$F131,F131)-1</f>
        <v>60</v>
      </c>
      <c r="H131" s="131"/>
    </row>
    <row r="132" spans="1:8" x14ac:dyDescent="0.2">
      <c r="A132" t="str">
        <f>TRIM(Data!A304)</f>
        <v>Chinese, n.o.s.</v>
      </c>
      <c r="B132">
        <f>Data!B304</f>
        <v>12075</v>
      </c>
      <c r="C132">
        <f>RANK(B132,$B$3:$B$150)+COUNTIF($B$3:$B132,B132)-1</f>
        <v>27</v>
      </c>
      <c r="E132" t="str">
        <f t="shared" ref="E132:E150" si="6">A132</f>
        <v>Chinese, n.o.s.</v>
      </c>
      <c r="F132">
        <f>Data!E304</f>
        <v>36025</v>
      </c>
      <c r="G132">
        <f>RANK(F132,$F$3:$F$150)+COUNTIF($F$3:$F132,F132)-1</f>
        <v>33</v>
      </c>
      <c r="H132" s="131"/>
    </row>
    <row r="133" spans="1:8" x14ac:dyDescent="0.2">
      <c r="A133" t="str">
        <f>TRIM(Data!A305)</f>
        <v>Chinese languages, n.i.e.</v>
      </c>
      <c r="B133">
        <f>Data!B305</f>
        <v>165</v>
      </c>
      <c r="C133">
        <f>RANK(B133,$B$3:$B$150)+COUNTIF($B$3:$B133,B133)-1</f>
        <v>128</v>
      </c>
      <c r="E133" t="str">
        <f t="shared" si="6"/>
        <v>Chinese languages, n.i.e.</v>
      </c>
      <c r="F133">
        <f>Data!E305</f>
        <v>685</v>
      </c>
      <c r="G133">
        <f>RANK(F133,$F$3:$F$150)+COUNTIF($F$3:$F133,F133)-1</f>
        <v>138</v>
      </c>
      <c r="H133" s="131"/>
    </row>
    <row r="134" spans="1:8" x14ac:dyDescent="0.2">
      <c r="A134" t="str">
        <f>TRIM(Data!A306)</f>
        <v>Burmese</v>
      </c>
      <c r="B134">
        <f>Data!B306</f>
        <v>750</v>
      </c>
      <c r="C134">
        <f>RANK(B134,$B$3:$B$150)+COUNTIF($B$3:$B134,B134)-1</f>
        <v>92</v>
      </c>
      <c r="E134" t="str">
        <f t="shared" si="6"/>
        <v>Burmese</v>
      </c>
      <c r="F134">
        <f>Data!E306</f>
        <v>3420</v>
      </c>
      <c r="G134">
        <f>RANK(F134,$F$3:$F$150)+COUNTIF($F$3:$F134,F134)-1</f>
        <v>99</v>
      </c>
      <c r="H134" s="131"/>
    </row>
    <row r="135" spans="1:8" x14ac:dyDescent="0.2">
      <c r="A135" t="str">
        <f>TRIM(Data!A307)</f>
        <v>Karenic languages</v>
      </c>
      <c r="B135">
        <f>Data!B307</f>
        <v>1090</v>
      </c>
      <c r="C135">
        <f>RANK(B135,$B$3:$B$150)+COUNTIF($B$3:$B135,B135)-1</f>
        <v>82</v>
      </c>
      <c r="E135" t="str">
        <f t="shared" si="6"/>
        <v>Karenic languages</v>
      </c>
      <c r="F135">
        <f>Data!E307</f>
        <v>4285</v>
      </c>
      <c r="G135">
        <f>RANK(F135,$F$3:$F$150)+COUNTIF($F$3:$F135,F135)-1</f>
        <v>89</v>
      </c>
      <c r="H135" s="131"/>
    </row>
    <row r="136" spans="1:8" x14ac:dyDescent="0.2">
      <c r="A136" t="str">
        <f>TRIM(Data!A308)</f>
        <v>Tibetan</v>
      </c>
      <c r="B136">
        <f>Data!B308</f>
        <v>1395</v>
      </c>
      <c r="C136">
        <f>RANK(B136,$B$3:$B$150)+COUNTIF($B$3:$B136,B136)-1</f>
        <v>72</v>
      </c>
      <c r="E136" t="str">
        <f t="shared" si="6"/>
        <v>Tibetan</v>
      </c>
      <c r="F136">
        <f>Data!E308</f>
        <v>6250</v>
      </c>
      <c r="G136">
        <f>RANK(F136,$F$3:$F$150)+COUNTIF($F$3:$F136,F136)-1</f>
        <v>78</v>
      </c>
      <c r="H136" s="131"/>
    </row>
    <row r="137" spans="1:8" x14ac:dyDescent="0.2">
      <c r="A137" t="str">
        <f>TRIM(Data!A309)</f>
        <v>Tibeto-Burman languages, n.i.e.</v>
      </c>
      <c r="B137">
        <f>Data!B309</f>
        <v>525</v>
      </c>
      <c r="C137">
        <f>RANK(B137,$B$3:$B$150)+COUNTIF($B$3:$B137,B137)-1</f>
        <v>103</v>
      </c>
      <c r="E137" t="str">
        <f t="shared" si="6"/>
        <v>Tibeto-Burman languages, n.i.e.</v>
      </c>
      <c r="F137">
        <f>Data!E309</f>
        <v>1640</v>
      </c>
      <c r="G137">
        <f>RANK(F137,$F$3:$F$150)+COUNTIF($F$3:$F137,F137)-1</f>
        <v>117</v>
      </c>
      <c r="H137" s="131"/>
    </row>
    <row r="138" spans="1:8" x14ac:dyDescent="0.2">
      <c r="A138" t="str">
        <f>TRIM(Data!A310)</f>
        <v>Lao</v>
      </c>
      <c r="B138">
        <f>Data!B310</f>
        <v>1235</v>
      </c>
      <c r="C138">
        <f>RANK(B138,$B$3:$B$150)+COUNTIF($B$3:$B138,B138)-1</f>
        <v>75</v>
      </c>
      <c r="E138" t="str">
        <f t="shared" si="6"/>
        <v>Lao</v>
      </c>
      <c r="F138">
        <f>Data!E310</f>
        <v>12960</v>
      </c>
      <c r="G138">
        <f>RANK(F138,$F$3:$F$150)+COUNTIF($F$3:$F138,F138)-1</f>
        <v>61</v>
      </c>
      <c r="H138" s="131"/>
    </row>
    <row r="139" spans="1:8" x14ac:dyDescent="0.2">
      <c r="A139" t="str">
        <f>TRIM(Data!A311)</f>
        <v>Thai</v>
      </c>
      <c r="B139">
        <f>Data!B311</f>
        <v>1685</v>
      </c>
      <c r="C139">
        <f>RANK(B139,$B$3:$B$150)+COUNTIF($B$3:$B139,B139)-1</f>
        <v>69</v>
      </c>
      <c r="E139" t="str">
        <f t="shared" si="6"/>
        <v>Thai</v>
      </c>
      <c r="F139">
        <f>Data!E311</f>
        <v>9185</v>
      </c>
      <c r="G139">
        <f>RANK(F139,$F$3:$F$150)+COUNTIF($F$3:$F139,F139)-1</f>
        <v>72</v>
      </c>
      <c r="H139" s="131"/>
    </row>
    <row r="140" spans="1:8" x14ac:dyDescent="0.2">
      <c r="A140" t="str">
        <f>TRIM(Data!A312)</f>
        <v>Tai-Kadai languages, n.i.e</v>
      </c>
      <c r="B140">
        <f>Data!B312</f>
        <v>10</v>
      </c>
      <c r="C140">
        <f>RANK(B140,$B$3:$B$150)+COUNTIF($B$3:$B140,B140)-1</f>
        <v>147</v>
      </c>
      <c r="E140" t="str">
        <f t="shared" si="6"/>
        <v>Tai-Kadai languages, n.i.e</v>
      </c>
      <c r="F140">
        <f>Data!E312</f>
        <v>70</v>
      </c>
      <c r="G140">
        <f>RANK(F140,$F$3:$F$150)+COUNTIF($F$3:$F140,F140)-1</f>
        <v>147</v>
      </c>
      <c r="H140" s="131"/>
    </row>
    <row r="141" spans="1:8" x14ac:dyDescent="0.2">
      <c r="A141" t="str">
        <f>TRIM(Data!A313)</f>
        <v>Azerbaijani</v>
      </c>
      <c r="B141">
        <f>Data!B313</f>
        <v>1135</v>
      </c>
      <c r="C141">
        <f>RANK(B141,$B$3:$B$150)+COUNTIF($B$3:$B141,B141)-1</f>
        <v>80</v>
      </c>
      <c r="E141" t="str">
        <f t="shared" si="6"/>
        <v>Azerbaijani</v>
      </c>
      <c r="F141">
        <f>Data!E313</f>
        <v>3325</v>
      </c>
      <c r="G141">
        <f>RANK(F141,$F$3:$F$150)+COUNTIF($F$3:$F141,F141)-1</f>
        <v>101</v>
      </c>
      <c r="H141" s="131"/>
    </row>
    <row r="142" spans="1:8" x14ac:dyDescent="0.2">
      <c r="A142" t="str">
        <f>TRIM(Data!A314)</f>
        <v>Turkish</v>
      </c>
      <c r="B142">
        <f>Data!B314</f>
        <v>11140</v>
      </c>
      <c r="C142">
        <f>RANK(B142,$B$3:$B$150)+COUNTIF($B$3:$B142,B142)-1</f>
        <v>30</v>
      </c>
      <c r="E142" t="str">
        <f t="shared" si="6"/>
        <v>Turkish</v>
      </c>
      <c r="F142">
        <f>Data!E314</f>
        <v>32170</v>
      </c>
      <c r="G142">
        <f>RANK(F142,$F$3:$F$150)+COUNTIF($F$3:$F142,F142)-1</f>
        <v>35</v>
      </c>
      <c r="H142" s="131"/>
    </row>
    <row r="143" spans="1:8" x14ac:dyDescent="0.2">
      <c r="A143" t="str">
        <f>TRIM(Data!A315)</f>
        <v>Uyghur</v>
      </c>
      <c r="B143">
        <f>Data!B315</f>
        <v>705</v>
      </c>
      <c r="C143">
        <f>RANK(B143,$B$3:$B$150)+COUNTIF($B$3:$B143,B143)-1</f>
        <v>95</v>
      </c>
      <c r="E143" t="str">
        <f t="shared" si="6"/>
        <v>Uyghur</v>
      </c>
      <c r="F143">
        <f>Data!E315</f>
        <v>1210</v>
      </c>
      <c r="G143">
        <f>RANK(F143,$F$3:$F$150)+COUNTIF($F$3:$F143,F143)-1</f>
        <v>125</v>
      </c>
      <c r="H143" s="131"/>
    </row>
    <row r="144" spans="1:8" x14ac:dyDescent="0.2">
      <c r="A144" t="str">
        <f>TRIM(Data!A316)</f>
        <v>Uzbek</v>
      </c>
      <c r="B144">
        <f>Data!B316</f>
        <v>725</v>
      </c>
      <c r="C144">
        <f>RANK(B144,$B$3:$B$150)+COUNTIF($B$3:$B144,B144)-1</f>
        <v>93</v>
      </c>
      <c r="E144" t="str">
        <f t="shared" si="6"/>
        <v>Uzbek</v>
      </c>
      <c r="F144">
        <f>Data!E316</f>
        <v>1880</v>
      </c>
      <c r="G144">
        <f>RANK(F144,$F$3:$F$150)+COUNTIF($F$3:$F144,F144)-1</f>
        <v>111</v>
      </c>
      <c r="H144" s="131"/>
    </row>
    <row r="145" spans="1:8" x14ac:dyDescent="0.2">
      <c r="A145" t="str">
        <f>TRIM(Data!A317)</f>
        <v>Turkic languages, n.i.e.</v>
      </c>
      <c r="B145">
        <f>Data!B317</f>
        <v>385</v>
      </c>
      <c r="C145">
        <f>RANK(B145,$B$3:$B$150)+COUNTIF($B$3:$B145,B145)-1</f>
        <v>116</v>
      </c>
      <c r="E145" t="str">
        <f t="shared" si="6"/>
        <v>Turkic languages, n.i.e.</v>
      </c>
      <c r="F145">
        <f>Data!E317</f>
        <v>1235</v>
      </c>
      <c r="G145">
        <f>RANK(F145,$F$3:$F$150)+COUNTIF($F$3:$F145,F145)-1</f>
        <v>124</v>
      </c>
      <c r="H145" s="131"/>
    </row>
    <row r="146" spans="1:8" x14ac:dyDescent="0.2">
      <c r="A146" t="str">
        <f>TRIM(Data!A318)</f>
        <v>Estonian</v>
      </c>
      <c r="B146">
        <f>Data!B318</f>
        <v>455</v>
      </c>
      <c r="C146">
        <f>RANK(B146,$B$3:$B$150)+COUNTIF($B$3:$B146,B146)-1</f>
        <v>110</v>
      </c>
      <c r="E146" t="str">
        <f t="shared" si="6"/>
        <v>Estonian</v>
      </c>
      <c r="F146">
        <f>Data!E318</f>
        <v>5215</v>
      </c>
      <c r="G146">
        <f>RANK(F146,$F$3:$F$150)+COUNTIF($F$3:$F146,F146)-1</f>
        <v>84</v>
      </c>
      <c r="H146" s="131"/>
    </row>
    <row r="147" spans="1:8" x14ac:dyDescent="0.2">
      <c r="A147" t="str">
        <f>TRIM(Data!A319)</f>
        <v>Finnish</v>
      </c>
      <c r="B147">
        <f>Data!B319</f>
        <v>1810</v>
      </c>
      <c r="C147">
        <f>RANK(B147,$B$3:$B$150)+COUNTIF($B$3:$B147,B147)-1</f>
        <v>66</v>
      </c>
      <c r="E147" t="str">
        <f t="shared" si="6"/>
        <v>Finnish</v>
      </c>
      <c r="F147">
        <f>Data!E319</f>
        <v>15045</v>
      </c>
      <c r="G147">
        <f>RANK(F147,$F$3:$F$150)+COUNTIF($F$3:$F147,F147)-1</f>
        <v>55</v>
      </c>
      <c r="H147" s="131"/>
    </row>
    <row r="148" spans="1:8" x14ac:dyDescent="0.2">
      <c r="A148" t="str">
        <f>TRIM(Data!A320)</f>
        <v>Hungarian</v>
      </c>
      <c r="B148">
        <f>Data!B320</f>
        <v>11465</v>
      </c>
      <c r="C148">
        <f>RANK(B148,$B$3:$B$150)+COUNTIF($B$3:$B148,B148)-1</f>
        <v>28</v>
      </c>
      <c r="E148" t="str">
        <f t="shared" si="6"/>
        <v>Hungarian</v>
      </c>
      <c r="F148">
        <f>Data!E320</f>
        <v>60625</v>
      </c>
      <c r="G148">
        <f>RANK(F148,$F$3:$F$150)+COUNTIF($F$3:$F148,F148)-1</f>
        <v>28</v>
      </c>
      <c r="H148" s="131"/>
    </row>
    <row r="149" spans="1:8" x14ac:dyDescent="0.2">
      <c r="A149" t="str">
        <f>TRIM(Data!A321)</f>
        <v>Uralic languages, n.i.e.</v>
      </c>
      <c r="B149">
        <f>Data!B321</f>
        <v>0</v>
      </c>
      <c r="C149">
        <f>RANK(B149,$B$3:$B$150)+COUNTIF($B$3:$B149,B149)-1</f>
        <v>148</v>
      </c>
      <c r="E149" t="str">
        <f t="shared" si="6"/>
        <v>Uralic languages, n.i.e.</v>
      </c>
      <c r="F149">
        <f>Data!E321</f>
        <v>15</v>
      </c>
      <c r="G149">
        <f>RANK(F149,$F$3:$F$150)+COUNTIF($F$3:$F149,F149)-1</f>
        <v>148</v>
      </c>
      <c r="H149" s="131"/>
    </row>
    <row r="150" spans="1:8" x14ac:dyDescent="0.2">
      <c r="A150" t="str">
        <f>TRIM(Data!A322)</f>
        <v>Other languages, n.i.e.</v>
      </c>
      <c r="B150">
        <f>Data!B322</f>
        <v>850</v>
      </c>
      <c r="C150">
        <f>RANK(B150,$B$3:$B$150)+COUNTIF($B$3:$B150,B150)-1</f>
        <v>87</v>
      </c>
      <c r="E150" t="str">
        <f t="shared" si="6"/>
        <v>Other languages, n.i.e.</v>
      </c>
      <c r="F150">
        <f>Data!E322</f>
        <v>3415</v>
      </c>
      <c r="G150">
        <f>RANK(F150,$F$3:$F$150)+COUNTIF($F$3:$F150,F150)-1</f>
        <v>100</v>
      </c>
      <c r="H150" s="13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0"/>
  <sheetViews>
    <sheetView workbookViewId="0"/>
  </sheetViews>
  <sheetFormatPr defaultRowHeight="15" x14ac:dyDescent="0.2"/>
  <cols>
    <col min="1" max="1" width="38.44140625" customWidth="1"/>
    <col min="10" max="10" width="24.33203125" bestFit="1" customWidth="1"/>
    <col min="11" max="11" width="9.44140625" bestFit="1" customWidth="1"/>
    <col min="14" max="14" width="21.5546875" bestFit="1" customWidth="1"/>
  </cols>
  <sheetData>
    <row r="1" spans="1:15" ht="15.75" x14ac:dyDescent="0.25">
      <c r="A1" s="2" t="str">
        <f>Data!A330</f>
        <v>Total - Language spoken most often at home for the population in private households - 25% sample data</v>
      </c>
      <c r="B1" s="3" t="str">
        <f>TRIM('Main Pt 2'!B2)</f>
        <v>LIM-AT</v>
      </c>
      <c r="F1" t="str">
        <f>TRIM('Compare Pt 2'!B2)</f>
        <v>Total pop</v>
      </c>
    </row>
    <row r="2" spans="1:15" x14ac:dyDescent="0.2">
      <c r="B2" s="4" t="s">
        <v>1832</v>
      </c>
      <c r="C2" s="1" t="s">
        <v>2377</v>
      </c>
      <c r="F2" s="4" t="s">
        <v>1832</v>
      </c>
      <c r="G2" s="1" t="s">
        <v>2377</v>
      </c>
      <c r="I2" t="s">
        <v>2377</v>
      </c>
      <c r="J2" t="s">
        <v>2384</v>
      </c>
      <c r="K2" s="4" t="str">
        <f>CONCATENATE(J2,": ",B1)</f>
        <v>Home language (single responses): LIM-AT</v>
      </c>
      <c r="M2" t="s">
        <v>2377</v>
      </c>
      <c r="N2" t="s">
        <v>2384</v>
      </c>
      <c r="O2" s="4" t="str">
        <f>CONCATENATE(N2,": ",F1)</f>
        <v>Home language (single responses): Total pop</v>
      </c>
    </row>
    <row r="3" spans="1:15" x14ac:dyDescent="0.2">
      <c r="A3" t="str">
        <f>TRIM(Data!A333)</f>
        <v>English</v>
      </c>
      <c r="B3">
        <f>Data!B333</f>
        <v>2651830</v>
      </c>
      <c r="C3">
        <f>RANK(B3,$B$3:$B$150)+COUNTIF($B3:$B$3,B3)-1</f>
        <v>1</v>
      </c>
      <c r="E3" t="str">
        <f>A3</f>
        <v>English</v>
      </c>
      <c r="F3">
        <f>Data!E333</f>
        <v>22031185</v>
      </c>
      <c r="G3">
        <f>RANK(F3,$F$3:$F$150)+COUNTIF($F3:$F$3,F3)-1</f>
        <v>1</v>
      </c>
      <c r="I3">
        <v>20</v>
      </c>
      <c r="J3" t="str">
        <f>INDEX($A$3:$C$150,MATCH(I3,$C$3:$C$150,0),1)</f>
        <v>Somali</v>
      </c>
      <c r="K3" s="6">
        <f>INDEX($A$3:$C$150,MATCH(I3,$C$3:$C$150,0),2)</f>
        <v>10750</v>
      </c>
      <c r="M3">
        <v>20</v>
      </c>
      <c r="N3" t="str">
        <f>INDEX($E$3:$G$150,MATCH(M3,$G$3:$G$150,0),1)</f>
        <v>Gujarati</v>
      </c>
      <c r="O3" s="6">
        <f>INDEX($E$3:$G$150,MATCH(M3,$G$3:$G$150,0),2)</f>
        <v>63555</v>
      </c>
    </row>
    <row r="4" spans="1:15" x14ac:dyDescent="0.2">
      <c r="A4" t="str">
        <f>TRIM(Data!A334)</f>
        <v>French</v>
      </c>
      <c r="B4">
        <f>Data!B334</f>
        <v>896035</v>
      </c>
      <c r="C4">
        <f>RANK(B4,$B$3:$B$150)+COUNTIF($B$3:$B4,B4)-1</f>
        <v>2</v>
      </c>
      <c r="E4" t="str">
        <f t="shared" ref="E4:E67" si="0">A4</f>
        <v>French</v>
      </c>
      <c r="F4">
        <f>Data!E334</f>
        <v>6842955</v>
      </c>
      <c r="G4">
        <f>RANK(F4,$F$3:$F$150)+COUNTIF($F$3:$F4,F4)-1</f>
        <v>2</v>
      </c>
      <c r="I4">
        <v>19</v>
      </c>
      <c r="J4" t="str">
        <f t="shared" ref="J4:J22" si="1">INDEX($A$3:$C$150,MATCH(I4,$C$3:$C$150,0),1)</f>
        <v>Polish</v>
      </c>
      <c r="K4" s="6">
        <f t="shared" ref="K4:K22" si="2">INDEX($A$3:$C$150,MATCH(I4,$C$3:$C$150,0),2)</f>
        <v>11690</v>
      </c>
      <c r="M4">
        <v>19</v>
      </c>
      <c r="N4" t="str">
        <f t="shared" ref="N4:N22" si="3">INDEX($E$3:$G$150,MATCH(M4,$G$3:$G$150,0),1)</f>
        <v>Polish</v>
      </c>
      <c r="O4" s="6">
        <f t="shared" ref="O4:O22" si="4">INDEX($E$3:$G$150,MATCH(M4,$G$3:$G$150,0),2)</f>
        <v>74135</v>
      </c>
    </row>
    <row r="5" spans="1:15" x14ac:dyDescent="0.2">
      <c r="A5" t="str">
        <f>TRIM(Data!A337)</f>
        <v>Aboriginal languages</v>
      </c>
      <c r="B5">
        <f>Data!B337</f>
        <v>7695</v>
      </c>
      <c r="C5">
        <f>RANK(B5,$B$3:$B$150)+COUNTIF($B$3:$B5,B5)-1</f>
        <v>25</v>
      </c>
      <c r="E5" t="str">
        <f t="shared" si="0"/>
        <v>Aboriginal languages</v>
      </c>
      <c r="F5">
        <f>Data!E337</f>
        <v>117680</v>
      </c>
      <c r="G5">
        <f>RANK(F5,$F$3:$F$150)+COUNTIF($F$3:$F5,F5)-1</f>
        <v>11</v>
      </c>
      <c r="I5">
        <v>18</v>
      </c>
      <c r="J5" t="str">
        <f t="shared" si="1"/>
        <v>Italian</v>
      </c>
      <c r="K5" s="6">
        <f t="shared" si="2"/>
        <v>12085</v>
      </c>
      <c r="M5">
        <v>18</v>
      </c>
      <c r="N5" t="str">
        <f t="shared" si="3"/>
        <v>German</v>
      </c>
      <c r="O5" s="6">
        <f t="shared" si="4"/>
        <v>89210</v>
      </c>
    </row>
    <row r="6" spans="1:15" x14ac:dyDescent="0.2">
      <c r="A6" t="str">
        <f>TRIM(Data!A453)</f>
        <v>Kabyle</v>
      </c>
      <c r="B6">
        <f>Data!B453</f>
        <v>1505</v>
      </c>
      <c r="C6">
        <f>RANK(B6,$B$3:$B$150)+COUNTIF($B$3:$B6,B6)-1</f>
        <v>55</v>
      </c>
      <c r="E6" t="str">
        <f t="shared" si="0"/>
        <v>Kabyle</v>
      </c>
      <c r="F6">
        <f>Data!E453</f>
        <v>5565</v>
      </c>
      <c r="G6">
        <f>RANK(F6,$F$3:$F$150)+COUNTIF($F$3:$F6,F6)-1</f>
        <v>62</v>
      </c>
      <c r="I6">
        <v>17</v>
      </c>
      <c r="J6" t="str">
        <f t="shared" si="1"/>
        <v>Bengali</v>
      </c>
      <c r="K6" s="6">
        <f t="shared" si="2"/>
        <v>14755</v>
      </c>
      <c r="M6">
        <v>17</v>
      </c>
      <c r="N6" t="str">
        <f t="shared" si="3"/>
        <v>Tamil</v>
      </c>
      <c r="O6" s="6">
        <f t="shared" si="4"/>
        <v>95470</v>
      </c>
    </row>
    <row r="7" spans="1:15" x14ac:dyDescent="0.2">
      <c r="A7" t="str">
        <f>TRIM(Data!A454)</f>
        <v>Berber languages, n.i.e.</v>
      </c>
      <c r="B7">
        <f>Data!B454</f>
        <v>680</v>
      </c>
      <c r="C7">
        <f>RANK(B7,$B$3:$B$150)+COUNTIF($B$3:$B7,B7)-1</f>
        <v>73</v>
      </c>
      <c r="E7" t="str">
        <f t="shared" si="0"/>
        <v>Berber languages, n.i.e.</v>
      </c>
      <c r="F7">
        <f>Data!E454</f>
        <v>2630</v>
      </c>
      <c r="G7">
        <f>RANK(F7,$F$3:$F$150)+COUNTIF($F$3:$F7,F7)-1</f>
        <v>78</v>
      </c>
      <c r="I7">
        <v>16</v>
      </c>
      <c r="J7" t="str">
        <f t="shared" si="1"/>
        <v>Portuguese</v>
      </c>
      <c r="K7" s="6">
        <f t="shared" si="2"/>
        <v>16345</v>
      </c>
      <c r="M7">
        <v>16</v>
      </c>
      <c r="N7" t="str">
        <f t="shared" si="3"/>
        <v>Portuguese</v>
      </c>
      <c r="O7" s="6">
        <f t="shared" si="4"/>
        <v>98960</v>
      </c>
    </row>
    <row r="8" spans="1:15" x14ac:dyDescent="0.2">
      <c r="A8" t="str">
        <f>TRIM(Data!A455)</f>
        <v>Bilen</v>
      </c>
      <c r="B8">
        <f>Data!B455</f>
        <v>300</v>
      </c>
      <c r="C8">
        <f>RANK(B8,$B$3:$B$150)+COUNTIF($B$3:$B8,B8)-1</f>
        <v>94</v>
      </c>
      <c r="E8" t="str">
        <f t="shared" si="0"/>
        <v>Bilen</v>
      </c>
      <c r="F8">
        <f>Data!E455</f>
        <v>750</v>
      </c>
      <c r="G8">
        <f>RANK(F8,$F$3:$F$150)+COUNTIF($F$3:$F8,F8)-1</f>
        <v>110</v>
      </c>
      <c r="I8">
        <v>15</v>
      </c>
      <c r="J8" t="str">
        <f t="shared" si="1"/>
        <v>Tagalog (Pilipino, Filipino)</v>
      </c>
      <c r="K8" s="6">
        <f t="shared" si="2"/>
        <v>16565</v>
      </c>
      <c r="M8">
        <v>15</v>
      </c>
      <c r="N8" t="str">
        <f t="shared" si="3"/>
        <v>Vietnamese</v>
      </c>
      <c r="O8" s="6">
        <f t="shared" si="4"/>
        <v>102245</v>
      </c>
    </row>
    <row r="9" spans="1:15" x14ac:dyDescent="0.2">
      <c r="A9" t="str">
        <f>TRIM(Data!A456)</f>
        <v>Oromo</v>
      </c>
      <c r="B9">
        <f>Data!B456</f>
        <v>1250</v>
      </c>
      <c r="C9">
        <f>RANK(B9,$B$3:$B$150)+COUNTIF($B$3:$B9,B9)-1</f>
        <v>58</v>
      </c>
      <c r="E9" t="str">
        <f t="shared" si="0"/>
        <v>Oromo</v>
      </c>
      <c r="F9">
        <f>Data!E456</f>
        <v>3295</v>
      </c>
      <c r="G9">
        <f>RANK(F9,$F$3:$F$150)+COUNTIF($F$3:$F9,F9)-1</f>
        <v>74</v>
      </c>
      <c r="I9">
        <v>14</v>
      </c>
      <c r="J9" t="str">
        <f t="shared" si="1"/>
        <v>Tamil</v>
      </c>
      <c r="K9" s="6">
        <f t="shared" si="2"/>
        <v>21205</v>
      </c>
      <c r="M9">
        <v>14</v>
      </c>
      <c r="N9" t="str">
        <f t="shared" si="3"/>
        <v>Korean</v>
      </c>
      <c r="O9" s="6">
        <f t="shared" si="4"/>
        <v>108925</v>
      </c>
    </row>
    <row r="10" spans="1:15" x14ac:dyDescent="0.2">
      <c r="A10" t="str">
        <f>TRIM(Data!A457)</f>
        <v>Somali</v>
      </c>
      <c r="B10">
        <f>Data!B457</f>
        <v>10750</v>
      </c>
      <c r="C10">
        <f>RANK(B10,$B$3:$B$150)+COUNTIF($B$3:$B10,B10)-1</f>
        <v>20</v>
      </c>
      <c r="E10" t="str">
        <f t="shared" si="0"/>
        <v>Somali</v>
      </c>
      <c r="F10">
        <f>Data!E457</f>
        <v>22690</v>
      </c>
      <c r="G10">
        <f>RANK(F10,$F$3:$F$150)+COUNTIF($F$3:$F10,F10)-1</f>
        <v>28</v>
      </c>
      <c r="I10">
        <v>13</v>
      </c>
      <c r="J10" t="str">
        <f t="shared" si="1"/>
        <v>Vietnamese</v>
      </c>
      <c r="K10" s="6">
        <f t="shared" si="2"/>
        <v>22120</v>
      </c>
      <c r="M10">
        <v>13</v>
      </c>
      <c r="N10" t="str">
        <f t="shared" si="3"/>
        <v>Italian</v>
      </c>
      <c r="O10" s="6">
        <f t="shared" si="4"/>
        <v>114870</v>
      </c>
    </row>
    <row r="11" spans="1:15" x14ac:dyDescent="0.2">
      <c r="A11" t="str">
        <f>TRIM(Data!A458)</f>
        <v>Cushitic languages, n.i.e.</v>
      </c>
      <c r="B11">
        <f>Data!B458</f>
        <v>90</v>
      </c>
      <c r="C11">
        <f>RANK(B11,$B$3:$B$150)+COUNTIF($B$3:$B11,B11)-1</f>
        <v>117</v>
      </c>
      <c r="E11" t="str">
        <f t="shared" si="0"/>
        <v>Cushitic languages, n.i.e.</v>
      </c>
      <c r="F11">
        <f>Data!E458</f>
        <v>210</v>
      </c>
      <c r="G11">
        <f>RANK(F11,$F$3:$F$150)+COUNTIF($F$3:$F11,F11)-1</f>
        <v>138</v>
      </c>
      <c r="I11">
        <v>12</v>
      </c>
      <c r="J11" t="str">
        <f t="shared" si="1"/>
        <v>German</v>
      </c>
      <c r="K11" s="6">
        <f t="shared" si="2"/>
        <v>22295</v>
      </c>
      <c r="M11">
        <v>12</v>
      </c>
      <c r="N11" t="str">
        <f t="shared" si="3"/>
        <v>Russian</v>
      </c>
      <c r="O11" s="6">
        <f t="shared" si="4"/>
        <v>115805</v>
      </c>
    </row>
    <row r="12" spans="1:15" x14ac:dyDescent="0.2">
      <c r="A12" t="str">
        <f>TRIM(Data!A459)</f>
        <v>Amharic</v>
      </c>
      <c r="B12">
        <f>Data!B459</f>
        <v>3870</v>
      </c>
      <c r="C12">
        <f>RANK(B12,$B$3:$B$150)+COUNTIF($B$3:$B12,B12)-1</f>
        <v>37</v>
      </c>
      <c r="E12" t="str">
        <f t="shared" si="0"/>
        <v>Amharic</v>
      </c>
      <c r="F12">
        <f>Data!E459</f>
        <v>12630</v>
      </c>
      <c r="G12">
        <f>RANK(F12,$F$3:$F$150)+COUNTIF($F$3:$F12,F12)-1</f>
        <v>39</v>
      </c>
      <c r="I12">
        <v>11</v>
      </c>
      <c r="J12" t="str">
        <f t="shared" si="1"/>
        <v>Russian</v>
      </c>
      <c r="K12" s="6">
        <f t="shared" si="2"/>
        <v>27210</v>
      </c>
      <c r="M12">
        <v>11</v>
      </c>
      <c r="N12" t="str">
        <f t="shared" si="3"/>
        <v>Aboriginal languages</v>
      </c>
      <c r="O12" s="6">
        <f t="shared" si="4"/>
        <v>117680</v>
      </c>
    </row>
    <row r="13" spans="1:15" x14ac:dyDescent="0.2">
      <c r="A13" t="str">
        <f>TRIM(Data!A460)</f>
        <v>Arabic</v>
      </c>
      <c r="B13">
        <f>Data!B460</f>
        <v>104725</v>
      </c>
      <c r="C13">
        <f>RANK(B13,$B$3:$B$150)+COUNTIF($B$3:$B13,B13)-1</f>
        <v>4</v>
      </c>
      <c r="E13" t="str">
        <f t="shared" si="0"/>
        <v>Arabic</v>
      </c>
      <c r="F13">
        <f>Data!E460</f>
        <v>221815</v>
      </c>
      <c r="G13">
        <f>RANK(F13,$F$3:$F$150)+COUNTIF($F$3:$F13,F13)-1</f>
        <v>7</v>
      </c>
      <c r="I13">
        <v>10</v>
      </c>
      <c r="J13" t="str">
        <f t="shared" si="1"/>
        <v>Urdu</v>
      </c>
      <c r="K13" s="6">
        <f t="shared" si="2"/>
        <v>41500</v>
      </c>
      <c r="M13">
        <v>10</v>
      </c>
      <c r="N13" t="str">
        <f t="shared" si="3"/>
        <v>Urdu</v>
      </c>
      <c r="O13" s="6">
        <f t="shared" si="4"/>
        <v>127740</v>
      </c>
    </row>
    <row r="14" spans="1:15" x14ac:dyDescent="0.2">
      <c r="A14" t="str">
        <f>TRIM(Data!A461)</f>
        <v>Assyrian Neo-Aramaic</v>
      </c>
      <c r="B14">
        <f>Data!B461</f>
        <v>3790</v>
      </c>
      <c r="C14">
        <f>RANK(B14,$B$3:$B$150)+COUNTIF($B$3:$B14,B14)-1</f>
        <v>38</v>
      </c>
      <c r="E14" t="str">
        <f t="shared" si="0"/>
        <v>Assyrian Neo-Aramaic</v>
      </c>
      <c r="F14">
        <f>Data!E461</f>
        <v>11215</v>
      </c>
      <c r="G14">
        <f>RANK(F14,$F$3:$F$150)+COUNTIF($F$3:$F14,F14)-1</f>
        <v>41</v>
      </c>
      <c r="I14">
        <v>9</v>
      </c>
      <c r="J14" t="str">
        <f t="shared" si="1"/>
        <v>Korean</v>
      </c>
      <c r="K14" s="6">
        <f t="shared" si="2"/>
        <v>43460</v>
      </c>
      <c r="M14">
        <v>9</v>
      </c>
      <c r="N14" t="str">
        <f t="shared" si="3"/>
        <v>Persian (Farsi)</v>
      </c>
      <c r="O14" s="6">
        <f t="shared" si="4"/>
        <v>141480</v>
      </c>
    </row>
    <row r="15" spans="1:15" x14ac:dyDescent="0.2">
      <c r="A15" t="str">
        <f>TRIM(Data!A462)</f>
        <v>Chaldean Neo-Aramaic</v>
      </c>
      <c r="B15">
        <f>Data!B462</f>
        <v>1440</v>
      </c>
      <c r="C15">
        <f>RANK(B15,$B$3:$B$150)+COUNTIF($B$3:$B15,B15)-1</f>
        <v>56</v>
      </c>
      <c r="E15" t="str">
        <f t="shared" si="0"/>
        <v>Chaldean Neo-Aramaic</v>
      </c>
      <c r="F15">
        <f>Data!E462</f>
        <v>3375</v>
      </c>
      <c r="G15">
        <f>RANK(F15,$F$3:$F$150)+COUNTIF($F$3:$F15,F15)-1</f>
        <v>73</v>
      </c>
      <c r="I15">
        <v>8</v>
      </c>
      <c r="J15" t="str">
        <f t="shared" si="1"/>
        <v>Punjabi (Panjabi)</v>
      </c>
      <c r="K15" s="6">
        <f t="shared" si="2"/>
        <v>44490</v>
      </c>
      <c r="M15">
        <v>8</v>
      </c>
      <c r="N15" t="str">
        <f t="shared" si="3"/>
        <v>Tagalog (Pilipino, Filipino)</v>
      </c>
      <c r="O15" s="6">
        <f t="shared" si="4"/>
        <v>218375</v>
      </c>
    </row>
    <row r="16" spans="1:15" x14ac:dyDescent="0.2">
      <c r="A16" t="str">
        <f>TRIM(Data!A463)</f>
        <v>Harari</v>
      </c>
      <c r="B16">
        <f>Data!B463</f>
        <v>300</v>
      </c>
      <c r="C16">
        <f>RANK(B16,$B$3:$B$150)+COUNTIF($B$3:$B16,B16)-1</f>
        <v>95</v>
      </c>
      <c r="E16" t="str">
        <f t="shared" si="0"/>
        <v>Harari</v>
      </c>
      <c r="F16">
        <f>Data!E463</f>
        <v>640</v>
      </c>
      <c r="G16">
        <f>RANK(F16,$F$3:$F$150)+COUNTIF($F$3:$F16,F16)-1</f>
        <v>115</v>
      </c>
      <c r="I16">
        <v>7</v>
      </c>
      <c r="J16" t="str">
        <f t="shared" si="1"/>
        <v>Spanish</v>
      </c>
      <c r="K16" s="6">
        <f t="shared" si="2"/>
        <v>56880</v>
      </c>
      <c r="M16">
        <v>7</v>
      </c>
      <c r="N16" t="str">
        <f t="shared" si="3"/>
        <v>Arabic</v>
      </c>
      <c r="O16" s="6">
        <f t="shared" si="4"/>
        <v>221815</v>
      </c>
    </row>
    <row r="17" spans="1:15" x14ac:dyDescent="0.2">
      <c r="A17" t="str">
        <f>TRIM(Data!A464)</f>
        <v>Hebrew</v>
      </c>
      <c r="B17">
        <f>Data!B464</f>
        <v>2385</v>
      </c>
      <c r="C17">
        <f>RANK(B17,$B$3:$B$150)+COUNTIF($B$3:$B17,B17)-1</f>
        <v>44</v>
      </c>
      <c r="E17" t="str">
        <f t="shared" si="0"/>
        <v>Hebrew</v>
      </c>
      <c r="F17">
        <f>Data!E464</f>
        <v>8785</v>
      </c>
      <c r="G17">
        <f>RANK(F17,$F$3:$F$150)+COUNTIF($F$3:$F17,F17)-1</f>
        <v>47</v>
      </c>
      <c r="I17">
        <v>6</v>
      </c>
      <c r="J17" t="str">
        <f t="shared" si="1"/>
        <v>Persian (Farsi)</v>
      </c>
      <c r="K17" s="6">
        <f t="shared" si="2"/>
        <v>57315</v>
      </c>
      <c r="M17">
        <v>6</v>
      </c>
      <c r="N17" t="str">
        <f t="shared" si="3"/>
        <v>Spanish</v>
      </c>
      <c r="O17" s="6">
        <f t="shared" si="4"/>
        <v>259345</v>
      </c>
    </row>
    <row r="18" spans="1:15" x14ac:dyDescent="0.2">
      <c r="A18" t="str">
        <f>TRIM(Data!A465)</f>
        <v>Maltese</v>
      </c>
      <c r="B18">
        <f>Data!B465</f>
        <v>115</v>
      </c>
      <c r="C18">
        <f>RANK(B18,$B$3:$B$150)+COUNTIF($B$3:$B18,B18)-1</f>
        <v>115</v>
      </c>
      <c r="E18" t="str">
        <f t="shared" si="0"/>
        <v>Maltese</v>
      </c>
      <c r="F18">
        <f>Data!E465</f>
        <v>1120</v>
      </c>
      <c r="G18">
        <f>RANK(F18,$F$3:$F$150)+COUNTIF($F$3:$F18,F18)-1</f>
        <v>97</v>
      </c>
      <c r="I18">
        <v>5</v>
      </c>
      <c r="J18" t="str">
        <f t="shared" si="1"/>
        <v>Cantonese</v>
      </c>
      <c r="K18" s="6">
        <f t="shared" si="2"/>
        <v>90935</v>
      </c>
      <c r="M18">
        <v>5</v>
      </c>
      <c r="N18" t="str">
        <f t="shared" si="3"/>
        <v>Punjabi (Panjabi)</v>
      </c>
      <c r="O18" s="6">
        <f t="shared" si="4"/>
        <v>350015</v>
      </c>
    </row>
    <row r="19" spans="1:15" x14ac:dyDescent="0.2">
      <c r="A19" t="str">
        <f>TRIM(Data!A466)</f>
        <v>Tigrigna</v>
      </c>
      <c r="B19">
        <f>Data!B466</f>
        <v>4000</v>
      </c>
      <c r="C19">
        <f>RANK(B19,$B$3:$B$150)+COUNTIF($B$3:$B19,B19)-1</f>
        <v>35</v>
      </c>
      <c r="E19" t="str">
        <f t="shared" si="0"/>
        <v>Tigrigna</v>
      </c>
      <c r="F19">
        <f>Data!E466</f>
        <v>10295</v>
      </c>
      <c r="G19">
        <f>RANK(F19,$F$3:$F$150)+COUNTIF($F$3:$F19,F19)-1</f>
        <v>43</v>
      </c>
      <c r="I19">
        <v>4</v>
      </c>
      <c r="J19" t="str">
        <f t="shared" si="1"/>
        <v>Arabic</v>
      </c>
      <c r="K19" s="6">
        <f t="shared" si="2"/>
        <v>104725</v>
      </c>
      <c r="M19">
        <v>4</v>
      </c>
      <c r="N19" t="str">
        <f t="shared" si="3"/>
        <v>Cantonese</v>
      </c>
      <c r="O19" s="6">
        <f t="shared" si="4"/>
        <v>400795</v>
      </c>
    </row>
    <row r="20" spans="1:15" x14ac:dyDescent="0.2">
      <c r="A20" t="str">
        <f>TRIM(Data!A467)</f>
        <v>Semitic languages, n.i.e.</v>
      </c>
      <c r="B20">
        <f>Data!B467</f>
        <v>330</v>
      </c>
      <c r="C20">
        <f>RANK(B20,$B$3:$B$150)+COUNTIF($B$3:$B20,B20)-1</f>
        <v>92</v>
      </c>
      <c r="E20" t="str">
        <f t="shared" si="0"/>
        <v>Semitic languages, n.i.e.</v>
      </c>
      <c r="F20">
        <f>Data!E467</f>
        <v>1195</v>
      </c>
      <c r="G20">
        <f>RANK(F20,$F$3:$F$150)+COUNTIF($F$3:$F20,F20)-1</f>
        <v>95</v>
      </c>
      <c r="I20">
        <v>3</v>
      </c>
      <c r="J20" t="str">
        <f t="shared" si="1"/>
        <v>Mandarin</v>
      </c>
      <c r="K20" s="6">
        <f t="shared" si="2"/>
        <v>161930</v>
      </c>
      <c r="M20">
        <v>3</v>
      </c>
      <c r="N20" t="str">
        <f t="shared" si="3"/>
        <v>Mandarin</v>
      </c>
      <c r="O20" s="6">
        <f t="shared" si="4"/>
        <v>458795</v>
      </c>
    </row>
    <row r="21" spans="1:15" x14ac:dyDescent="0.2">
      <c r="A21" t="str">
        <f>TRIM(Data!A468)</f>
        <v>Afro-Asiatic languages, n.i.e.</v>
      </c>
      <c r="B21">
        <f>Data!B468</f>
        <v>160</v>
      </c>
      <c r="C21">
        <f>RANK(B21,$B$3:$B$150)+COUNTIF($B$3:$B21,B21)-1</f>
        <v>110</v>
      </c>
      <c r="E21" t="str">
        <f t="shared" si="0"/>
        <v>Afro-Asiatic languages, n.i.e.</v>
      </c>
      <c r="F21">
        <f>Data!E468</f>
        <v>585</v>
      </c>
      <c r="G21">
        <f>RANK(F21,$F$3:$F$150)+COUNTIF($F$3:$F21,F21)-1</f>
        <v>116</v>
      </c>
      <c r="I21">
        <v>2</v>
      </c>
      <c r="J21" t="str">
        <f t="shared" si="1"/>
        <v>French</v>
      </c>
      <c r="K21" s="6">
        <f t="shared" si="2"/>
        <v>896035</v>
      </c>
      <c r="M21">
        <v>2</v>
      </c>
      <c r="N21" t="str">
        <f t="shared" si="3"/>
        <v>French</v>
      </c>
      <c r="O21" s="6">
        <f t="shared" si="4"/>
        <v>6842955</v>
      </c>
    </row>
    <row r="22" spans="1:15" x14ac:dyDescent="0.2">
      <c r="A22" t="str">
        <f>TRIM(Data!A469)</f>
        <v>Khmer (Cambodian)</v>
      </c>
      <c r="B22">
        <f>Data!B469</f>
        <v>1990</v>
      </c>
      <c r="C22">
        <f>RANK(B22,$B$3:$B$150)+COUNTIF($B$3:$B22,B22)-1</f>
        <v>48</v>
      </c>
      <c r="E22" t="str">
        <f t="shared" si="0"/>
        <v>Khmer (Cambodian)</v>
      </c>
      <c r="F22">
        <f>Data!E469</f>
        <v>11235</v>
      </c>
      <c r="G22">
        <f>RANK(F22,$F$3:$F$150)+COUNTIF($F$3:$F22,F22)-1</f>
        <v>40</v>
      </c>
      <c r="I22">
        <v>1</v>
      </c>
      <c r="J22" t="str">
        <f t="shared" si="1"/>
        <v>English</v>
      </c>
      <c r="K22" s="6">
        <f t="shared" si="2"/>
        <v>2651830</v>
      </c>
      <c r="M22">
        <v>1</v>
      </c>
      <c r="N22" t="str">
        <f t="shared" si="3"/>
        <v>English</v>
      </c>
      <c r="O22" s="6">
        <f t="shared" si="4"/>
        <v>22031185</v>
      </c>
    </row>
    <row r="23" spans="1:15" x14ac:dyDescent="0.2">
      <c r="A23" t="str">
        <f>TRIM(Data!A470)</f>
        <v>Vietnamese</v>
      </c>
      <c r="B23">
        <f>Data!B470</f>
        <v>22120</v>
      </c>
      <c r="C23">
        <f>RANK(B23,$B$3:$B$150)+COUNTIF($B$3:$B23,B23)-1</f>
        <v>13</v>
      </c>
      <c r="E23" t="str">
        <f t="shared" si="0"/>
        <v>Vietnamese</v>
      </c>
      <c r="F23">
        <f>Data!E470</f>
        <v>102245</v>
      </c>
      <c r="G23">
        <f>RANK(F23,$F$3:$F$150)+COUNTIF($F$3:$F23,F23)-1</f>
        <v>15</v>
      </c>
    </row>
    <row r="24" spans="1:15" x14ac:dyDescent="0.2">
      <c r="A24" t="str">
        <f>TRIM(Data!A471)</f>
        <v>Austro-Asiatic languages, n.i.e</v>
      </c>
      <c r="B24">
        <f>Data!B471</f>
        <v>25</v>
      </c>
      <c r="C24">
        <f>RANK(B24,$B$3:$B$150)+COUNTIF($B$3:$B24,B24)-1</f>
        <v>138</v>
      </c>
      <c r="E24" t="str">
        <f t="shared" si="0"/>
        <v>Austro-Asiatic languages, n.i.e</v>
      </c>
      <c r="F24">
        <f>Data!E471</f>
        <v>60</v>
      </c>
      <c r="G24">
        <f>RANK(F24,$F$3:$F$150)+COUNTIF($F$3:$F24,F24)-1</f>
        <v>145</v>
      </c>
    </row>
    <row r="25" spans="1:15" x14ac:dyDescent="0.2">
      <c r="A25" t="str">
        <f>TRIM(Data!A472)</f>
        <v>Bikol</v>
      </c>
      <c r="B25">
        <f>Data!B472</f>
        <v>10</v>
      </c>
      <c r="C25">
        <f>RANK(B25,$B$3:$B$150)+COUNTIF($B$3:$B25,B25)-1</f>
        <v>142</v>
      </c>
      <c r="E25" t="str">
        <f t="shared" si="0"/>
        <v>Bikol</v>
      </c>
      <c r="F25">
        <f>Data!E472</f>
        <v>280</v>
      </c>
      <c r="G25">
        <f>RANK(F25,$F$3:$F$150)+COUNTIF($F$3:$F25,F25)-1</f>
        <v>130</v>
      </c>
    </row>
    <row r="26" spans="1:15" x14ac:dyDescent="0.2">
      <c r="A26" t="str">
        <f>TRIM(Data!A473)</f>
        <v>Cebuano</v>
      </c>
      <c r="B26">
        <f>Data!B473</f>
        <v>630</v>
      </c>
      <c r="C26">
        <f>RANK(B26,$B$3:$B$150)+COUNTIF($B$3:$B26,B26)-1</f>
        <v>75</v>
      </c>
      <c r="E26" t="str">
        <f t="shared" si="0"/>
        <v>Cebuano</v>
      </c>
      <c r="F26">
        <f>Data!E473</f>
        <v>7700</v>
      </c>
      <c r="G26">
        <f>RANK(F26,$F$3:$F$150)+COUNTIF($F$3:$F26,F26)-1</f>
        <v>51</v>
      </c>
    </row>
    <row r="27" spans="1:15" x14ac:dyDescent="0.2">
      <c r="A27" t="str">
        <f>TRIM(Data!A474)</f>
        <v>Fijian</v>
      </c>
      <c r="B27">
        <f>Data!B474</f>
        <v>60</v>
      </c>
      <c r="C27">
        <f>RANK(B27,$B$3:$B$150)+COUNTIF($B$3:$B27,B27)-1</f>
        <v>125</v>
      </c>
      <c r="E27" t="str">
        <f t="shared" si="0"/>
        <v>Fijian</v>
      </c>
      <c r="F27">
        <f>Data!E474</f>
        <v>245</v>
      </c>
      <c r="G27">
        <f>RANK(F27,$F$3:$F$150)+COUNTIF($F$3:$F27,F27)-1</f>
        <v>132</v>
      </c>
    </row>
    <row r="28" spans="1:15" x14ac:dyDescent="0.2">
      <c r="A28" t="str">
        <f>TRIM(Data!A475)</f>
        <v>Hiligaynon</v>
      </c>
      <c r="B28">
        <f>Data!B475</f>
        <v>270</v>
      </c>
      <c r="C28">
        <f>RANK(B28,$B$3:$B$150)+COUNTIF($B$3:$B28,B28)-1</f>
        <v>99</v>
      </c>
      <c r="E28" t="str">
        <f t="shared" si="0"/>
        <v>Hiligaynon</v>
      </c>
      <c r="F28">
        <f>Data!E475</f>
        <v>2365</v>
      </c>
      <c r="G28">
        <f>RANK(F28,$F$3:$F$150)+COUNTIF($F$3:$F28,F28)-1</f>
        <v>81</v>
      </c>
    </row>
    <row r="29" spans="1:15" x14ac:dyDescent="0.2">
      <c r="A29" t="str">
        <f>TRIM(Data!A476)</f>
        <v>Ilocano</v>
      </c>
      <c r="B29">
        <f>Data!B476</f>
        <v>780</v>
      </c>
      <c r="C29">
        <f>RANK(B29,$B$3:$B$150)+COUNTIF($B$3:$B29,B29)-1</f>
        <v>71</v>
      </c>
      <c r="E29" t="str">
        <f t="shared" si="0"/>
        <v>Ilocano</v>
      </c>
      <c r="F29">
        <f>Data!E476</f>
        <v>8890</v>
      </c>
      <c r="G29">
        <f>RANK(F29,$F$3:$F$150)+COUNTIF($F$3:$F29,F29)-1</f>
        <v>46</v>
      </c>
    </row>
    <row r="30" spans="1:15" x14ac:dyDescent="0.2">
      <c r="A30" t="str">
        <f>TRIM(Data!A477)</f>
        <v>Malagasy</v>
      </c>
      <c r="B30">
        <f>Data!B477</f>
        <v>65</v>
      </c>
      <c r="C30">
        <f>RANK(B30,$B$3:$B$150)+COUNTIF($B$3:$B30,B30)-1</f>
        <v>123</v>
      </c>
      <c r="E30" t="str">
        <f t="shared" si="0"/>
        <v>Malagasy</v>
      </c>
      <c r="F30">
        <f>Data!E477</f>
        <v>465</v>
      </c>
      <c r="G30">
        <f>RANK(F30,$F$3:$F$150)+COUNTIF($F$3:$F30,F30)-1</f>
        <v>120</v>
      </c>
    </row>
    <row r="31" spans="1:15" x14ac:dyDescent="0.2">
      <c r="A31" t="str">
        <f>TRIM(Data!A478)</f>
        <v>Malay</v>
      </c>
      <c r="B31">
        <f>Data!B478</f>
        <v>840</v>
      </c>
      <c r="C31">
        <f>RANK(B31,$B$3:$B$150)+COUNTIF($B$3:$B31,B31)-1</f>
        <v>68</v>
      </c>
      <c r="E31" t="str">
        <f t="shared" si="0"/>
        <v>Malay</v>
      </c>
      <c r="F31">
        <f>Data!E478</f>
        <v>3755</v>
      </c>
      <c r="G31">
        <f>RANK(F31,$F$3:$F$150)+COUNTIF($F$3:$F31,F31)-1</f>
        <v>70</v>
      </c>
    </row>
    <row r="32" spans="1:15" x14ac:dyDescent="0.2">
      <c r="A32" t="str">
        <f>TRIM(Data!A479)</f>
        <v>Pampangan (Kapampangan, Pampango)</v>
      </c>
      <c r="B32">
        <f>Data!B479</f>
        <v>60</v>
      </c>
      <c r="C32">
        <f>RANK(B32,$B$3:$B$150)+COUNTIF($B$3:$B32,B32)-1</f>
        <v>126</v>
      </c>
      <c r="E32" t="str">
        <f t="shared" si="0"/>
        <v>Pampangan (Kapampangan, Pampango)</v>
      </c>
      <c r="F32">
        <f>Data!E479</f>
        <v>1255</v>
      </c>
      <c r="G32">
        <f>RANK(F32,$F$3:$F$150)+COUNTIF($F$3:$F32,F32)-1</f>
        <v>93</v>
      </c>
    </row>
    <row r="33" spans="1:7" x14ac:dyDescent="0.2">
      <c r="A33" t="str">
        <f>TRIM(Data!A480)</f>
        <v>Pangasinan</v>
      </c>
      <c r="B33">
        <f>Data!B480</f>
        <v>10</v>
      </c>
      <c r="C33">
        <f>RANK(B33,$B$3:$B$150)+COUNTIF($B$3:$B33,B33)-1</f>
        <v>143</v>
      </c>
      <c r="E33" t="str">
        <f t="shared" si="0"/>
        <v>Pangasinan</v>
      </c>
      <c r="F33">
        <f>Data!E480</f>
        <v>245</v>
      </c>
      <c r="G33">
        <f>RANK(F33,$F$3:$F$150)+COUNTIF($F$3:$F33,F33)-1</f>
        <v>133</v>
      </c>
    </row>
    <row r="34" spans="1:7" x14ac:dyDescent="0.2">
      <c r="A34" t="str">
        <f>TRIM(Data!A481)</f>
        <v>Tagalog (Pilipino, Filipino)</v>
      </c>
      <c r="B34">
        <f>Data!B481</f>
        <v>16565</v>
      </c>
      <c r="C34">
        <f>RANK(B34,$B$3:$B$150)+COUNTIF($B$3:$B34,B34)-1</f>
        <v>15</v>
      </c>
      <c r="E34" t="str">
        <f t="shared" si="0"/>
        <v>Tagalog (Pilipino, Filipino)</v>
      </c>
      <c r="F34">
        <f>Data!E481</f>
        <v>218375</v>
      </c>
      <c r="G34">
        <f>RANK(F34,$F$3:$F$150)+COUNTIF($F$3:$F34,F34)-1</f>
        <v>8</v>
      </c>
    </row>
    <row r="35" spans="1:7" x14ac:dyDescent="0.2">
      <c r="A35" t="str">
        <f>TRIM(Data!A482)</f>
        <v>Waray-Waray</v>
      </c>
      <c r="B35">
        <f>Data!B482</f>
        <v>45</v>
      </c>
      <c r="C35">
        <f>RANK(B35,$B$3:$B$150)+COUNTIF($B$3:$B35,B35)-1</f>
        <v>129</v>
      </c>
      <c r="E35" t="str">
        <f t="shared" si="0"/>
        <v>Waray-Waray</v>
      </c>
      <c r="F35">
        <f>Data!E482</f>
        <v>460</v>
      </c>
      <c r="G35">
        <f>RANK(F35,$F$3:$F$150)+COUNTIF($F$3:$F35,F35)-1</f>
        <v>121</v>
      </c>
    </row>
    <row r="36" spans="1:7" x14ac:dyDescent="0.2">
      <c r="A36" t="str">
        <f>TRIM(Data!A483)</f>
        <v>Austronesian languages, n.i.e.</v>
      </c>
      <c r="B36">
        <f>Data!B483</f>
        <v>195</v>
      </c>
      <c r="C36">
        <f>RANK(B36,$B$3:$B$150)+COUNTIF($B$3:$B36,B36)-1</f>
        <v>103</v>
      </c>
      <c r="E36" t="str">
        <f t="shared" si="0"/>
        <v>Austronesian languages, n.i.e.</v>
      </c>
      <c r="F36">
        <f>Data!E483</f>
        <v>1410</v>
      </c>
      <c r="G36">
        <f>RANK(F36,$F$3:$F$150)+COUNTIF($F$3:$F36,F36)-1</f>
        <v>89</v>
      </c>
    </row>
    <row r="37" spans="1:7" x14ac:dyDescent="0.2">
      <c r="A37" t="str">
        <f>TRIM(Data!A484)</f>
        <v>Haitian Creole</v>
      </c>
      <c r="B37">
        <f>Data!B484</f>
        <v>275</v>
      </c>
      <c r="C37">
        <f>RANK(B37,$B$3:$B$150)+COUNTIF($B$3:$B37,B37)-1</f>
        <v>98</v>
      </c>
      <c r="E37" t="str">
        <f t="shared" si="0"/>
        <v>Haitian Creole</v>
      </c>
      <c r="F37">
        <f>Data!E484</f>
        <v>1105</v>
      </c>
      <c r="G37">
        <f>RANK(F37,$F$3:$F$150)+COUNTIF($F$3:$F37,F37)-1</f>
        <v>98</v>
      </c>
    </row>
    <row r="38" spans="1:7" x14ac:dyDescent="0.2">
      <c r="A38" t="str">
        <f>TRIM(Data!A485)</f>
        <v>Creole, n.o.s.</v>
      </c>
      <c r="B38">
        <f>Data!B485</f>
        <v>5490</v>
      </c>
      <c r="C38">
        <f>RANK(B38,$B$3:$B$150)+COUNTIF($B$3:$B38,B38)-1</f>
        <v>29</v>
      </c>
      <c r="E38" t="str">
        <f t="shared" si="0"/>
        <v>Creole, n.o.s.</v>
      </c>
      <c r="F38">
        <f>Data!E485</f>
        <v>24895</v>
      </c>
      <c r="G38">
        <f>RANK(F38,$F$3:$F$150)+COUNTIF($F$3:$F38,F38)-1</f>
        <v>27</v>
      </c>
    </row>
    <row r="39" spans="1:7" x14ac:dyDescent="0.2">
      <c r="A39" t="str">
        <f>TRIM(Data!A486)</f>
        <v>Creole languages, n.i.e.</v>
      </c>
      <c r="B39">
        <f>Data!B486</f>
        <v>255</v>
      </c>
      <c r="C39">
        <f>RANK(B39,$B$3:$B$150)+COUNTIF($B$3:$B39,B39)-1</f>
        <v>100</v>
      </c>
      <c r="E39" t="str">
        <f t="shared" si="0"/>
        <v>Creole languages, n.i.e.</v>
      </c>
      <c r="F39">
        <f>Data!E486</f>
        <v>2025</v>
      </c>
      <c r="G39">
        <f>RANK(F39,$F$3:$F$150)+COUNTIF($F$3:$F39,F39)-1</f>
        <v>84</v>
      </c>
    </row>
    <row r="40" spans="1:7" x14ac:dyDescent="0.2">
      <c r="A40" t="str">
        <f>TRIM(Data!A487)</f>
        <v>Kannada</v>
      </c>
      <c r="B40">
        <f>Data!B487</f>
        <v>165</v>
      </c>
      <c r="C40">
        <f>RANK(B40,$B$3:$B$150)+COUNTIF($B$3:$B40,B40)-1</f>
        <v>108</v>
      </c>
      <c r="E40" t="str">
        <f t="shared" si="0"/>
        <v>Kannada</v>
      </c>
      <c r="F40">
        <f>Data!E487</f>
        <v>1410</v>
      </c>
      <c r="G40">
        <f>RANK(F40,$F$3:$F$150)+COUNTIF($F$3:$F40,F40)-1</f>
        <v>90</v>
      </c>
    </row>
    <row r="41" spans="1:7" x14ac:dyDescent="0.2">
      <c r="A41" t="str">
        <f>TRIM(Data!A488)</f>
        <v>Malayalam</v>
      </c>
      <c r="B41">
        <f>Data!B488</f>
        <v>2735</v>
      </c>
      <c r="C41">
        <f>RANK(B41,$B$3:$B$150)+COUNTIF($B$3:$B41,B41)-1</f>
        <v>42</v>
      </c>
      <c r="E41" t="str">
        <f t="shared" si="0"/>
        <v>Malayalam</v>
      </c>
      <c r="F41">
        <f>Data!E488</f>
        <v>15140</v>
      </c>
      <c r="G41">
        <f>RANK(F41,$F$3:$F$150)+COUNTIF($F$3:$F41,F41)-1</f>
        <v>35</v>
      </c>
    </row>
    <row r="42" spans="1:7" x14ac:dyDescent="0.2">
      <c r="A42" t="str">
        <f>TRIM(Data!A489)</f>
        <v>Tamil</v>
      </c>
      <c r="B42">
        <f>Data!B489</f>
        <v>21205</v>
      </c>
      <c r="C42">
        <f>RANK(B42,$B$3:$B$150)+COUNTIF($B$3:$B42,B42)-1</f>
        <v>14</v>
      </c>
      <c r="E42" t="str">
        <f t="shared" si="0"/>
        <v>Tamil</v>
      </c>
      <c r="F42">
        <f>Data!E489</f>
        <v>95470</v>
      </c>
      <c r="G42">
        <f>RANK(F42,$F$3:$F$150)+COUNTIF($F$3:$F42,F42)-1</f>
        <v>17</v>
      </c>
    </row>
    <row r="43" spans="1:7" x14ac:dyDescent="0.2">
      <c r="A43" t="str">
        <f>TRIM(Data!A490)</f>
        <v>Telugu</v>
      </c>
      <c r="B43">
        <f>Data!B490</f>
        <v>1120</v>
      </c>
      <c r="C43">
        <f>RANK(B43,$B$3:$B$150)+COUNTIF($B$3:$B43,B43)-1</f>
        <v>61</v>
      </c>
      <c r="E43" t="str">
        <f t="shared" si="0"/>
        <v>Telugu</v>
      </c>
      <c r="F43">
        <f>Data!E490</f>
        <v>8015</v>
      </c>
      <c r="G43">
        <f>RANK(F43,$F$3:$F$150)+COUNTIF($F$3:$F43,F43)-1</f>
        <v>49</v>
      </c>
    </row>
    <row r="44" spans="1:7" x14ac:dyDescent="0.2">
      <c r="A44" t="str">
        <f>TRIM(Data!A491)</f>
        <v>Dravidian languages, n.i.e.</v>
      </c>
      <c r="B44">
        <f>Data!B491</f>
        <v>45</v>
      </c>
      <c r="C44">
        <f>RANK(B44,$B$3:$B$150)+COUNTIF($B$3:$B44,B44)-1</f>
        <v>130</v>
      </c>
      <c r="E44" t="str">
        <f t="shared" si="0"/>
        <v>Dravidian languages, n.i.e.</v>
      </c>
      <c r="F44">
        <f>Data!E491</f>
        <v>160</v>
      </c>
      <c r="G44">
        <f>RANK(F44,$F$3:$F$150)+COUNTIF($F$3:$F44,F44)-1</f>
        <v>140</v>
      </c>
    </row>
    <row r="45" spans="1:7" x14ac:dyDescent="0.2">
      <c r="A45" t="str">
        <f>TRIM(Data!A492)</f>
        <v>Hmong-Mien languages</v>
      </c>
      <c r="B45">
        <f>Data!B492</f>
        <v>35</v>
      </c>
      <c r="C45">
        <f>RANK(B45,$B$3:$B$150)+COUNTIF($B$3:$B45,B45)-1</f>
        <v>135</v>
      </c>
      <c r="E45" t="str">
        <f t="shared" si="0"/>
        <v>Hmong-Mien languages</v>
      </c>
      <c r="F45">
        <f>Data!E492</f>
        <v>240</v>
      </c>
      <c r="G45">
        <f>RANK(F45,$F$3:$F$150)+COUNTIF($F$3:$F45,F45)-1</f>
        <v>134</v>
      </c>
    </row>
    <row r="46" spans="1:7" x14ac:dyDescent="0.2">
      <c r="A46" t="str">
        <f>TRIM(Data!A493)</f>
        <v>Albanian</v>
      </c>
      <c r="B46">
        <f>Data!B493</f>
        <v>3195</v>
      </c>
      <c r="C46">
        <f>RANK(B46,$B$3:$B$150)+COUNTIF($B$3:$B46,B46)-1</f>
        <v>40</v>
      </c>
      <c r="E46" t="str">
        <f t="shared" si="0"/>
        <v>Albanian</v>
      </c>
      <c r="F46">
        <f>Data!E493</f>
        <v>12985</v>
      </c>
      <c r="G46">
        <f>RANK(F46,$F$3:$F$150)+COUNTIF($F$3:$F46,F46)-1</f>
        <v>38</v>
      </c>
    </row>
    <row r="47" spans="1:7" x14ac:dyDescent="0.2">
      <c r="A47" t="str">
        <f>TRIM(Data!A494)</f>
        <v>Armenian</v>
      </c>
      <c r="B47">
        <f>Data!B494</f>
        <v>6915</v>
      </c>
      <c r="C47">
        <f>RANK(B47,$B$3:$B$150)+COUNTIF($B$3:$B47,B47)-1</f>
        <v>27</v>
      </c>
      <c r="E47" t="str">
        <f t="shared" si="0"/>
        <v>Armenian</v>
      </c>
      <c r="F47">
        <f>Data!E494</f>
        <v>21810</v>
      </c>
      <c r="G47">
        <f>RANK(F47,$F$3:$F$150)+COUNTIF($F$3:$F47,F47)-1</f>
        <v>30</v>
      </c>
    </row>
    <row r="48" spans="1:7" x14ac:dyDescent="0.2">
      <c r="A48" t="str">
        <f>TRIM(Data!A495)</f>
        <v>Latvian</v>
      </c>
      <c r="B48">
        <f>Data!B495</f>
        <v>165</v>
      </c>
      <c r="C48">
        <f>RANK(B48,$B$3:$B$150)+COUNTIF($B$3:$B48,B48)-1</f>
        <v>109</v>
      </c>
      <c r="E48" t="str">
        <f t="shared" si="0"/>
        <v>Latvian</v>
      </c>
      <c r="F48">
        <f>Data!E495</f>
        <v>1225</v>
      </c>
      <c r="G48">
        <f>RANK(F48,$F$3:$F$150)+COUNTIF($F$3:$F48,F48)-1</f>
        <v>94</v>
      </c>
    </row>
    <row r="49" spans="1:7" x14ac:dyDescent="0.2">
      <c r="A49" t="str">
        <f>TRIM(Data!A496)</f>
        <v>Lithuanian</v>
      </c>
      <c r="B49">
        <f>Data!B496</f>
        <v>350</v>
      </c>
      <c r="C49">
        <f>RANK(B49,$B$3:$B$150)+COUNTIF($B$3:$B49,B49)-1</f>
        <v>88</v>
      </c>
      <c r="E49" t="str">
        <f t="shared" si="0"/>
        <v>Lithuanian</v>
      </c>
      <c r="F49">
        <f>Data!E496</f>
        <v>1910</v>
      </c>
      <c r="G49">
        <f>RANK(F49,$F$3:$F$150)+COUNTIF($F$3:$F49,F49)-1</f>
        <v>86</v>
      </c>
    </row>
    <row r="50" spans="1:7" x14ac:dyDescent="0.2">
      <c r="A50" t="str">
        <f>TRIM(Data!A497)</f>
        <v>Belarusan</v>
      </c>
      <c r="B50">
        <f>Data!B497</f>
        <v>40</v>
      </c>
      <c r="C50">
        <f>RANK(B50,$B$3:$B$150)+COUNTIF($B$3:$B50,B50)-1</f>
        <v>132</v>
      </c>
      <c r="E50" t="str">
        <f t="shared" si="0"/>
        <v>Belarusan</v>
      </c>
      <c r="F50">
        <f>Data!E497</f>
        <v>230</v>
      </c>
      <c r="G50">
        <f>RANK(F50,$F$3:$F$150)+COUNTIF($F$3:$F50,F50)-1</f>
        <v>135</v>
      </c>
    </row>
    <row r="51" spans="1:7" x14ac:dyDescent="0.2">
      <c r="A51" t="str">
        <f>TRIM(Data!A498)</f>
        <v>Bosnian</v>
      </c>
      <c r="B51">
        <f>Data!B498</f>
        <v>1195</v>
      </c>
      <c r="C51">
        <f>RANK(B51,$B$3:$B$150)+COUNTIF($B$3:$B51,B51)-1</f>
        <v>60</v>
      </c>
      <c r="E51" t="str">
        <f t="shared" si="0"/>
        <v>Bosnian</v>
      </c>
      <c r="F51">
        <f>Data!E498</f>
        <v>6075</v>
      </c>
      <c r="G51">
        <f>RANK(F51,$F$3:$F$150)+COUNTIF($F$3:$F51,F51)-1</f>
        <v>60</v>
      </c>
    </row>
    <row r="52" spans="1:7" x14ac:dyDescent="0.2">
      <c r="A52" t="str">
        <f>TRIM(Data!A499)</f>
        <v>Bulgarian</v>
      </c>
      <c r="B52">
        <f>Data!B499</f>
        <v>2080</v>
      </c>
      <c r="C52">
        <f>RANK(B52,$B$3:$B$150)+COUNTIF($B$3:$B52,B52)-1</f>
        <v>47</v>
      </c>
      <c r="E52" t="str">
        <f t="shared" si="0"/>
        <v>Bulgarian</v>
      </c>
      <c r="F52">
        <f>Data!E499</f>
        <v>11175</v>
      </c>
      <c r="G52">
        <f>RANK(F52,$F$3:$F$150)+COUNTIF($F$3:$F52,F52)-1</f>
        <v>42</v>
      </c>
    </row>
    <row r="53" spans="1:7" x14ac:dyDescent="0.2">
      <c r="A53" t="str">
        <f>TRIM(Data!A500)</f>
        <v>Croatian</v>
      </c>
      <c r="B53">
        <f>Data!B500</f>
        <v>2145</v>
      </c>
      <c r="C53">
        <f>RANK(B53,$B$3:$B$150)+COUNTIF($B$3:$B53,B53)-1</f>
        <v>46</v>
      </c>
      <c r="E53" t="str">
        <f t="shared" si="0"/>
        <v>Croatian</v>
      </c>
      <c r="F53">
        <f>Data!E500</f>
        <v>16840</v>
      </c>
      <c r="G53">
        <f>RANK(F53,$F$3:$F$150)+COUNTIF($F$3:$F53,F53)-1</f>
        <v>34</v>
      </c>
    </row>
    <row r="54" spans="1:7" x14ac:dyDescent="0.2">
      <c r="A54" t="str">
        <f>TRIM(Data!A501)</f>
        <v>Czech</v>
      </c>
      <c r="B54">
        <f>Data!B501</f>
        <v>1365</v>
      </c>
      <c r="C54">
        <f>RANK(B54,$B$3:$B$150)+COUNTIF($B$3:$B54,B54)-1</f>
        <v>57</v>
      </c>
      <c r="E54" t="str">
        <f t="shared" si="0"/>
        <v>Czech</v>
      </c>
      <c r="F54">
        <f>Data!E501</f>
        <v>6145</v>
      </c>
      <c r="G54">
        <f>RANK(F54,$F$3:$F$150)+COUNTIF($F$3:$F54,F54)-1</f>
        <v>59</v>
      </c>
    </row>
    <row r="55" spans="1:7" x14ac:dyDescent="0.2">
      <c r="A55" t="str">
        <f>TRIM(Data!A502)</f>
        <v>Macedonian</v>
      </c>
      <c r="B55">
        <f>Data!B502</f>
        <v>975</v>
      </c>
      <c r="C55">
        <f>RANK(B55,$B$3:$B$150)+COUNTIF($B$3:$B55,B55)-1</f>
        <v>64</v>
      </c>
      <c r="E55" t="str">
        <f t="shared" si="0"/>
        <v>Macedonian</v>
      </c>
      <c r="F55">
        <f>Data!E502</f>
        <v>7045</v>
      </c>
      <c r="G55">
        <f>RANK(F55,$F$3:$F$150)+COUNTIF($F$3:$F55,F55)-1</f>
        <v>53</v>
      </c>
    </row>
    <row r="56" spans="1:7" x14ac:dyDescent="0.2">
      <c r="A56" t="str">
        <f>TRIM(Data!A503)</f>
        <v>Polish</v>
      </c>
      <c r="B56">
        <f>Data!B503</f>
        <v>11690</v>
      </c>
      <c r="C56">
        <f>RANK(B56,$B$3:$B$150)+COUNTIF($B$3:$B56,B56)-1</f>
        <v>19</v>
      </c>
      <c r="E56" t="str">
        <f t="shared" si="0"/>
        <v>Polish</v>
      </c>
      <c r="F56">
        <f>Data!E503</f>
        <v>74135</v>
      </c>
      <c r="G56">
        <f>RANK(F56,$F$3:$F$150)+COUNTIF($F$3:$F56,F56)-1</f>
        <v>19</v>
      </c>
    </row>
    <row r="57" spans="1:7" x14ac:dyDescent="0.2">
      <c r="A57" t="str">
        <f>TRIM(Data!A504)</f>
        <v>Russian</v>
      </c>
      <c r="B57">
        <f>Data!B504</f>
        <v>27210</v>
      </c>
      <c r="C57">
        <f>RANK(B57,$B$3:$B$150)+COUNTIF($B$3:$B57,B57)-1</f>
        <v>11</v>
      </c>
      <c r="E57" t="str">
        <f t="shared" si="0"/>
        <v>Russian</v>
      </c>
      <c r="F57">
        <f>Data!E504</f>
        <v>115805</v>
      </c>
      <c r="G57">
        <f>RANK(F57,$F$3:$F$150)+COUNTIF($F$3:$F57,F57)-1</f>
        <v>12</v>
      </c>
    </row>
    <row r="58" spans="1:7" x14ac:dyDescent="0.2">
      <c r="A58" t="str">
        <f>TRIM(Data!A505)</f>
        <v>Serbian</v>
      </c>
      <c r="B58">
        <f>Data!B505</f>
        <v>3880</v>
      </c>
      <c r="C58">
        <f>RANK(B58,$B$3:$B$150)+COUNTIF($B$3:$B58,B58)-1</f>
        <v>36</v>
      </c>
      <c r="E58" t="str">
        <f t="shared" si="0"/>
        <v>Serbian</v>
      </c>
      <c r="F58">
        <f>Data!E505</f>
        <v>31360</v>
      </c>
      <c r="G58">
        <f>RANK(F58,$F$3:$F$150)+COUNTIF($F$3:$F58,F58)-1</f>
        <v>25</v>
      </c>
    </row>
    <row r="59" spans="1:7" x14ac:dyDescent="0.2">
      <c r="A59" t="str">
        <f>TRIM(Data!A506)</f>
        <v>Serbo-Croatian</v>
      </c>
      <c r="B59">
        <f>Data!B506</f>
        <v>480</v>
      </c>
      <c r="C59">
        <f>RANK(B59,$B$3:$B$150)+COUNTIF($B$3:$B59,B59)-1</f>
        <v>81</v>
      </c>
      <c r="E59" t="str">
        <f t="shared" si="0"/>
        <v>Serbo-Croatian</v>
      </c>
      <c r="F59">
        <f>Data!E506</f>
        <v>3995</v>
      </c>
      <c r="G59">
        <f>RANK(F59,$F$3:$F$150)+COUNTIF($F$3:$F59,F59)-1</f>
        <v>68</v>
      </c>
    </row>
    <row r="60" spans="1:7" x14ac:dyDescent="0.2">
      <c r="A60" t="str">
        <f>TRIM(Data!A507)</f>
        <v>Slovak</v>
      </c>
      <c r="B60">
        <f>Data!B507</f>
        <v>1600</v>
      </c>
      <c r="C60">
        <f>RANK(B60,$B$3:$B$150)+COUNTIF($B$3:$B60,B60)-1</f>
        <v>51</v>
      </c>
      <c r="E60" t="str">
        <f t="shared" si="0"/>
        <v>Slovak</v>
      </c>
      <c r="F60">
        <f>Data!E507</f>
        <v>5730</v>
      </c>
      <c r="G60">
        <f>RANK(F60,$F$3:$F$150)+COUNTIF($F$3:$F60,F60)-1</f>
        <v>61</v>
      </c>
    </row>
    <row r="61" spans="1:7" x14ac:dyDescent="0.2">
      <c r="A61" t="str">
        <f>TRIM(Data!A508)</f>
        <v>Slovene (Slovenian)</v>
      </c>
      <c r="B61">
        <f>Data!B508</f>
        <v>135</v>
      </c>
      <c r="C61">
        <f>RANK(B61,$B$3:$B$150)+COUNTIF($B$3:$B61,B61)-1</f>
        <v>113</v>
      </c>
      <c r="E61" t="str">
        <f t="shared" si="0"/>
        <v>Slovene (Slovenian)</v>
      </c>
      <c r="F61">
        <f>Data!E508</f>
        <v>2080</v>
      </c>
      <c r="G61">
        <f>RANK(F61,$F$3:$F$150)+COUNTIF($F$3:$F61,F61)-1</f>
        <v>82</v>
      </c>
    </row>
    <row r="62" spans="1:7" x14ac:dyDescent="0.2">
      <c r="A62" t="str">
        <f>TRIM(Data!A509)</f>
        <v>Ukrainian</v>
      </c>
      <c r="B62">
        <f>Data!B509</f>
        <v>4880</v>
      </c>
      <c r="C62">
        <f>RANK(B62,$B$3:$B$150)+COUNTIF($B$3:$B62,B62)-1</f>
        <v>32</v>
      </c>
      <c r="E62" t="str">
        <f t="shared" si="0"/>
        <v>Ukrainian</v>
      </c>
      <c r="F62">
        <f>Data!E509</f>
        <v>27055</v>
      </c>
      <c r="G62">
        <f>RANK(F62,$F$3:$F$150)+COUNTIF($F$3:$F62,F62)-1</f>
        <v>26</v>
      </c>
    </row>
    <row r="63" spans="1:7" x14ac:dyDescent="0.2">
      <c r="A63" t="str">
        <f>TRIM(Data!A510)</f>
        <v>Slavic languages, n.i.e.</v>
      </c>
      <c r="B63">
        <f>Data!B510</f>
        <v>90</v>
      </c>
      <c r="C63">
        <f>RANK(B63,$B$3:$B$150)+COUNTIF($B$3:$B63,B63)-1</f>
        <v>118</v>
      </c>
      <c r="E63" t="str">
        <f t="shared" si="0"/>
        <v>Slavic languages, n.i.e.</v>
      </c>
      <c r="F63">
        <f>Data!E510</f>
        <v>540</v>
      </c>
      <c r="G63">
        <f>RANK(F63,$F$3:$F$150)+COUNTIF($F$3:$F63,F63)-1</f>
        <v>117</v>
      </c>
    </row>
    <row r="64" spans="1:7" x14ac:dyDescent="0.2">
      <c r="A64" t="str">
        <f>TRIM(Data!A511)</f>
        <v>Scottish Gaelic</v>
      </c>
      <c r="B64">
        <f>Data!B511</f>
        <v>30</v>
      </c>
      <c r="C64">
        <f>RANK(B64,$B$3:$B$150)+COUNTIF($B$3:$B64,B64)-1</f>
        <v>137</v>
      </c>
      <c r="E64" t="str">
        <f t="shared" si="0"/>
        <v>Scottish Gaelic</v>
      </c>
      <c r="F64">
        <f>Data!E511</f>
        <v>165</v>
      </c>
      <c r="G64">
        <f>RANK(F64,$F$3:$F$150)+COUNTIF($F$3:$F64,F64)-1</f>
        <v>139</v>
      </c>
    </row>
    <row r="65" spans="1:7" x14ac:dyDescent="0.2">
      <c r="A65" t="str">
        <f>TRIM(Data!A512)</f>
        <v>Welsh</v>
      </c>
      <c r="B65">
        <f>Data!B512</f>
        <v>0</v>
      </c>
      <c r="C65">
        <f>RANK(B65,$B$3:$B$150)+COUNTIF($B$3:$B65,B65)-1</f>
        <v>144</v>
      </c>
      <c r="E65" t="str">
        <f t="shared" si="0"/>
        <v>Welsh</v>
      </c>
      <c r="F65">
        <f>Data!E512</f>
        <v>45</v>
      </c>
      <c r="G65">
        <f>RANK(F65,$F$3:$F$150)+COUNTIF($F$3:$F65,F65)-1</f>
        <v>146</v>
      </c>
    </row>
    <row r="66" spans="1:7" x14ac:dyDescent="0.2">
      <c r="A66" t="str">
        <f>TRIM(Data!A513)</f>
        <v>Celtic languages, n.i.e.</v>
      </c>
      <c r="B66">
        <f>Data!B513</f>
        <v>25</v>
      </c>
      <c r="C66">
        <f>RANK(B66,$B$3:$B$150)+COUNTIF($B$3:$B66,B66)-1</f>
        <v>139</v>
      </c>
      <c r="E66" t="str">
        <f t="shared" si="0"/>
        <v>Celtic languages, n.i.e.</v>
      </c>
      <c r="F66">
        <f>Data!E513</f>
        <v>65</v>
      </c>
      <c r="G66">
        <f>RANK(F66,$F$3:$F$150)+COUNTIF($F$3:$F66,F66)-1</f>
        <v>144</v>
      </c>
    </row>
    <row r="67" spans="1:7" x14ac:dyDescent="0.2">
      <c r="A67" t="str">
        <f>TRIM(Data!A514)</f>
        <v>Afrikaans</v>
      </c>
      <c r="B67">
        <f>Data!B514</f>
        <v>445</v>
      </c>
      <c r="C67">
        <f>RANK(B67,$B$3:$B$150)+COUNTIF($B$3:$B67,B67)-1</f>
        <v>82</v>
      </c>
      <c r="E67" t="str">
        <f t="shared" si="0"/>
        <v>Afrikaans</v>
      </c>
      <c r="F67">
        <f>Data!E514</f>
        <v>4690</v>
      </c>
      <c r="G67">
        <f>RANK(F67,$F$3:$F$150)+COUNTIF($F$3:$F67,F67)-1</f>
        <v>65</v>
      </c>
    </row>
    <row r="68" spans="1:7" x14ac:dyDescent="0.2">
      <c r="A68" t="str">
        <f>TRIM(Data!A515)</f>
        <v>Danish</v>
      </c>
      <c r="B68">
        <f>Data!B515</f>
        <v>140</v>
      </c>
      <c r="C68">
        <f>RANK(B68,$B$3:$B$150)+COUNTIF($B$3:$B68,B68)-1</f>
        <v>112</v>
      </c>
      <c r="E68" t="str">
        <f t="shared" ref="E68:E131" si="5">A68</f>
        <v>Danish</v>
      </c>
      <c r="F68">
        <f>Data!E515</f>
        <v>870</v>
      </c>
      <c r="G68">
        <f>RANK(F68,$F$3:$F$150)+COUNTIF($F$3:$F68,F68)-1</f>
        <v>108</v>
      </c>
    </row>
    <row r="69" spans="1:7" x14ac:dyDescent="0.2">
      <c r="A69" t="str">
        <f>TRIM(Data!A516)</f>
        <v>Dutch</v>
      </c>
      <c r="B69">
        <f>Data!B516</f>
        <v>1540</v>
      </c>
      <c r="C69">
        <f>RANK(B69,$B$3:$B$150)+COUNTIF($B$3:$B69,B69)-1</f>
        <v>54</v>
      </c>
      <c r="E69" t="str">
        <f t="shared" si="5"/>
        <v>Dutch</v>
      </c>
      <c r="F69">
        <f>Data!E516</f>
        <v>9005</v>
      </c>
      <c r="G69">
        <f>RANK(F69,$F$3:$F$150)+COUNTIF($F$3:$F69,F69)-1</f>
        <v>45</v>
      </c>
    </row>
    <row r="70" spans="1:7" x14ac:dyDescent="0.2">
      <c r="A70" t="str">
        <f>TRIM(Data!A517)</f>
        <v>Frisian</v>
      </c>
      <c r="B70">
        <f>Data!B517</f>
        <v>0</v>
      </c>
      <c r="C70">
        <f>RANK(B70,$B$3:$B$150)+COUNTIF($B$3:$B70,B70)-1</f>
        <v>145</v>
      </c>
      <c r="E70" t="str">
        <f t="shared" si="5"/>
        <v>Frisian</v>
      </c>
      <c r="F70">
        <f>Data!E517</f>
        <v>115</v>
      </c>
      <c r="G70">
        <f>RANK(F70,$F$3:$F$150)+COUNTIF($F$3:$F70,F70)-1</f>
        <v>142</v>
      </c>
    </row>
    <row r="71" spans="1:7" x14ac:dyDescent="0.2">
      <c r="A71" t="str">
        <f>TRIM(Data!A518)</f>
        <v>German</v>
      </c>
      <c r="B71">
        <f>Data!B518</f>
        <v>22295</v>
      </c>
      <c r="C71">
        <f>RANK(B71,$B$3:$B$150)+COUNTIF($B$3:$B71,B71)-1</f>
        <v>12</v>
      </c>
      <c r="E71" t="str">
        <f t="shared" si="5"/>
        <v>German</v>
      </c>
      <c r="F71">
        <f>Data!E518</f>
        <v>89210</v>
      </c>
      <c r="G71">
        <f>RANK(F71,$F$3:$F$150)+COUNTIF($F$3:$F71,F71)-1</f>
        <v>18</v>
      </c>
    </row>
    <row r="72" spans="1:7" x14ac:dyDescent="0.2">
      <c r="A72" t="str">
        <f>TRIM(Data!A519)</f>
        <v>Icelandic</v>
      </c>
      <c r="B72">
        <f>Data!B519</f>
        <v>35</v>
      </c>
      <c r="C72">
        <f>RANK(B72,$B$3:$B$150)+COUNTIF($B$3:$B72,B72)-1</f>
        <v>136</v>
      </c>
      <c r="E72" t="str">
        <f t="shared" si="5"/>
        <v>Icelandic</v>
      </c>
      <c r="F72">
        <f>Data!E519</f>
        <v>280</v>
      </c>
      <c r="G72">
        <f>RANK(F72,$F$3:$F$150)+COUNTIF($F$3:$F72,F72)-1</f>
        <v>131</v>
      </c>
    </row>
    <row r="73" spans="1:7" x14ac:dyDescent="0.2">
      <c r="A73" t="str">
        <f>TRIM(Data!A520)</f>
        <v>Norwegian</v>
      </c>
      <c r="B73">
        <f>Data!B520</f>
        <v>40</v>
      </c>
      <c r="C73">
        <f>RANK(B73,$B$3:$B$150)+COUNTIF($B$3:$B73,B73)-1</f>
        <v>133</v>
      </c>
      <c r="E73" t="str">
        <f t="shared" si="5"/>
        <v>Norwegian</v>
      </c>
      <c r="F73">
        <f>Data!E520</f>
        <v>225</v>
      </c>
      <c r="G73">
        <f>RANK(F73,$F$3:$F$150)+COUNTIF($F$3:$F73,F73)-1</f>
        <v>136</v>
      </c>
    </row>
    <row r="74" spans="1:7" x14ac:dyDescent="0.2">
      <c r="A74" t="str">
        <f>TRIM(Data!A521)</f>
        <v>Swedish</v>
      </c>
      <c r="B74">
        <f>Data!B521</f>
        <v>135</v>
      </c>
      <c r="C74">
        <f>RANK(B74,$B$3:$B$150)+COUNTIF($B$3:$B74,B74)-1</f>
        <v>114</v>
      </c>
      <c r="E74" t="str">
        <f t="shared" si="5"/>
        <v>Swedish</v>
      </c>
      <c r="F74">
        <f>Data!E521</f>
        <v>995</v>
      </c>
      <c r="G74">
        <f>RANK(F74,$F$3:$F$150)+COUNTIF($F$3:$F74,F74)-1</f>
        <v>105</v>
      </c>
    </row>
    <row r="75" spans="1:7" x14ac:dyDescent="0.2">
      <c r="A75" t="str">
        <f>TRIM(Data!A522)</f>
        <v>Vlaams (Flemish)</v>
      </c>
      <c r="B75">
        <f>Data!B522</f>
        <v>45</v>
      </c>
      <c r="C75">
        <f>RANK(B75,$B$3:$B$150)+COUNTIF($B$3:$B75,B75)-1</f>
        <v>131</v>
      </c>
      <c r="E75" t="str">
        <f t="shared" si="5"/>
        <v>Vlaams (Flemish)</v>
      </c>
      <c r="F75">
        <f>Data!E522</f>
        <v>340</v>
      </c>
      <c r="G75">
        <f>RANK(F75,$F$3:$F$150)+COUNTIF($F$3:$F75,F75)-1</f>
        <v>127</v>
      </c>
    </row>
    <row r="76" spans="1:7" x14ac:dyDescent="0.2">
      <c r="A76" t="str">
        <f>TRIM(Data!A523)</f>
        <v>Yiddish</v>
      </c>
      <c r="B76">
        <f>Data!B523</f>
        <v>910</v>
      </c>
      <c r="C76">
        <f>RANK(B76,$B$3:$B$150)+COUNTIF($B$3:$B76,B76)-1</f>
        <v>67</v>
      </c>
      <c r="E76" t="str">
        <f t="shared" si="5"/>
        <v>Yiddish</v>
      </c>
      <c r="F76">
        <f>Data!E523</f>
        <v>6720</v>
      </c>
      <c r="G76">
        <f>RANK(F76,$F$3:$F$150)+COUNTIF($F$3:$F76,F76)-1</f>
        <v>54</v>
      </c>
    </row>
    <row r="77" spans="1:7" x14ac:dyDescent="0.2">
      <c r="A77" t="str">
        <f>TRIM(Data!A524)</f>
        <v>Germanic languages, n.i.e.</v>
      </c>
      <c r="B77">
        <f>Data!B524</f>
        <v>1870</v>
      </c>
      <c r="C77">
        <f>RANK(B77,$B$3:$B$150)+COUNTIF($B$3:$B77,B77)-1</f>
        <v>49</v>
      </c>
      <c r="E77" t="str">
        <f t="shared" si="5"/>
        <v>Germanic languages, n.i.e.</v>
      </c>
      <c r="F77">
        <f>Data!E524</f>
        <v>6505</v>
      </c>
      <c r="G77">
        <f>RANK(F77,$F$3:$F$150)+COUNTIF($F$3:$F77,F77)-1</f>
        <v>56</v>
      </c>
    </row>
    <row r="78" spans="1:7" x14ac:dyDescent="0.2">
      <c r="A78" t="str">
        <f>TRIM(Data!A525)</f>
        <v>Greek</v>
      </c>
      <c r="B78">
        <f>Data!B525</f>
        <v>8425</v>
      </c>
      <c r="C78">
        <f>RANK(B78,$B$3:$B$150)+COUNTIF($B$3:$B78,B78)-1</f>
        <v>24</v>
      </c>
      <c r="E78" t="str">
        <f t="shared" si="5"/>
        <v>Greek</v>
      </c>
      <c r="F78">
        <f>Data!E525</f>
        <v>44000</v>
      </c>
      <c r="G78">
        <f>RANK(F78,$F$3:$F$150)+COUNTIF($F$3:$F78,F78)-1</f>
        <v>24</v>
      </c>
    </row>
    <row r="79" spans="1:7" x14ac:dyDescent="0.2">
      <c r="A79" t="str">
        <f>TRIM(Data!A526)</f>
        <v>Bengali</v>
      </c>
      <c r="B79">
        <f>Data!B526</f>
        <v>14755</v>
      </c>
      <c r="C79">
        <f>RANK(B79,$B$3:$B$150)+COUNTIF($B$3:$B79,B79)-1</f>
        <v>17</v>
      </c>
      <c r="E79" t="str">
        <f t="shared" si="5"/>
        <v>Bengali</v>
      </c>
      <c r="F79">
        <f>Data!E526</f>
        <v>47005</v>
      </c>
      <c r="G79">
        <f>RANK(F79,$F$3:$F$150)+COUNTIF($F$3:$F79,F79)-1</f>
        <v>23</v>
      </c>
    </row>
    <row r="80" spans="1:7" x14ac:dyDescent="0.2">
      <c r="A80" t="str">
        <f>TRIM(Data!A527)</f>
        <v>Gujarati</v>
      </c>
      <c r="B80">
        <f>Data!B527</f>
        <v>8890</v>
      </c>
      <c r="C80">
        <f>RANK(B80,$B$3:$B$150)+COUNTIF($B$3:$B80,B80)-1</f>
        <v>22</v>
      </c>
      <c r="E80" t="str">
        <f t="shared" si="5"/>
        <v>Gujarati</v>
      </c>
      <c r="F80">
        <f>Data!E527</f>
        <v>63555</v>
      </c>
      <c r="G80">
        <f>RANK(F80,$F$3:$F$150)+COUNTIF($F$3:$F80,F80)-1</f>
        <v>20</v>
      </c>
    </row>
    <row r="81" spans="1:7" x14ac:dyDescent="0.2">
      <c r="A81" t="str">
        <f>TRIM(Data!A528)</f>
        <v>Hindi</v>
      </c>
      <c r="B81">
        <f>Data!B528</f>
        <v>9030</v>
      </c>
      <c r="C81">
        <f>RANK(B81,$B$3:$B$150)+COUNTIF($B$3:$B81,B81)-1</f>
        <v>21</v>
      </c>
      <c r="E81" t="str">
        <f t="shared" si="5"/>
        <v>Hindi</v>
      </c>
      <c r="F81">
        <f>Data!E528</f>
        <v>53410</v>
      </c>
      <c r="G81">
        <f>RANK(F81,$F$3:$F$150)+COUNTIF($F$3:$F81,F81)-1</f>
        <v>22</v>
      </c>
    </row>
    <row r="82" spans="1:7" x14ac:dyDescent="0.2">
      <c r="A82" t="str">
        <f>TRIM(Data!A529)</f>
        <v>Kashmiri</v>
      </c>
      <c r="B82">
        <f>Data!B529</f>
        <v>0</v>
      </c>
      <c r="C82">
        <f>RANK(B82,$B$3:$B$150)+COUNTIF($B$3:$B82,B82)-1</f>
        <v>146</v>
      </c>
      <c r="E82" t="str">
        <f t="shared" si="5"/>
        <v>Kashmiri</v>
      </c>
      <c r="F82">
        <f>Data!E529</f>
        <v>100</v>
      </c>
      <c r="G82">
        <f>RANK(F82,$F$3:$F$150)+COUNTIF($F$3:$F82,F82)-1</f>
        <v>143</v>
      </c>
    </row>
    <row r="83" spans="1:7" x14ac:dyDescent="0.2">
      <c r="A83" t="str">
        <f>TRIM(Data!A530)</f>
        <v>Konkani</v>
      </c>
      <c r="B83">
        <f>Data!B530</f>
        <v>40</v>
      </c>
      <c r="C83">
        <f>RANK(B83,$B$3:$B$150)+COUNTIF($B$3:$B83,B83)-1</f>
        <v>134</v>
      </c>
      <c r="E83" t="str">
        <f t="shared" si="5"/>
        <v>Konkani</v>
      </c>
      <c r="F83">
        <f>Data!E530</f>
        <v>690</v>
      </c>
      <c r="G83">
        <f>RANK(F83,$F$3:$F$150)+COUNTIF($F$3:$F83,F83)-1</f>
        <v>114</v>
      </c>
    </row>
    <row r="84" spans="1:7" x14ac:dyDescent="0.2">
      <c r="A84" t="str">
        <f>TRIM(Data!A531)</f>
        <v>Marathi</v>
      </c>
      <c r="B84">
        <f>Data!B531</f>
        <v>375</v>
      </c>
      <c r="C84">
        <f>RANK(B84,$B$3:$B$150)+COUNTIF($B$3:$B84,B84)-1</f>
        <v>87</v>
      </c>
      <c r="E84" t="str">
        <f t="shared" si="5"/>
        <v>Marathi</v>
      </c>
      <c r="F84">
        <f>Data!E531</f>
        <v>3570</v>
      </c>
      <c r="G84">
        <f>RANK(F84,$F$3:$F$150)+COUNTIF($F$3:$F84,F84)-1</f>
        <v>72</v>
      </c>
    </row>
    <row r="85" spans="1:7" x14ac:dyDescent="0.2">
      <c r="A85" t="str">
        <f>TRIM(Data!A532)</f>
        <v>Nepali</v>
      </c>
      <c r="B85">
        <f>Data!B532</f>
        <v>4925</v>
      </c>
      <c r="C85">
        <f>RANK(B85,$B$3:$B$150)+COUNTIF($B$3:$B85,B85)-1</f>
        <v>31</v>
      </c>
      <c r="E85" t="str">
        <f t="shared" si="5"/>
        <v>Nepali</v>
      </c>
      <c r="F85">
        <f>Data!E532</f>
        <v>13180</v>
      </c>
      <c r="G85">
        <f>RANK(F85,$F$3:$F$150)+COUNTIF($F$3:$F85,F85)-1</f>
        <v>37</v>
      </c>
    </row>
    <row r="86" spans="1:7" x14ac:dyDescent="0.2">
      <c r="A86" t="str">
        <f>TRIM(Data!A533)</f>
        <v>Oriya (Odia)</v>
      </c>
      <c r="B86">
        <f>Data!B533</f>
        <v>55</v>
      </c>
      <c r="C86">
        <f>RANK(B86,$B$3:$B$150)+COUNTIF($B$3:$B86,B86)-1</f>
        <v>128</v>
      </c>
      <c r="E86" t="str">
        <f t="shared" si="5"/>
        <v>Oriya (Odia)</v>
      </c>
      <c r="F86">
        <f>Data!E533</f>
        <v>480</v>
      </c>
      <c r="G86">
        <f>RANK(F86,$F$3:$F$150)+COUNTIF($F$3:$F86,F86)-1</f>
        <v>119</v>
      </c>
    </row>
    <row r="87" spans="1:7" x14ac:dyDescent="0.2">
      <c r="A87" t="str">
        <f>TRIM(Data!A534)</f>
        <v>Punjabi (Panjabi)</v>
      </c>
      <c r="B87">
        <f>Data!B534</f>
        <v>44490</v>
      </c>
      <c r="C87">
        <f>RANK(B87,$B$3:$B$150)+COUNTIF($B$3:$B87,B87)-1</f>
        <v>8</v>
      </c>
      <c r="E87" t="str">
        <f t="shared" si="5"/>
        <v>Punjabi (Panjabi)</v>
      </c>
      <c r="F87">
        <f>Data!E534</f>
        <v>350015</v>
      </c>
      <c r="G87">
        <f>RANK(F87,$F$3:$F$150)+COUNTIF($F$3:$F87,F87)-1</f>
        <v>5</v>
      </c>
    </row>
    <row r="88" spans="1:7" x14ac:dyDescent="0.2">
      <c r="A88" t="str">
        <f>TRIM(Data!A535)</f>
        <v>Sindhi</v>
      </c>
      <c r="B88">
        <f>Data!B535</f>
        <v>1055</v>
      </c>
      <c r="C88">
        <f>RANK(B88,$B$3:$B$150)+COUNTIF($B$3:$B88,B88)-1</f>
        <v>63</v>
      </c>
      <c r="E88" t="str">
        <f t="shared" si="5"/>
        <v>Sindhi</v>
      </c>
      <c r="F88">
        <f>Data!E535</f>
        <v>5145</v>
      </c>
      <c r="G88">
        <f>RANK(F88,$F$3:$F$150)+COUNTIF($F$3:$F88,F88)-1</f>
        <v>64</v>
      </c>
    </row>
    <row r="89" spans="1:7" x14ac:dyDescent="0.2">
      <c r="A89" t="str">
        <f>TRIM(Data!A536)</f>
        <v>Sinhala (Sinhalese)</v>
      </c>
      <c r="B89">
        <f>Data!B536</f>
        <v>1095</v>
      </c>
      <c r="C89">
        <f>RANK(B89,$B$3:$B$150)+COUNTIF($B$3:$B89,B89)-1</f>
        <v>62</v>
      </c>
      <c r="E89" t="str">
        <f t="shared" si="5"/>
        <v>Sinhala (Sinhalese)</v>
      </c>
      <c r="F89">
        <f>Data!E536</f>
        <v>8135</v>
      </c>
      <c r="G89">
        <f>RANK(F89,$F$3:$F$150)+COUNTIF($F$3:$F89,F89)-1</f>
        <v>48</v>
      </c>
    </row>
    <row r="90" spans="1:7" x14ac:dyDescent="0.2">
      <c r="A90" t="str">
        <f>TRIM(Data!A537)</f>
        <v>Urdu</v>
      </c>
      <c r="B90">
        <f>Data!B537</f>
        <v>41500</v>
      </c>
      <c r="C90">
        <f>RANK(B90,$B$3:$B$150)+COUNTIF($B$3:$B90,B90)-1</f>
        <v>10</v>
      </c>
      <c r="E90" t="str">
        <f t="shared" si="5"/>
        <v>Urdu</v>
      </c>
      <c r="F90">
        <f>Data!E537</f>
        <v>127740</v>
      </c>
      <c r="G90">
        <f>RANK(F90,$F$3:$F$150)+COUNTIF($F$3:$F90,F90)-1</f>
        <v>10</v>
      </c>
    </row>
    <row r="91" spans="1:7" x14ac:dyDescent="0.2">
      <c r="A91" t="str">
        <f>TRIM(Data!A538)</f>
        <v>Kurdish</v>
      </c>
      <c r="B91">
        <f>Data!B538</f>
        <v>3295</v>
      </c>
      <c r="C91">
        <f>RANK(B91,$B$3:$B$150)+COUNTIF($B$3:$B91,B91)-1</f>
        <v>39</v>
      </c>
      <c r="E91" t="str">
        <f t="shared" si="5"/>
        <v>Kurdish</v>
      </c>
      <c r="F91">
        <f>Data!E538</f>
        <v>6650</v>
      </c>
      <c r="G91">
        <f>RANK(F91,$F$3:$F$150)+COUNTIF($F$3:$F91,F91)-1</f>
        <v>55</v>
      </c>
    </row>
    <row r="92" spans="1:7" x14ac:dyDescent="0.2">
      <c r="A92" t="str">
        <f>TRIM(Data!A539)</f>
        <v>Pashto</v>
      </c>
      <c r="B92">
        <f>Data!B539</f>
        <v>4665</v>
      </c>
      <c r="C92">
        <f>RANK(B92,$B$3:$B$150)+COUNTIF($B$3:$B92,B92)-1</f>
        <v>33</v>
      </c>
      <c r="E92" t="str">
        <f t="shared" si="5"/>
        <v>Pashto</v>
      </c>
      <c r="F92">
        <f>Data!E539</f>
        <v>10255</v>
      </c>
      <c r="G92">
        <f>RANK(F92,$F$3:$F$150)+COUNTIF($F$3:$F92,F92)-1</f>
        <v>44</v>
      </c>
    </row>
    <row r="93" spans="1:7" x14ac:dyDescent="0.2">
      <c r="A93" t="str">
        <f>TRIM(Data!A540)</f>
        <v>Persian (Farsi)</v>
      </c>
      <c r="B93">
        <f>Data!B540</f>
        <v>57315</v>
      </c>
      <c r="C93">
        <f>RANK(B93,$B$3:$B$150)+COUNTIF($B$3:$B93,B93)-1</f>
        <v>6</v>
      </c>
      <c r="E93" t="str">
        <f t="shared" si="5"/>
        <v>Persian (Farsi)</v>
      </c>
      <c r="F93">
        <f>Data!E540</f>
        <v>141480</v>
      </c>
      <c r="G93">
        <f>RANK(F93,$F$3:$F$150)+COUNTIF($F$3:$F93,F93)-1</f>
        <v>9</v>
      </c>
    </row>
    <row r="94" spans="1:7" x14ac:dyDescent="0.2">
      <c r="A94" t="str">
        <f>TRIM(Data!A541)</f>
        <v>Indo-Iranian languages, n.i.e.</v>
      </c>
      <c r="B94">
        <f>Data!B541</f>
        <v>805</v>
      </c>
      <c r="C94">
        <f>RANK(B94,$B$3:$B$150)+COUNTIF($B$3:$B94,B94)-1</f>
        <v>69</v>
      </c>
      <c r="E94" t="str">
        <f t="shared" si="5"/>
        <v>Indo-Iranian languages, n.i.e.</v>
      </c>
      <c r="F94">
        <f>Data!E541</f>
        <v>2380</v>
      </c>
      <c r="G94">
        <f>RANK(F94,$F$3:$F$150)+COUNTIF($F$3:$F94,F94)-1</f>
        <v>80</v>
      </c>
    </row>
    <row r="95" spans="1:7" x14ac:dyDescent="0.2">
      <c r="A95" t="str">
        <f>TRIM(Data!A542)</f>
        <v>Catalan</v>
      </c>
      <c r="B95">
        <f>Data!B542</f>
        <v>75</v>
      </c>
      <c r="C95">
        <f>RANK(B95,$B$3:$B$150)+COUNTIF($B$3:$B95,B95)-1</f>
        <v>122</v>
      </c>
      <c r="E95" t="str">
        <f t="shared" si="5"/>
        <v>Catalan</v>
      </c>
      <c r="F95">
        <f>Data!E542</f>
        <v>330</v>
      </c>
      <c r="G95">
        <f>RANK(F95,$F$3:$F$150)+COUNTIF($F$3:$F95,F95)-1</f>
        <v>128</v>
      </c>
    </row>
    <row r="96" spans="1:7" x14ac:dyDescent="0.2">
      <c r="A96" t="str">
        <f>TRIM(Data!A543)</f>
        <v>Italian</v>
      </c>
      <c r="B96">
        <f>Data!B543</f>
        <v>12085</v>
      </c>
      <c r="C96">
        <f>RANK(B96,$B$3:$B$150)+COUNTIF($B$3:$B96,B96)-1</f>
        <v>18</v>
      </c>
      <c r="E96" t="str">
        <f t="shared" si="5"/>
        <v>Italian</v>
      </c>
      <c r="F96">
        <f>Data!E543</f>
        <v>114870</v>
      </c>
      <c r="G96">
        <f>RANK(F96,$F$3:$F$150)+COUNTIF($F$3:$F96,F96)-1</f>
        <v>13</v>
      </c>
    </row>
    <row r="97" spans="1:7" x14ac:dyDescent="0.2">
      <c r="A97" t="str">
        <f>TRIM(Data!A544)</f>
        <v>Portuguese</v>
      </c>
      <c r="B97">
        <f>Data!B544</f>
        <v>16345</v>
      </c>
      <c r="C97">
        <f>RANK(B97,$B$3:$B$150)+COUNTIF($B$3:$B97,B97)-1</f>
        <v>16</v>
      </c>
      <c r="E97" t="str">
        <f t="shared" si="5"/>
        <v>Portuguese</v>
      </c>
      <c r="F97">
        <f>Data!E544</f>
        <v>98960</v>
      </c>
      <c r="G97">
        <f>RANK(F97,$F$3:$F$150)+COUNTIF($F$3:$F97,F97)-1</f>
        <v>16</v>
      </c>
    </row>
    <row r="98" spans="1:7" x14ac:dyDescent="0.2">
      <c r="A98" t="str">
        <f>TRIM(Data!A545)</f>
        <v>Romanian</v>
      </c>
      <c r="B98">
        <f>Data!B545</f>
        <v>5965</v>
      </c>
      <c r="C98">
        <f>RANK(B98,$B$3:$B$150)+COUNTIF($B$3:$B98,B98)-1</f>
        <v>28</v>
      </c>
      <c r="E98" t="str">
        <f t="shared" si="5"/>
        <v>Romanian</v>
      </c>
      <c r="F98">
        <f>Data!E545</f>
        <v>54060</v>
      </c>
      <c r="G98">
        <f>RANK(F98,$F$3:$F$150)+COUNTIF($F$3:$F98,F98)-1</f>
        <v>21</v>
      </c>
    </row>
    <row r="99" spans="1:7" x14ac:dyDescent="0.2">
      <c r="A99" t="str">
        <f>TRIM(Data!A546)</f>
        <v>Spanish</v>
      </c>
      <c r="B99">
        <f>Data!B546</f>
        <v>56880</v>
      </c>
      <c r="C99">
        <f>RANK(B99,$B$3:$B$150)+COUNTIF($B$3:$B99,B99)-1</f>
        <v>7</v>
      </c>
      <c r="E99" t="str">
        <f t="shared" si="5"/>
        <v>Spanish</v>
      </c>
      <c r="F99">
        <f>Data!E546</f>
        <v>259345</v>
      </c>
      <c r="G99">
        <f>RANK(F99,$F$3:$F$150)+COUNTIF($F$3:$F99,F99)-1</f>
        <v>6</v>
      </c>
    </row>
    <row r="100" spans="1:7" x14ac:dyDescent="0.2">
      <c r="A100" t="str">
        <f>TRIM(Data!A547)</f>
        <v>Italic (Romance) languages, n.i.e.</v>
      </c>
      <c r="B100">
        <f>Data!B547</f>
        <v>20</v>
      </c>
      <c r="C100">
        <f>RANK(B100,$B$3:$B$150)+COUNTIF($B$3:$B100,B100)-1</f>
        <v>141</v>
      </c>
      <c r="E100" t="str">
        <f t="shared" si="5"/>
        <v>Italic (Romance) languages, n.i.e.</v>
      </c>
      <c r="F100">
        <f>Data!E547</f>
        <v>125</v>
      </c>
      <c r="G100">
        <f>RANK(F100,$F$3:$F$150)+COUNTIF($F$3:$F100,F100)-1</f>
        <v>141</v>
      </c>
    </row>
    <row r="101" spans="1:7" x14ac:dyDescent="0.2">
      <c r="A101" t="str">
        <f>TRIM(Data!A548)</f>
        <v>Japanese</v>
      </c>
      <c r="B101">
        <f>Data!B548</f>
        <v>4360</v>
      </c>
      <c r="C101">
        <f>RANK(B101,$B$3:$B$150)+COUNTIF($B$3:$B101,B101)-1</f>
        <v>34</v>
      </c>
      <c r="E101" t="str">
        <f t="shared" si="5"/>
        <v>Japanese</v>
      </c>
      <c r="F101">
        <f>Data!E548</f>
        <v>19380</v>
      </c>
      <c r="G101">
        <f>RANK(F101,$F$3:$F$150)+COUNTIF($F$3:$F101,F101)-1</f>
        <v>31</v>
      </c>
    </row>
    <row r="102" spans="1:7" x14ac:dyDescent="0.2">
      <c r="A102" t="str">
        <f>TRIM(Data!A549)</f>
        <v>Georgian</v>
      </c>
      <c r="B102">
        <f>Data!B549</f>
        <v>400</v>
      </c>
      <c r="C102">
        <f>RANK(B102,$B$3:$B$150)+COUNTIF($B$3:$B102,B102)-1</f>
        <v>83</v>
      </c>
      <c r="E102" t="str">
        <f t="shared" si="5"/>
        <v>Georgian</v>
      </c>
      <c r="F102">
        <f>Data!E549</f>
        <v>1055</v>
      </c>
      <c r="G102">
        <f>RANK(F102,$F$3:$F$150)+COUNTIF($F$3:$F102,F102)-1</f>
        <v>101</v>
      </c>
    </row>
    <row r="103" spans="1:7" x14ac:dyDescent="0.2">
      <c r="A103" t="str">
        <f>TRIM(Data!A550)</f>
        <v>Korean</v>
      </c>
      <c r="B103">
        <f>Data!B550</f>
        <v>43460</v>
      </c>
      <c r="C103">
        <f>RANK(B103,$B$3:$B$150)+COUNTIF($B$3:$B103,B103)-1</f>
        <v>9</v>
      </c>
      <c r="E103" t="str">
        <f t="shared" si="5"/>
        <v>Korean</v>
      </c>
      <c r="F103">
        <f>Data!E550</f>
        <v>108925</v>
      </c>
      <c r="G103">
        <f>RANK(F103,$F$3:$F$150)+COUNTIF($F$3:$F103,F103)-1</f>
        <v>14</v>
      </c>
    </row>
    <row r="104" spans="1:7" x14ac:dyDescent="0.2">
      <c r="A104" t="str">
        <f>TRIM(Data!A551)</f>
        <v>Mongolian</v>
      </c>
      <c r="B104">
        <f>Data!B551</f>
        <v>205</v>
      </c>
      <c r="C104">
        <f>RANK(B104,$B$3:$B$150)+COUNTIF($B$3:$B104,B104)-1</f>
        <v>102</v>
      </c>
      <c r="E104" t="str">
        <f t="shared" si="5"/>
        <v>Mongolian</v>
      </c>
      <c r="F104">
        <f>Data!E551</f>
        <v>1050</v>
      </c>
      <c r="G104">
        <f>RANK(F104,$F$3:$F$150)+COUNTIF($F$3:$F104,F104)-1</f>
        <v>102</v>
      </c>
    </row>
    <row r="105" spans="1:7" x14ac:dyDescent="0.2">
      <c r="A105" t="str">
        <f>TRIM(Data!A552)</f>
        <v>Akan (Twi)</v>
      </c>
      <c r="B105">
        <f>Data!B552</f>
        <v>1550</v>
      </c>
      <c r="C105">
        <f>RANK(B105,$B$3:$B$150)+COUNTIF($B$3:$B105,B105)-1</f>
        <v>53</v>
      </c>
      <c r="E105" t="str">
        <f t="shared" si="5"/>
        <v>Akan (Twi)</v>
      </c>
      <c r="F105">
        <f>Data!E552</f>
        <v>6330</v>
      </c>
      <c r="G105">
        <f>RANK(F105,$F$3:$F$150)+COUNTIF($F$3:$F105,F105)-1</f>
        <v>57</v>
      </c>
    </row>
    <row r="106" spans="1:7" x14ac:dyDescent="0.2">
      <c r="A106" t="str">
        <f>TRIM(Data!A553)</f>
        <v>Bamanankan</v>
      </c>
      <c r="B106">
        <f>Data!B553</f>
        <v>170</v>
      </c>
      <c r="C106">
        <f>RANK(B106,$B$3:$B$150)+COUNTIF($B$3:$B106,B106)-1</f>
        <v>107</v>
      </c>
      <c r="E106" t="str">
        <f t="shared" si="5"/>
        <v>Bamanankan</v>
      </c>
      <c r="F106">
        <f>Data!E553</f>
        <v>350</v>
      </c>
      <c r="G106">
        <f>RANK(F106,$F$3:$F$150)+COUNTIF($F$3:$F106,F106)-1</f>
        <v>126</v>
      </c>
    </row>
    <row r="107" spans="1:7" x14ac:dyDescent="0.2">
      <c r="A107" t="str">
        <f>TRIM(Data!A554)</f>
        <v>Edo</v>
      </c>
      <c r="B107">
        <f>Data!B554</f>
        <v>175</v>
      </c>
      <c r="C107">
        <f>RANK(B107,$B$3:$B$150)+COUNTIF($B$3:$B107,B107)-1</f>
        <v>106</v>
      </c>
      <c r="E107" t="str">
        <f t="shared" si="5"/>
        <v>Edo</v>
      </c>
      <c r="F107">
        <f>Data!E554</f>
        <v>490</v>
      </c>
      <c r="G107">
        <f>RANK(F107,$F$3:$F$150)+COUNTIF($F$3:$F107,F107)-1</f>
        <v>118</v>
      </c>
    </row>
    <row r="108" spans="1:7" x14ac:dyDescent="0.2">
      <c r="A108" t="str">
        <f>TRIM(Data!A555)</f>
        <v>Ewe</v>
      </c>
      <c r="B108">
        <f>Data!B555</f>
        <v>60</v>
      </c>
      <c r="C108">
        <f>RANK(B108,$B$3:$B$150)+COUNTIF($B$3:$B108,B108)-1</f>
        <v>127</v>
      </c>
      <c r="E108" t="str">
        <f t="shared" si="5"/>
        <v>Ewe</v>
      </c>
      <c r="F108">
        <f>Data!E555</f>
        <v>435</v>
      </c>
      <c r="G108">
        <f>RANK(F108,$F$3:$F$150)+COUNTIF($F$3:$F108,F108)-1</f>
        <v>122</v>
      </c>
    </row>
    <row r="109" spans="1:7" x14ac:dyDescent="0.2">
      <c r="A109" t="str">
        <f>TRIM(Data!A556)</f>
        <v>Fulah (Pular, Pulaar, Peul, Fulfulde)</v>
      </c>
      <c r="B109">
        <f>Data!B556</f>
        <v>185</v>
      </c>
      <c r="C109">
        <f>RANK(B109,$B$3:$B$150)+COUNTIF($B$3:$B109,B109)-1</f>
        <v>105</v>
      </c>
      <c r="E109" t="str">
        <f t="shared" si="5"/>
        <v>Fulah (Pular, Pulaar, Peul, Fulfulde)</v>
      </c>
      <c r="F109">
        <f>Data!E556</f>
        <v>730</v>
      </c>
      <c r="G109">
        <f>RANK(F109,$F$3:$F$150)+COUNTIF($F$3:$F109,F109)-1</f>
        <v>112</v>
      </c>
    </row>
    <row r="110" spans="1:7" x14ac:dyDescent="0.2">
      <c r="A110" t="str">
        <f>TRIM(Data!A557)</f>
        <v>Ga</v>
      </c>
      <c r="B110">
        <f>Data!B557</f>
        <v>25</v>
      </c>
      <c r="C110">
        <f>RANK(B110,$B$3:$B$150)+COUNTIF($B$3:$B110,B110)-1</f>
        <v>140</v>
      </c>
      <c r="E110" t="str">
        <f t="shared" si="5"/>
        <v>Ga</v>
      </c>
      <c r="F110">
        <f>Data!E557</f>
        <v>320</v>
      </c>
      <c r="G110">
        <f>RANK(F110,$F$3:$F$150)+COUNTIF($F$3:$F110,F110)-1</f>
        <v>129</v>
      </c>
    </row>
    <row r="111" spans="1:7" x14ac:dyDescent="0.2">
      <c r="A111" t="str">
        <f>TRIM(Data!A558)</f>
        <v>Ganda</v>
      </c>
      <c r="B111">
        <f>Data!B558</f>
        <v>90</v>
      </c>
      <c r="C111">
        <f>RANK(B111,$B$3:$B$150)+COUNTIF($B$3:$B111,B111)-1</f>
        <v>119</v>
      </c>
      <c r="E111" t="str">
        <f t="shared" si="5"/>
        <v>Ganda</v>
      </c>
      <c r="F111">
        <f>Data!E558</f>
        <v>430</v>
      </c>
      <c r="G111">
        <f>RANK(F111,$F$3:$F$150)+COUNTIF($F$3:$F111,F111)-1</f>
        <v>123</v>
      </c>
    </row>
    <row r="112" spans="1:7" x14ac:dyDescent="0.2">
      <c r="A112" t="str">
        <f>TRIM(Data!A559)</f>
        <v>Igbo</v>
      </c>
      <c r="B112">
        <f>Data!B559</f>
        <v>255</v>
      </c>
      <c r="C112">
        <f>RANK(B112,$B$3:$B$150)+COUNTIF($B$3:$B112,B112)-1</f>
        <v>101</v>
      </c>
      <c r="E112" t="str">
        <f t="shared" si="5"/>
        <v>Igbo</v>
      </c>
      <c r="F112">
        <f>Data!E559</f>
        <v>1095</v>
      </c>
      <c r="G112">
        <f>RANK(F112,$F$3:$F$150)+COUNTIF($F$3:$F112,F112)-1</f>
        <v>99</v>
      </c>
    </row>
    <row r="113" spans="1:7" x14ac:dyDescent="0.2">
      <c r="A113" t="str">
        <f>TRIM(Data!A560)</f>
        <v>Lingala</v>
      </c>
      <c r="B113">
        <f>Data!B560</f>
        <v>350</v>
      </c>
      <c r="C113">
        <f>RANK(B113,$B$3:$B$150)+COUNTIF($B$3:$B113,B113)-1</f>
        <v>89</v>
      </c>
      <c r="E113" t="str">
        <f t="shared" si="5"/>
        <v>Lingala</v>
      </c>
      <c r="F113">
        <f>Data!E560</f>
        <v>1095</v>
      </c>
      <c r="G113">
        <f>RANK(F113,$F$3:$F$150)+COUNTIF($F$3:$F113,F113)-1</f>
        <v>100</v>
      </c>
    </row>
    <row r="114" spans="1:7" x14ac:dyDescent="0.2">
      <c r="A114" t="str">
        <f>TRIM(Data!A561)</f>
        <v>Rundi (Kirundi)</v>
      </c>
      <c r="B114">
        <f>Data!B561</f>
        <v>915</v>
      </c>
      <c r="C114">
        <f>RANK(B114,$B$3:$B$150)+COUNTIF($B$3:$B114,B114)-1</f>
        <v>66</v>
      </c>
      <c r="E114" t="str">
        <f t="shared" si="5"/>
        <v>Rundi (Kirundi)</v>
      </c>
      <c r="F114">
        <f>Data!E561</f>
        <v>2010</v>
      </c>
      <c r="G114">
        <f>RANK(F114,$F$3:$F$150)+COUNTIF($F$3:$F114,F114)-1</f>
        <v>85</v>
      </c>
    </row>
    <row r="115" spans="1:7" x14ac:dyDescent="0.2">
      <c r="A115" t="str">
        <f>TRIM(Data!A562)</f>
        <v>Kinyarwanda (Rwanda)</v>
      </c>
      <c r="B115">
        <f>Data!B562</f>
        <v>345</v>
      </c>
      <c r="C115">
        <f>RANK(B115,$B$3:$B$150)+COUNTIF($B$3:$B115,B115)-1</f>
        <v>90</v>
      </c>
      <c r="E115" t="str">
        <f t="shared" si="5"/>
        <v>Kinyarwanda (Rwanda)</v>
      </c>
      <c r="F115">
        <f>Data!E562</f>
        <v>1530</v>
      </c>
      <c r="G115">
        <f>RANK(F115,$F$3:$F$150)+COUNTIF($F$3:$F115,F115)-1</f>
        <v>88</v>
      </c>
    </row>
    <row r="116" spans="1:7" x14ac:dyDescent="0.2">
      <c r="A116" t="str">
        <f>TRIM(Data!A563)</f>
        <v>Shona</v>
      </c>
      <c r="B116">
        <f>Data!B563</f>
        <v>85</v>
      </c>
      <c r="C116">
        <f>RANK(B116,$B$3:$B$150)+COUNTIF($B$3:$B116,B116)-1</f>
        <v>121</v>
      </c>
      <c r="E116" t="str">
        <f t="shared" si="5"/>
        <v>Shona</v>
      </c>
      <c r="F116">
        <f>Data!E563</f>
        <v>1130</v>
      </c>
      <c r="G116">
        <f>RANK(F116,$F$3:$F$150)+COUNTIF($F$3:$F116,F116)-1</f>
        <v>96</v>
      </c>
    </row>
    <row r="117" spans="1:7" x14ac:dyDescent="0.2">
      <c r="A117" t="str">
        <f>TRIM(Data!A564)</f>
        <v>Swahili</v>
      </c>
      <c r="B117">
        <f>Data!B564</f>
        <v>2515</v>
      </c>
      <c r="C117">
        <f>RANK(B117,$B$3:$B$150)+COUNTIF($B$3:$B117,B117)-1</f>
        <v>43</v>
      </c>
      <c r="E117" t="str">
        <f t="shared" si="5"/>
        <v>Swahili</v>
      </c>
      <c r="F117">
        <f>Data!E564</f>
        <v>5155</v>
      </c>
      <c r="G117">
        <f>RANK(F117,$F$3:$F$150)+COUNTIF($F$3:$F117,F117)-1</f>
        <v>63</v>
      </c>
    </row>
    <row r="118" spans="1:7" x14ac:dyDescent="0.2">
      <c r="A118" t="str">
        <f>TRIM(Data!A565)</f>
        <v>Wolof</v>
      </c>
      <c r="B118">
        <f>Data!B565</f>
        <v>345</v>
      </c>
      <c r="C118">
        <f>RANK(B118,$B$3:$B$150)+COUNTIF($B$3:$B118,B118)-1</f>
        <v>91</v>
      </c>
      <c r="E118" t="str">
        <f t="shared" si="5"/>
        <v>Wolof</v>
      </c>
      <c r="F118">
        <f>Data!E565</f>
        <v>1615</v>
      </c>
      <c r="G118">
        <f>RANK(F118,$F$3:$F$150)+COUNTIF($F$3:$F118,F118)-1</f>
        <v>87</v>
      </c>
    </row>
    <row r="119" spans="1:7" x14ac:dyDescent="0.2">
      <c r="A119" t="str">
        <f>TRIM(Data!A566)</f>
        <v>Yoruba</v>
      </c>
      <c r="B119">
        <f>Data!B566</f>
        <v>535</v>
      </c>
      <c r="C119">
        <f>RANK(B119,$B$3:$B$150)+COUNTIF($B$3:$B119,B119)-1</f>
        <v>80</v>
      </c>
      <c r="E119" t="str">
        <f t="shared" si="5"/>
        <v>Yoruba</v>
      </c>
      <c r="F119">
        <f>Data!E566</f>
        <v>2535</v>
      </c>
      <c r="G119">
        <f>RANK(F119,$F$3:$F$150)+COUNTIF($F$3:$F119,F119)-1</f>
        <v>79</v>
      </c>
    </row>
    <row r="120" spans="1:7" x14ac:dyDescent="0.2">
      <c r="A120" t="str">
        <f>TRIM(Data!A567)</f>
        <v>Niger-Congo languages, n.i.e.</v>
      </c>
      <c r="B120">
        <f>Data!B567</f>
        <v>1780</v>
      </c>
      <c r="C120">
        <f>RANK(B120,$B$3:$B$150)+COUNTIF($B$3:$B120,B120)-1</f>
        <v>50</v>
      </c>
      <c r="E120" t="str">
        <f t="shared" si="5"/>
        <v>Niger-Congo languages, n.i.e.</v>
      </c>
      <c r="F120">
        <f>Data!E567</f>
        <v>4505</v>
      </c>
      <c r="G120">
        <f>RANK(F120,$F$3:$F$150)+COUNTIF($F$3:$F120,F120)-1</f>
        <v>67</v>
      </c>
    </row>
    <row r="121" spans="1:7" x14ac:dyDescent="0.2">
      <c r="A121" t="str">
        <f>TRIM(Data!A568)</f>
        <v>Dinka</v>
      </c>
      <c r="B121">
        <f>Data!B568</f>
        <v>295</v>
      </c>
      <c r="C121">
        <f>RANK(B121,$B$3:$B$150)+COUNTIF($B$3:$B121,B121)-1</f>
        <v>96</v>
      </c>
      <c r="E121" t="str">
        <f t="shared" si="5"/>
        <v>Dinka</v>
      </c>
      <c r="F121">
        <f>Data!E568</f>
        <v>910</v>
      </c>
      <c r="G121">
        <f>RANK(F121,$F$3:$F$150)+COUNTIF($F$3:$F121,F121)-1</f>
        <v>107</v>
      </c>
    </row>
    <row r="122" spans="1:7" x14ac:dyDescent="0.2">
      <c r="A122" t="str">
        <f>TRIM(Data!A569)</f>
        <v>Nilo-Saharan languages, n.i.e.</v>
      </c>
      <c r="B122">
        <f>Data!B569</f>
        <v>610</v>
      </c>
      <c r="C122">
        <f>RANK(B122,$B$3:$B$150)+COUNTIF($B$3:$B122,B122)-1</f>
        <v>76</v>
      </c>
      <c r="E122" t="str">
        <f t="shared" si="5"/>
        <v>Nilo-Saharan languages, n.i.e.</v>
      </c>
      <c r="F122">
        <f>Data!E569</f>
        <v>1335</v>
      </c>
      <c r="G122">
        <f>RANK(F122,$F$3:$F$150)+COUNTIF($F$3:$F122,F122)-1</f>
        <v>91</v>
      </c>
    </row>
    <row r="123" spans="1:7" x14ac:dyDescent="0.2">
      <c r="A123" t="str">
        <f>TRIM(Data!A570)</f>
        <v>American Sign Language</v>
      </c>
      <c r="B123">
        <f>Data!B570</f>
        <v>805</v>
      </c>
      <c r="C123">
        <f>RANK(B123,$B$3:$B$150)+COUNTIF($B$3:$B123,B123)-1</f>
        <v>70</v>
      </c>
      <c r="E123" t="str">
        <f t="shared" si="5"/>
        <v>American Sign Language</v>
      </c>
      <c r="F123">
        <f>Data!E570</f>
        <v>3145</v>
      </c>
      <c r="G123">
        <f>RANK(F123,$F$3:$F$150)+COUNTIF($F$3:$F123,F123)-1</f>
        <v>75</v>
      </c>
    </row>
    <row r="124" spans="1:7" x14ac:dyDescent="0.2">
      <c r="A124" t="str">
        <f>TRIM(Data!A571)</f>
        <v>Quebec Sign Language</v>
      </c>
      <c r="B124">
        <f>Data!B571</f>
        <v>190</v>
      </c>
      <c r="C124">
        <f>RANK(B124,$B$3:$B$150)+COUNTIF($B$3:$B124,B124)-1</f>
        <v>104</v>
      </c>
      <c r="E124" t="str">
        <f t="shared" si="5"/>
        <v>Quebec Sign Language</v>
      </c>
      <c r="F124">
        <f>Data!E571</f>
        <v>745</v>
      </c>
      <c r="G124">
        <f>RANK(F124,$F$3:$F$150)+COUNTIF($F$3:$F124,F124)-1</f>
        <v>111</v>
      </c>
    </row>
    <row r="125" spans="1:7" x14ac:dyDescent="0.2">
      <c r="A125" t="str">
        <f>TRIM(Data!A572)</f>
        <v>Sign languages, n.i.e</v>
      </c>
      <c r="B125">
        <f>Data!B572</f>
        <v>1585</v>
      </c>
      <c r="C125">
        <f>RANK(B125,$B$3:$B$150)+COUNTIF($B$3:$B125,B125)-1</f>
        <v>52</v>
      </c>
      <c r="E125" t="str">
        <f t="shared" si="5"/>
        <v>Sign languages, n.i.e</v>
      </c>
      <c r="F125">
        <f>Data!E572</f>
        <v>7175</v>
      </c>
      <c r="G125">
        <f>RANK(F125,$F$3:$F$150)+COUNTIF($F$3:$F125,F125)-1</f>
        <v>52</v>
      </c>
    </row>
    <row r="126" spans="1:7" x14ac:dyDescent="0.2">
      <c r="A126" t="str">
        <f>TRIM(Data!A573)</f>
        <v>Cantonese</v>
      </c>
      <c r="B126">
        <f>Data!B573</f>
        <v>90935</v>
      </c>
      <c r="C126">
        <f>RANK(B126,$B$3:$B$150)+COUNTIF($B$3:$B126,B126)-1</f>
        <v>5</v>
      </c>
      <c r="E126" t="str">
        <f t="shared" si="5"/>
        <v>Cantonese</v>
      </c>
      <c r="F126">
        <f>Data!E573</f>
        <v>400795</v>
      </c>
      <c r="G126">
        <f>RANK(F126,$F$3:$F$150)+COUNTIF($F$3:$F126,F126)-1</f>
        <v>4</v>
      </c>
    </row>
    <row r="127" spans="1:7" x14ac:dyDescent="0.2">
      <c r="A127" t="str">
        <f>TRIM(Data!A574)</f>
        <v>Hakka</v>
      </c>
      <c r="B127">
        <f>Data!B574</f>
        <v>550</v>
      </c>
      <c r="C127">
        <f>RANK(B127,$B$3:$B$150)+COUNTIF($B$3:$B127,B127)-1</f>
        <v>79</v>
      </c>
      <c r="E127" t="str">
        <f t="shared" si="5"/>
        <v>Hakka</v>
      </c>
      <c r="F127">
        <f>Data!E574</f>
        <v>3965</v>
      </c>
      <c r="G127">
        <f>RANK(F127,$F$3:$F$150)+COUNTIF($F$3:$F127,F127)-1</f>
        <v>69</v>
      </c>
    </row>
    <row r="128" spans="1:7" x14ac:dyDescent="0.2">
      <c r="A128" t="str">
        <f>TRIM(Data!A575)</f>
        <v>Mandarin</v>
      </c>
      <c r="B128">
        <f>Data!B575</f>
        <v>161930</v>
      </c>
      <c r="C128">
        <f>RANK(B128,$B$3:$B$150)+COUNTIF($B$3:$B128,B128)-1</f>
        <v>3</v>
      </c>
      <c r="E128" t="str">
        <f t="shared" si="5"/>
        <v>Mandarin</v>
      </c>
      <c r="F128">
        <f>Data!E575</f>
        <v>458795</v>
      </c>
      <c r="G128">
        <f>RANK(F128,$F$3:$F$150)+COUNTIF($F$3:$F128,F128)-1</f>
        <v>3</v>
      </c>
    </row>
    <row r="129" spans="1:7" x14ac:dyDescent="0.2">
      <c r="A129" t="str">
        <f>TRIM(Data!A576)</f>
        <v>Min Dong</v>
      </c>
      <c r="B129">
        <f>Data!B576</f>
        <v>65</v>
      </c>
      <c r="C129">
        <f>RANK(B129,$B$3:$B$150)+COUNTIF($B$3:$B129,B129)-1</f>
        <v>124</v>
      </c>
      <c r="E129" t="str">
        <f t="shared" si="5"/>
        <v>Min Dong</v>
      </c>
      <c r="F129">
        <f>Data!E576</f>
        <v>225</v>
      </c>
      <c r="G129">
        <f>RANK(F129,$F$3:$F$150)+COUNTIF($F$3:$F129,F129)-1</f>
        <v>137</v>
      </c>
    </row>
    <row r="130" spans="1:7" x14ac:dyDescent="0.2">
      <c r="A130" t="str">
        <f>TRIM(Data!A577)</f>
        <v>Min Nan (Chaochow, Teochow, Fukien, Taiwanese)</v>
      </c>
      <c r="B130">
        <f>Data!B577</f>
        <v>3170</v>
      </c>
      <c r="C130">
        <f>RANK(B130,$B$3:$B$150)+COUNTIF($B$3:$B130,B130)-1</f>
        <v>41</v>
      </c>
      <c r="E130" t="str">
        <f t="shared" si="5"/>
        <v>Min Nan (Chaochow, Teochow, Fukien, Taiwanese)</v>
      </c>
      <c r="F130">
        <f>Data!E577</f>
        <v>13730</v>
      </c>
      <c r="G130">
        <f>RANK(F130,$F$3:$F$150)+COUNTIF($F$3:$F130,F130)-1</f>
        <v>36</v>
      </c>
    </row>
    <row r="131" spans="1:7" x14ac:dyDescent="0.2">
      <c r="A131" t="str">
        <f>TRIM(Data!A578)</f>
        <v>Wu (Shanghainese)</v>
      </c>
      <c r="B131">
        <f>Data!B578</f>
        <v>2195</v>
      </c>
      <c r="C131">
        <f>RANK(B131,$B$3:$B$150)+COUNTIF($B$3:$B131,B131)-1</f>
        <v>45</v>
      </c>
      <c r="E131" t="str">
        <f t="shared" si="5"/>
        <v>Wu (Shanghainese)</v>
      </c>
      <c r="F131">
        <f>Data!E578</f>
        <v>7740</v>
      </c>
      <c r="G131">
        <f>RANK(F131,$F$3:$F$150)+COUNTIF($F$3:$F131,F131)-1</f>
        <v>50</v>
      </c>
    </row>
    <row r="132" spans="1:7" x14ac:dyDescent="0.2">
      <c r="A132" t="str">
        <f>TRIM(Data!A579)</f>
        <v>Chinese, n.o.s.</v>
      </c>
      <c r="B132">
        <f>Data!B579</f>
        <v>8650</v>
      </c>
      <c r="C132">
        <f>RANK(B132,$B$3:$B$150)+COUNTIF($B$3:$B132,B132)-1</f>
        <v>23</v>
      </c>
      <c r="E132" t="str">
        <f t="shared" ref="E132:E150" si="6">A132</f>
        <v>Chinese, n.o.s.</v>
      </c>
      <c r="F132">
        <f>Data!E579</f>
        <v>22555</v>
      </c>
      <c r="G132">
        <f>RANK(F132,$F$3:$F$150)+COUNTIF($F$3:$F132,F132)-1</f>
        <v>29</v>
      </c>
    </row>
    <row r="133" spans="1:7" x14ac:dyDescent="0.2">
      <c r="A133" t="str">
        <f>TRIM(Data!A580)</f>
        <v>Chinese languages, n.i.e.</v>
      </c>
      <c r="B133">
        <f>Data!B580</f>
        <v>90</v>
      </c>
      <c r="C133">
        <f>RANK(B133,$B$3:$B$150)+COUNTIF($B$3:$B133,B133)-1</f>
        <v>120</v>
      </c>
      <c r="E133" t="str">
        <f t="shared" si="6"/>
        <v>Chinese languages, n.i.e.</v>
      </c>
      <c r="F133">
        <f>Data!E580</f>
        <v>355</v>
      </c>
      <c r="G133">
        <f>RANK(F133,$F$3:$F$150)+COUNTIF($F$3:$F133,F133)-1</f>
        <v>125</v>
      </c>
    </row>
    <row r="134" spans="1:7" x14ac:dyDescent="0.2">
      <c r="A134" t="str">
        <f>TRIM(Data!A581)</f>
        <v>Burmese</v>
      </c>
      <c r="B134">
        <f>Data!B581</f>
        <v>580</v>
      </c>
      <c r="C134">
        <f>RANK(B134,$B$3:$B$150)+COUNTIF($B$3:$B134,B134)-1</f>
        <v>77</v>
      </c>
      <c r="E134" t="str">
        <f t="shared" si="6"/>
        <v>Burmese</v>
      </c>
      <c r="F134">
        <f>Data!E581</f>
        <v>2065</v>
      </c>
      <c r="G134">
        <f>RANK(F134,$F$3:$F$150)+COUNTIF($F$3:$F134,F134)-1</f>
        <v>83</v>
      </c>
    </row>
    <row r="135" spans="1:7" x14ac:dyDescent="0.2">
      <c r="A135" t="str">
        <f>TRIM(Data!A582)</f>
        <v>Karenic languages</v>
      </c>
      <c r="B135">
        <f>Data!B582</f>
        <v>940</v>
      </c>
      <c r="C135">
        <f>RANK(B135,$B$3:$B$150)+COUNTIF($B$3:$B135,B135)-1</f>
        <v>65</v>
      </c>
      <c r="E135" t="str">
        <f t="shared" si="6"/>
        <v>Karenic languages</v>
      </c>
      <c r="F135">
        <f>Data!E582</f>
        <v>3660</v>
      </c>
      <c r="G135">
        <f>RANK(F135,$F$3:$F$150)+COUNTIF($F$3:$F135,F135)-1</f>
        <v>71</v>
      </c>
    </row>
    <row r="136" spans="1:7" x14ac:dyDescent="0.2">
      <c r="A136" t="str">
        <f>TRIM(Data!A583)</f>
        <v>Tibetan</v>
      </c>
      <c r="B136">
        <f>Data!B583</f>
        <v>1225</v>
      </c>
      <c r="C136">
        <f>RANK(B136,$B$3:$B$150)+COUNTIF($B$3:$B136,B136)-1</f>
        <v>59</v>
      </c>
      <c r="E136" t="str">
        <f t="shared" si="6"/>
        <v>Tibetan</v>
      </c>
      <c r="F136">
        <f>Data!E583</f>
        <v>4575</v>
      </c>
      <c r="G136">
        <f>RANK(F136,$F$3:$F$150)+COUNTIF($F$3:$F136,F136)-1</f>
        <v>66</v>
      </c>
    </row>
    <row r="137" spans="1:7" x14ac:dyDescent="0.2">
      <c r="A137" t="str">
        <f>TRIM(Data!A584)</f>
        <v>Tibeto-Burman languages, n.i.e.</v>
      </c>
      <c r="B137">
        <f>Data!B584</f>
        <v>280</v>
      </c>
      <c r="C137">
        <f>RANK(B137,$B$3:$B$150)+COUNTIF($B$3:$B137,B137)-1</f>
        <v>97</v>
      </c>
      <c r="E137" t="str">
        <f t="shared" si="6"/>
        <v>Tibeto-Burman languages, n.i.e.</v>
      </c>
      <c r="F137">
        <f>Data!E584</f>
        <v>770</v>
      </c>
      <c r="G137">
        <f>RANK(F137,$F$3:$F$150)+COUNTIF($F$3:$F137,F137)-1</f>
        <v>109</v>
      </c>
    </row>
    <row r="138" spans="1:7" x14ac:dyDescent="0.2">
      <c r="A138" t="str">
        <f>TRIM(Data!A585)</f>
        <v>Lao</v>
      </c>
      <c r="B138">
        <f>Data!B585</f>
        <v>710</v>
      </c>
      <c r="C138">
        <f>RANK(B138,$B$3:$B$150)+COUNTIF($B$3:$B138,B138)-1</f>
        <v>72</v>
      </c>
      <c r="E138" t="str">
        <f t="shared" si="6"/>
        <v>Lao</v>
      </c>
      <c r="F138">
        <f>Data!E585</f>
        <v>6285</v>
      </c>
      <c r="G138">
        <f>RANK(F138,$F$3:$F$150)+COUNTIF($F$3:$F138,F138)-1</f>
        <v>58</v>
      </c>
    </row>
    <row r="139" spans="1:7" x14ac:dyDescent="0.2">
      <c r="A139" t="str">
        <f>TRIM(Data!A586)</f>
        <v>Thai</v>
      </c>
      <c r="B139">
        <f>Data!B586</f>
        <v>655</v>
      </c>
      <c r="C139">
        <f>RANK(B139,$B$3:$B$150)+COUNTIF($B$3:$B139,B139)-1</f>
        <v>74</v>
      </c>
      <c r="E139" t="str">
        <f t="shared" si="6"/>
        <v>Thai</v>
      </c>
      <c r="F139">
        <f>Data!E586</f>
        <v>3070</v>
      </c>
      <c r="G139">
        <f>RANK(F139,$F$3:$F$150)+COUNTIF($F$3:$F139,F139)-1</f>
        <v>76</v>
      </c>
    </row>
    <row r="140" spans="1:7" x14ac:dyDescent="0.2">
      <c r="A140" t="str">
        <f>TRIM(Data!A587)</f>
        <v>Tai-Kadai languages, n.i.e</v>
      </c>
      <c r="B140">
        <f>Data!B587</f>
        <v>0</v>
      </c>
      <c r="C140">
        <f>RANK(B140,$B$3:$B$150)+COUNTIF($B$3:$B140,B140)-1</f>
        <v>147</v>
      </c>
      <c r="E140" t="str">
        <f t="shared" si="6"/>
        <v>Tai-Kadai languages, n.i.e</v>
      </c>
      <c r="F140">
        <f>Data!E587</f>
        <v>15</v>
      </c>
      <c r="G140">
        <f>RANK(F140,$F$3:$F$150)+COUNTIF($F$3:$F140,F140)-1</f>
        <v>147</v>
      </c>
    </row>
    <row r="141" spans="1:7" x14ac:dyDescent="0.2">
      <c r="A141" t="str">
        <f>TRIM(Data!A588)</f>
        <v>Azerbaijani</v>
      </c>
      <c r="B141">
        <f>Data!B588</f>
        <v>560</v>
      </c>
      <c r="C141">
        <f>RANK(B141,$B$3:$B$150)+COUNTIF($B$3:$B141,B141)-1</f>
        <v>78</v>
      </c>
      <c r="E141" t="str">
        <f t="shared" si="6"/>
        <v>Azerbaijani</v>
      </c>
      <c r="F141">
        <f>Data!E588</f>
        <v>1305</v>
      </c>
      <c r="G141">
        <f>RANK(F141,$F$3:$F$150)+COUNTIF($F$3:$F141,F141)-1</f>
        <v>92</v>
      </c>
    </row>
    <row r="142" spans="1:7" x14ac:dyDescent="0.2">
      <c r="A142" t="str">
        <f>TRIM(Data!A589)</f>
        <v>Turkish</v>
      </c>
      <c r="B142">
        <f>Data!B589</f>
        <v>6955</v>
      </c>
      <c r="C142">
        <f>RANK(B142,$B$3:$B$150)+COUNTIF($B$3:$B142,B142)-1</f>
        <v>26</v>
      </c>
      <c r="E142" t="str">
        <f t="shared" si="6"/>
        <v>Turkish</v>
      </c>
      <c r="F142">
        <f>Data!E589</f>
        <v>18000</v>
      </c>
      <c r="G142">
        <f>RANK(F142,$F$3:$F$150)+COUNTIF($F$3:$F142,F142)-1</f>
        <v>33</v>
      </c>
    </row>
    <row r="143" spans="1:7" x14ac:dyDescent="0.2">
      <c r="A143" t="str">
        <f>TRIM(Data!A590)</f>
        <v>Uyghur</v>
      </c>
      <c r="B143">
        <f>Data!B590</f>
        <v>380</v>
      </c>
      <c r="C143">
        <f>RANK(B143,$B$3:$B$150)+COUNTIF($B$3:$B143,B143)-1</f>
        <v>85</v>
      </c>
      <c r="E143" t="str">
        <f t="shared" si="6"/>
        <v>Uyghur</v>
      </c>
      <c r="F143">
        <f>Data!E590</f>
        <v>720</v>
      </c>
      <c r="G143">
        <f>RANK(F143,$F$3:$F$150)+COUNTIF($F$3:$F143,F143)-1</f>
        <v>113</v>
      </c>
    </row>
    <row r="144" spans="1:7" x14ac:dyDescent="0.2">
      <c r="A144" t="str">
        <f>TRIM(Data!A591)</f>
        <v>Uzbek</v>
      </c>
      <c r="B144">
        <f>Data!B591</f>
        <v>400</v>
      </c>
      <c r="C144">
        <f>RANK(B144,$B$3:$B$150)+COUNTIF($B$3:$B144,B144)-1</f>
        <v>84</v>
      </c>
      <c r="E144" t="str">
        <f t="shared" si="6"/>
        <v>Uzbek</v>
      </c>
      <c r="F144">
        <f>Data!E591</f>
        <v>995</v>
      </c>
      <c r="G144">
        <f>RANK(F144,$F$3:$F$150)+COUNTIF($F$3:$F144,F144)-1</f>
        <v>106</v>
      </c>
    </row>
    <row r="145" spans="1:7" x14ac:dyDescent="0.2">
      <c r="A145" t="str">
        <f>TRIM(Data!A592)</f>
        <v>Turkic languages, n.i.e.</v>
      </c>
      <c r="B145">
        <f>Data!B592</f>
        <v>160</v>
      </c>
      <c r="C145">
        <f>RANK(B145,$B$3:$B$150)+COUNTIF($B$3:$B145,B145)-1</f>
        <v>111</v>
      </c>
      <c r="E145" t="str">
        <f t="shared" si="6"/>
        <v>Turkic languages, n.i.e.</v>
      </c>
      <c r="F145">
        <f>Data!E592</f>
        <v>410</v>
      </c>
      <c r="G145">
        <f>RANK(F145,$F$3:$F$150)+COUNTIF($F$3:$F145,F145)-1</f>
        <v>124</v>
      </c>
    </row>
    <row r="146" spans="1:7" x14ac:dyDescent="0.2">
      <c r="A146" t="str">
        <f>TRIM(Data!A593)</f>
        <v>Estonian</v>
      </c>
      <c r="B146">
        <f>Data!B593</f>
        <v>100</v>
      </c>
      <c r="C146">
        <f>RANK(B146,$B$3:$B$150)+COUNTIF($B$3:$B146,B146)-1</f>
        <v>116</v>
      </c>
      <c r="E146" t="str">
        <f t="shared" si="6"/>
        <v>Estonian</v>
      </c>
      <c r="F146">
        <f>Data!E593</f>
        <v>1000</v>
      </c>
      <c r="G146">
        <f>RANK(F146,$F$3:$F$150)+COUNTIF($F$3:$F146,F146)-1</f>
        <v>104</v>
      </c>
    </row>
    <row r="147" spans="1:7" x14ac:dyDescent="0.2">
      <c r="A147" t="str">
        <f>TRIM(Data!A594)</f>
        <v>Finnish</v>
      </c>
      <c r="B147">
        <f>Data!B594</f>
        <v>380</v>
      </c>
      <c r="C147">
        <f>RANK(B147,$B$3:$B$150)+COUNTIF($B$3:$B147,B147)-1</f>
        <v>86</v>
      </c>
      <c r="E147" t="str">
        <f t="shared" si="6"/>
        <v>Finnish</v>
      </c>
      <c r="F147">
        <f>Data!E594</f>
        <v>2810</v>
      </c>
      <c r="G147">
        <f>RANK(F147,$F$3:$F$150)+COUNTIF($F$3:$F147,F147)-1</f>
        <v>77</v>
      </c>
    </row>
    <row r="148" spans="1:7" x14ac:dyDescent="0.2">
      <c r="A148" t="str">
        <f>TRIM(Data!A595)</f>
        <v>Hungarian</v>
      </c>
      <c r="B148">
        <f>Data!B595</f>
        <v>5080</v>
      </c>
      <c r="C148">
        <f>RANK(B148,$B$3:$B$150)+COUNTIF($B$3:$B148,B148)-1</f>
        <v>30</v>
      </c>
      <c r="E148" t="str">
        <f t="shared" si="6"/>
        <v>Hungarian</v>
      </c>
      <c r="F148">
        <f>Data!E595</f>
        <v>18970</v>
      </c>
      <c r="G148">
        <f>RANK(F148,$F$3:$F$150)+COUNTIF($F$3:$F148,F148)-1</f>
        <v>32</v>
      </c>
    </row>
    <row r="149" spans="1:7" x14ac:dyDescent="0.2">
      <c r="A149" t="str">
        <f>TRIM(Data!A596)</f>
        <v>Uralic languages, n.i.e.</v>
      </c>
      <c r="B149">
        <f>Data!B596</f>
        <v>0</v>
      </c>
      <c r="C149">
        <f>RANK(B149,$B$3:$B$150)+COUNTIF($B$3:$B149,B149)-1</f>
        <v>148</v>
      </c>
      <c r="E149" t="str">
        <f t="shared" si="6"/>
        <v>Uralic languages, n.i.e.</v>
      </c>
      <c r="F149">
        <f>Data!E596</f>
        <v>0</v>
      </c>
      <c r="G149">
        <f>RANK(F149,$F$3:$F$150)+COUNTIF($F$3:$F149,F149)-1</f>
        <v>148</v>
      </c>
    </row>
    <row r="150" spans="1:7" x14ac:dyDescent="0.2">
      <c r="A150" t="str">
        <f>TRIM(Data!A597)</f>
        <v>Other languages, n.i.e.</v>
      </c>
      <c r="B150">
        <f>Data!B597</f>
        <v>305</v>
      </c>
      <c r="C150">
        <f>RANK(B150,$B$3:$B$150)+COUNTIF($B$3:$B150,B150)-1</f>
        <v>93</v>
      </c>
      <c r="E150" t="str">
        <f t="shared" si="6"/>
        <v>Other languages, n.i.e.</v>
      </c>
      <c r="F150">
        <f>Data!E597</f>
        <v>1040</v>
      </c>
      <c r="G150">
        <f>RANK(F150,$F$3:$F$150)+COUNTIF($F$3:$F150,F150)-1</f>
        <v>103</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0"/>
  <sheetViews>
    <sheetView workbookViewId="0">
      <selection activeCell="M30" sqref="M30"/>
    </sheetView>
  </sheetViews>
  <sheetFormatPr defaultRowHeight="15" x14ac:dyDescent="0.2"/>
  <cols>
    <col min="1" max="1" width="38.44140625" customWidth="1"/>
  </cols>
  <sheetData>
    <row r="1" spans="1:15" ht="15.75" x14ac:dyDescent="0.25">
      <c r="A1" s="2" t="str">
        <f>Data!A1798</f>
        <v>Total - Language used most often at work for the population in private households aged 15 years and over who worked since January 1, 2015 - 25% sample data</v>
      </c>
      <c r="B1" s="3" t="str">
        <f>TRIM('Main Pt 2'!B2)</f>
        <v>LIM-AT</v>
      </c>
      <c r="F1" t="str">
        <f>TRIM('Compare Pt 2'!B2)</f>
        <v>Total pop</v>
      </c>
    </row>
    <row r="2" spans="1:15" x14ac:dyDescent="0.2">
      <c r="B2" s="4" t="s">
        <v>1832</v>
      </c>
      <c r="C2" s="1" t="s">
        <v>2377</v>
      </c>
      <c r="F2" s="4" t="s">
        <v>1832</v>
      </c>
      <c r="G2" s="1" t="s">
        <v>2377</v>
      </c>
      <c r="I2" t="s">
        <v>2377</v>
      </c>
      <c r="J2" t="s">
        <v>2385</v>
      </c>
      <c r="K2" s="4" t="str">
        <f>CONCATENATE(J2,": ",B1)</f>
        <v>Work language (single responses): LIM-AT</v>
      </c>
      <c r="M2" t="s">
        <v>2377</v>
      </c>
      <c r="N2" t="s">
        <v>2385</v>
      </c>
      <c r="O2" s="4" t="str">
        <f>CONCATENATE(N2,": ",F1)</f>
        <v>Work language (single responses): Total pop</v>
      </c>
    </row>
    <row r="3" spans="1:15" x14ac:dyDescent="0.2">
      <c r="A3" t="str">
        <f>TRIM(Data!A1801)</f>
        <v>English</v>
      </c>
      <c r="B3">
        <f>Data!B1801</f>
        <v>1317125</v>
      </c>
      <c r="C3">
        <f>RANK(B3,$B$3:$B$150)+COUNTIF($B3:$B$3,B3)-1</f>
        <v>1</v>
      </c>
      <c r="E3" t="str">
        <f>A3</f>
        <v>English</v>
      </c>
      <c r="F3">
        <f>Data!E1801</f>
        <v>15265335</v>
      </c>
      <c r="G3">
        <f>RANK(F3,$F$3:$F$150)+COUNTIF($F3:$F$3,F3)-1</f>
        <v>1</v>
      </c>
      <c r="I3">
        <v>20</v>
      </c>
      <c r="J3" t="str">
        <f>INDEX($A$3:$C$150,MATCH(I3,$C$3:$C$150,0),1)</f>
        <v>Macedonian</v>
      </c>
      <c r="K3" s="6">
        <f>INDEX($A$3:$C$150,MATCH(I3,$C$3:$C$150,0),2)</f>
        <v>455</v>
      </c>
      <c r="M3">
        <v>20</v>
      </c>
      <c r="N3" t="str">
        <f>INDEX($E$3:$G$150,MATCH(M3,$G$3:$G$150,0),1)</f>
        <v>Malayalam</v>
      </c>
      <c r="O3" s="6">
        <f>INDEX($E$3:$G$150,MATCH(M3,$G$3:$G$150,0),2)</f>
        <v>2085</v>
      </c>
    </row>
    <row r="4" spans="1:15" x14ac:dyDescent="0.2">
      <c r="A4" t="str">
        <f>TRIM(Data!A1802)</f>
        <v>French</v>
      </c>
      <c r="B4">
        <f>Data!B1802</f>
        <v>309995</v>
      </c>
      <c r="C4">
        <f>RANK(B4,$B$3:$B$150)+COUNTIF($B$3:$B4,B4)-1</f>
        <v>2</v>
      </c>
      <c r="E4" t="str">
        <f t="shared" ref="E4:E67" si="0">A4</f>
        <v>French</v>
      </c>
      <c r="F4">
        <f>Data!E1802</f>
        <v>3825215</v>
      </c>
      <c r="G4">
        <f>RANK(F4,$F$3:$F$150)+COUNTIF($F$3:$F4,F4)-1</f>
        <v>2</v>
      </c>
      <c r="I4">
        <v>19</v>
      </c>
      <c r="J4" t="str">
        <f t="shared" ref="J4:J22" si="1">INDEX($A$3:$C$150,MATCH(I4,$C$3:$C$150,0),1)</f>
        <v>Malayalam</v>
      </c>
      <c r="K4" s="6">
        <f t="shared" ref="K4:K22" si="2">INDEX($A$3:$C$150,MATCH(I4,$C$3:$C$150,0),2)</f>
        <v>605</v>
      </c>
      <c r="M4">
        <v>19</v>
      </c>
      <c r="N4" t="str">
        <f t="shared" ref="N4:N22" si="3">INDEX($E$3:$G$150,MATCH(M4,$G$3:$G$150,0),1)</f>
        <v>Macedonian</v>
      </c>
      <c r="O4" s="6">
        <f t="shared" ref="O4:O22" si="4">INDEX($E$3:$G$150,MATCH(M4,$G$3:$G$150,0),2)</f>
        <v>2500</v>
      </c>
    </row>
    <row r="5" spans="1:15" x14ac:dyDescent="0.2">
      <c r="A5" t="str">
        <f>TRIM(Data!A1806)</f>
        <v>Aboriginal languages</v>
      </c>
      <c r="B5">
        <f>Data!B1806</f>
        <v>815</v>
      </c>
      <c r="C5">
        <f>RANK(B5,$B$3:$B$150)+COUNTIF($B$3:$B5,B5)-1</f>
        <v>17</v>
      </c>
      <c r="E5" t="str">
        <f t="shared" si="0"/>
        <v>Aboriginal languages</v>
      </c>
      <c r="F5">
        <f>Data!E1806</f>
        <v>24950</v>
      </c>
      <c r="G5">
        <f>RANK(F5,$F$3:$F$150)+COUNTIF($F$3:$F5,F5)-1</f>
        <v>6</v>
      </c>
      <c r="I5">
        <v>18</v>
      </c>
      <c r="J5" t="str">
        <f t="shared" si="1"/>
        <v>Sinhala (Sinhalese)</v>
      </c>
      <c r="K5" s="6">
        <f t="shared" si="2"/>
        <v>670</v>
      </c>
      <c r="M5">
        <v>18</v>
      </c>
      <c r="N5" t="str">
        <f t="shared" si="3"/>
        <v>Chinese, n.o.s.</v>
      </c>
      <c r="O5" s="6">
        <f t="shared" si="4"/>
        <v>2930</v>
      </c>
    </row>
    <row r="6" spans="1:15" x14ac:dyDescent="0.2">
      <c r="A6" t="str">
        <f>TRIM(Data!A1924)</f>
        <v>Kabyle</v>
      </c>
      <c r="B6">
        <f>Data!B1924</f>
        <v>10</v>
      </c>
      <c r="C6">
        <f>RANK(B6,$B$3:$B$150)+COUNTIF($B$3:$B6,B6)-1</f>
        <v>79</v>
      </c>
      <c r="E6" t="str">
        <f t="shared" si="0"/>
        <v>Kabyle</v>
      </c>
      <c r="F6">
        <f>Data!E1924</f>
        <v>15</v>
      </c>
      <c r="G6">
        <f>RANK(F6,$F$3:$F$150)+COUNTIF($F$3:$F6,F6)-1</f>
        <v>103</v>
      </c>
      <c r="I6">
        <v>17</v>
      </c>
      <c r="J6" t="str">
        <f t="shared" si="1"/>
        <v>Aboriginal languages</v>
      </c>
      <c r="K6" s="6">
        <f t="shared" si="2"/>
        <v>815</v>
      </c>
      <c r="M6">
        <v>17</v>
      </c>
      <c r="N6" t="str">
        <f t="shared" si="3"/>
        <v>Japanese</v>
      </c>
      <c r="O6" s="6">
        <f t="shared" si="4"/>
        <v>3255</v>
      </c>
    </row>
    <row r="7" spans="1:15" x14ac:dyDescent="0.2">
      <c r="A7" t="str">
        <f>TRIM(Data!A1925)</f>
        <v>Berber languages, n.i.e.</v>
      </c>
      <c r="B7">
        <f>Data!B1925</f>
        <v>0</v>
      </c>
      <c r="C7">
        <f>RANK(B7,$B$3:$B$150)+COUNTIF($B$3:$B7,B7)-1</f>
        <v>99</v>
      </c>
      <c r="E7" t="str">
        <f t="shared" si="0"/>
        <v>Berber languages, n.i.e.</v>
      </c>
      <c r="F7">
        <f>Data!E1925</f>
        <v>10</v>
      </c>
      <c r="G7">
        <f>RANK(F7,$F$3:$F$150)+COUNTIF($F$3:$F7,F7)-1</f>
        <v>109</v>
      </c>
      <c r="I7">
        <v>16</v>
      </c>
      <c r="J7" t="str">
        <f t="shared" si="1"/>
        <v>Japanese</v>
      </c>
      <c r="K7" s="6">
        <f t="shared" si="2"/>
        <v>870</v>
      </c>
      <c r="M7">
        <v>16</v>
      </c>
      <c r="N7" t="str">
        <f t="shared" si="3"/>
        <v>Pangasinan</v>
      </c>
      <c r="O7" s="6">
        <f t="shared" si="4"/>
        <v>3450</v>
      </c>
    </row>
    <row r="8" spans="1:15" x14ac:dyDescent="0.2">
      <c r="A8" t="str">
        <f>TRIM(Data!A1926)</f>
        <v>Bilen</v>
      </c>
      <c r="B8">
        <f>Data!B1926</f>
        <v>25</v>
      </c>
      <c r="C8">
        <f>RANK(B8,$B$3:$B$150)+COUNTIF($B$3:$B8,B8)-1</f>
        <v>62</v>
      </c>
      <c r="E8" t="str">
        <f t="shared" si="0"/>
        <v>Bilen</v>
      </c>
      <c r="F8">
        <f>Data!E1926</f>
        <v>45</v>
      </c>
      <c r="G8">
        <f>RANK(F8,$F$3:$F$150)+COUNTIF($F$3:$F8,F8)-1</f>
        <v>78</v>
      </c>
      <c r="I8">
        <v>15</v>
      </c>
      <c r="J8" t="str">
        <f t="shared" si="1"/>
        <v>Chinese, n.o.s.</v>
      </c>
      <c r="K8" s="6">
        <f t="shared" si="2"/>
        <v>1080</v>
      </c>
      <c r="M8">
        <v>15</v>
      </c>
      <c r="N8" t="str">
        <f t="shared" si="3"/>
        <v>Pashto</v>
      </c>
      <c r="O8" s="6">
        <f t="shared" si="4"/>
        <v>4585</v>
      </c>
    </row>
    <row r="9" spans="1:15" x14ac:dyDescent="0.2">
      <c r="A9" t="str">
        <f>TRIM(Data!A1927)</f>
        <v>Oromo</v>
      </c>
      <c r="B9">
        <f>Data!B1927</f>
        <v>130</v>
      </c>
      <c r="C9">
        <f>RANK(B9,$B$3:$B$150)+COUNTIF($B$3:$B9,B9)-1</f>
        <v>36</v>
      </c>
      <c r="E9" t="str">
        <f t="shared" si="0"/>
        <v>Oromo</v>
      </c>
      <c r="F9">
        <f>Data!E1927</f>
        <v>220</v>
      </c>
      <c r="G9">
        <f>RANK(F9,$F$3:$F$150)+COUNTIF($F$3:$F9,F9)-1</f>
        <v>44</v>
      </c>
      <c r="I9">
        <v>14</v>
      </c>
      <c r="J9" t="str">
        <f t="shared" si="1"/>
        <v>Portuguese</v>
      </c>
      <c r="K9" s="6">
        <f t="shared" si="2"/>
        <v>1740</v>
      </c>
      <c r="M9">
        <v>14</v>
      </c>
      <c r="N9" t="str">
        <f t="shared" si="3"/>
        <v>Polish</v>
      </c>
      <c r="O9" s="6">
        <f t="shared" si="4"/>
        <v>4850</v>
      </c>
    </row>
    <row r="10" spans="1:15" x14ac:dyDescent="0.2">
      <c r="A10" t="str">
        <f>TRIM(Data!A1928)</f>
        <v>Somali</v>
      </c>
      <c r="B10">
        <f>Data!B1928</f>
        <v>0</v>
      </c>
      <c r="C10">
        <f>RANK(B10,$B$3:$B$150)+COUNTIF($B$3:$B10,B10)-1</f>
        <v>100</v>
      </c>
      <c r="E10" t="str">
        <f t="shared" si="0"/>
        <v>Somali</v>
      </c>
      <c r="F10">
        <f>Data!E1928</f>
        <v>0</v>
      </c>
      <c r="G10">
        <f>RANK(F10,$F$3:$F$150)+COUNTIF($F$3:$F10,F10)-1</f>
        <v>122</v>
      </c>
      <c r="I10">
        <v>13</v>
      </c>
      <c r="J10" t="str">
        <f t="shared" si="1"/>
        <v>Polish</v>
      </c>
      <c r="K10" s="6">
        <f t="shared" si="2"/>
        <v>1770</v>
      </c>
      <c r="M10">
        <v>13</v>
      </c>
      <c r="N10" t="str">
        <f t="shared" si="3"/>
        <v>Amharic</v>
      </c>
      <c r="O10" s="6">
        <f t="shared" si="4"/>
        <v>5585</v>
      </c>
    </row>
    <row r="11" spans="1:15" x14ac:dyDescent="0.2">
      <c r="A11" t="str">
        <f>TRIM(Data!A1929)</f>
        <v>Cushitic languages, n.i.e.</v>
      </c>
      <c r="B11">
        <f>Data!B1929</f>
        <v>80</v>
      </c>
      <c r="C11">
        <f>RANK(B11,$B$3:$B$150)+COUNTIF($B$3:$B11,B11)-1</f>
        <v>48</v>
      </c>
      <c r="E11" t="str">
        <f t="shared" si="0"/>
        <v>Cushitic languages, n.i.e.</v>
      </c>
      <c r="F11">
        <f>Data!E1929</f>
        <v>200</v>
      </c>
      <c r="G11">
        <f>RANK(F11,$F$3:$F$150)+COUNTIF($F$3:$F11,F11)-1</f>
        <v>47</v>
      </c>
      <c r="I11">
        <v>12</v>
      </c>
      <c r="J11" t="str">
        <f t="shared" si="1"/>
        <v>Khmer (Cambodian)</v>
      </c>
      <c r="K11" s="6">
        <f t="shared" si="2"/>
        <v>1970</v>
      </c>
      <c r="M11">
        <v>12</v>
      </c>
      <c r="N11" t="str">
        <f t="shared" si="3"/>
        <v>Portuguese</v>
      </c>
      <c r="O11" s="6">
        <f t="shared" si="4"/>
        <v>7485</v>
      </c>
    </row>
    <row r="12" spans="1:15" x14ac:dyDescent="0.2">
      <c r="A12" t="str">
        <f>TRIM(Data!A1930)</f>
        <v>Amharic</v>
      </c>
      <c r="B12">
        <f>Data!B1930</f>
        <v>3415</v>
      </c>
      <c r="C12">
        <f>RANK(B12,$B$3:$B$150)+COUNTIF($B$3:$B12,B12)-1</f>
        <v>9</v>
      </c>
      <c r="E12" t="str">
        <f t="shared" si="0"/>
        <v>Amharic</v>
      </c>
      <c r="F12">
        <f>Data!E1930</f>
        <v>5585</v>
      </c>
      <c r="G12">
        <f>RANK(F12,$F$3:$F$150)+COUNTIF($F$3:$F12,F12)-1</f>
        <v>13</v>
      </c>
      <c r="I12">
        <v>11</v>
      </c>
      <c r="J12" t="str">
        <f t="shared" si="1"/>
        <v>Pashto</v>
      </c>
      <c r="K12" s="6">
        <f t="shared" si="2"/>
        <v>2835</v>
      </c>
      <c r="M12">
        <v>11</v>
      </c>
      <c r="N12" t="str">
        <f t="shared" si="3"/>
        <v>Khmer (Cambodian)</v>
      </c>
      <c r="O12" s="6">
        <f t="shared" si="4"/>
        <v>8075</v>
      </c>
    </row>
    <row r="13" spans="1:15" x14ac:dyDescent="0.2">
      <c r="A13" t="str">
        <f>TRIM(Data!A1931)</f>
        <v>Arabic</v>
      </c>
      <c r="B13">
        <f>Data!B1931</f>
        <v>90</v>
      </c>
      <c r="C13">
        <f>RANK(B13,$B$3:$B$150)+COUNTIF($B$3:$B13,B13)-1</f>
        <v>45</v>
      </c>
      <c r="E13" t="str">
        <f t="shared" si="0"/>
        <v>Arabic</v>
      </c>
      <c r="F13">
        <f>Data!E1931</f>
        <v>205</v>
      </c>
      <c r="G13">
        <f>RANK(F13,$F$3:$F$150)+COUNTIF($F$3:$F13,F13)-1</f>
        <v>46</v>
      </c>
      <c r="I13">
        <v>10</v>
      </c>
      <c r="J13" t="str">
        <f t="shared" si="1"/>
        <v>Frisian</v>
      </c>
      <c r="K13" s="6">
        <f t="shared" si="2"/>
        <v>3010</v>
      </c>
      <c r="M13">
        <v>10</v>
      </c>
      <c r="N13" t="str">
        <f t="shared" si="3"/>
        <v>Frisian</v>
      </c>
      <c r="O13" s="6">
        <f t="shared" si="4"/>
        <v>10065</v>
      </c>
    </row>
    <row r="14" spans="1:15" x14ac:dyDescent="0.2">
      <c r="A14" t="str">
        <f>TRIM(Data!A1932)</f>
        <v>Assyrian Neo-Aramaic</v>
      </c>
      <c r="B14">
        <f>Data!B1932</f>
        <v>15</v>
      </c>
      <c r="C14">
        <f>RANK(B14,$B$3:$B$150)+COUNTIF($B$3:$B14,B14)-1</f>
        <v>72</v>
      </c>
      <c r="E14" t="str">
        <f t="shared" si="0"/>
        <v>Assyrian Neo-Aramaic</v>
      </c>
      <c r="F14">
        <f>Data!E1932</f>
        <v>35</v>
      </c>
      <c r="G14">
        <f>RANK(F14,$F$3:$F$150)+COUNTIF($F$3:$F14,F14)-1</f>
        <v>84</v>
      </c>
      <c r="I14">
        <v>9</v>
      </c>
      <c r="J14" t="str">
        <f t="shared" si="1"/>
        <v>Amharic</v>
      </c>
      <c r="K14" s="6">
        <f t="shared" si="2"/>
        <v>3415</v>
      </c>
      <c r="M14">
        <v>9</v>
      </c>
      <c r="N14" t="str">
        <f t="shared" si="3"/>
        <v>Korean</v>
      </c>
      <c r="O14" s="6">
        <f t="shared" si="4"/>
        <v>12150</v>
      </c>
    </row>
    <row r="15" spans="1:15" x14ac:dyDescent="0.2">
      <c r="A15" t="str">
        <f>TRIM(Data!A1933)</f>
        <v>Chaldean Neo-Aramaic</v>
      </c>
      <c r="B15">
        <f>Data!B1933</f>
        <v>0</v>
      </c>
      <c r="C15">
        <f>RANK(B15,$B$3:$B$150)+COUNTIF($B$3:$B15,B15)-1</f>
        <v>101</v>
      </c>
      <c r="E15" t="str">
        <f t="shared" si="0"/>
        <v>Chaldean Neo-Aramaic</v>
      </c>
      <c r="F15">
        <f>Data!E1933</f>
        <v>0</v>
      </c>
      <c r="G15">
        <f>RANK(F15,$F$3:$F$150)+COUNTIF($F$3:$F15,F15)-1</f>
        <v>123</v>
      </c>
      <c r="I15">
        <v>8</v>
      </c>
      <c r="J15" t="str">
        <f t="shared" si="1"/>
        <v>Oriya (Odia)</v>
      </c>
      <c r="K15" s="6">
        <f t="shared" si="2"/>
        <v>3590</v>
      </c>
      <c r="M15">
        <v>8</v>
      </c>
      <c r="N15" t="str">
        <f t="shared" si="3"/>
        <v>Spanish</v>
      </c>
      <c r="O15" s="6">
        <f t="shared" si="4"/>
        <v>13030</v>
      </c>
    </row>
    <row r="16" spans="1:15" x14ac:dyDescent="0.2">
      <c r="A16" t="str">
        <f>TRIM(Data!A1934)</f>
        <v>Harari</v>
      </c>
      <c r="B16">
        <f>Data!B1934</f>
        <v>335</v>
      </c>
      <c r="C16">
        <f>RANK(B16,$B$3:$B$150)+COUNTIF($B$3:$B16,B16)-1</f>
        <v>25</v>
      </c>
      <c r="E16" t="str">
        <f t="shared" si="0"/>
        <v>Harari</v>
      </c>
      <c r="F16">
        <f>Data!E1934</f>
        <v>825</v>
      </c>
      <c r="G16">
        <f>RANK(F16,$F$3:$F$150)+COUNTIF($F$3:$F16,F16)-1</f>
        <v>30</v>
      </c>
      <c r="I16">
        <v>7</v>
      </c>
      <c r="J16" t="str">
        <f t="shared" si="1"/>
        <v>Spanish</v>
      </c>
      <c r="K16" s="6">
        <f t="shared" si="2"/>
        <v>3760</v>
      </c>
      <c r="M16">
        <v>7</v>
      </c>
      <c r="N16" t="str">
        <f t="shared" si="3"/>
        <v>Indo-Iranian languages, n.i.e.</v>
      </c>
      <c r="O16" s="6">
        <f t="shared" si="4"/>
        <v>23025</v>
      </c>
    </row>
    <row r="17" spans="1:15" x14ac:dyDescent="0.2">
      <c r="A17" t="str">
        <f>TRIM(Data!A1935)</f>
        <v>Hebrew</v>
      </c>
      <c r="B17">
        <f>Data!B1935</f>
        <v>0</v>
      </c>
      <c r="C17">
        <f>RANK(B17,$B$3:$B$150)+COUNTIF($B$3:$B17,B17)-1</f>
        <v>102</v>
      </c>
      <c r="E17" t="str">
        <f t="shared" si="0"/>
        <v>Hebrew</v>
      </c>
      <c r="F17">
        <f>Data!E1935</f>
        <v>25</v>
      </c>
      <c r="G17">
        <f>RANK(F17,$F$3:$F$150)+COUNTIF($F$3:$F17,F17)-1</f>
        <v>92</v>
      </c>
      <c r="I17">
        <v>6</v>
      </c>
      <c r="J17" t="str">
        <f t="shared" si="1"/>
        <v>Korean</v>
      </c>
      <c r="K17" s="6">
        <f t="shared" si="2"/>
        <v>4995</v>
      </c>
      <c r="M17">
        <v>6</v>
      </c>
      <c r="N17" t="str">
        <f t="shared" si="3"/>
        <v>Aboriginal languages</v>
      </c>
      <c r="O17" s="6">
        <f t="shared" si="4"/>
        <v>24950</v>
      </c>
    </row>
    <row r="18" spans="1:15" x14ac:dyDescent="0.2">
      <c r="A18" t="str">
        <f>TRIM(Data!A1936)</f>
        <v>Maltese</v>
      </c>
      <c r="B18">
        <f>Data!B1936</f>
        <v>65</v>
      </c>
      <c r="C18">
        <f>RANK(B18,$B$3:$B$150)+COUNTIF($B$3:$B18,B18)-1</f>
        <v>49</v>
      </c>
      <c r="E18" t="str">
        <f t="shared" si="0"/>
        <v>Maltese</v>
      </c>
      <c r="F18">
        <f>Data!E1936</f>
        <v>135</v>
      </c>
      <c r="G18">
        <f>RANK(F18,$F$3:$F$150)+COUNTIF($F$3:$F18,F18)-1</f>
        <v>54</v>
      </c>
      <c r="I18">
        <v>5</v>
      </c>
      <c r="J18" t="str">
        <f t="shared" si="1"/>
        <v>Indo-Iranian languages, n.i.e.</v>
      </c>
      <c r="K18" s="6">
        <f t="shared" si="2"/>
        <v>6055</v>
      </c>
      <c r="M18">
        <v>5</v>
      </c>
      <c r="N18" t="str">
        <f t="shared" si="3"/>
        <v>Oriya (Odia)</v>
      </c>
      <c r="O18" s="6">
        <f t="shared" si="4"/>
        <v>27870</v>
      </c>
    </row>
    <row r="19" spans="1:15" x14ac:dyDescent="0.2">
      <c r="A19" t="str">
        <f>TRIM(Data!A1937)</f>
        <v>Tigrigna</v>
      </c>
      <c r="B19">
        <f>Data!B1937</f>
        <v>10</v>
      </c>
      <c r="C19">
        <f>RANK(B19,$B$3:$B$150)+COUNTIF($B$3:$B19,B19)-1</f>
        <v>80</v>
      </c>
      <c r="E19" t="str">
        <f t="shared" si="0"/>
        <v>Tigrigna</v>
      </c>
      <c r="F19">
        <f>Data!E1937</f>
        <v>65</v>
      </c>
      <c r="G19">
        <f>RANK(F19,$F$3:$F$150)+COUNTIF($F$3:$F19,F19)-1</f>
        <v>73</v>
      </c>
      <c r="I19">
        <v>4</v>
      </c>
      <c r="J19" t="str">
        <f t="shared" si="1"/>
        <v>Cantonese</v>
      </c>
      <c r="K19" s="6">
        <f t="shared" si="2"/>
        <v>13465</v>
      </c>
      <c r="M19">
        <v>4</v>
      </c>
      <c r="N19" t="str">
        <f t="shared" si="3"/>
        <v>Cantonese</v>
      </c>
      <c r="O19" s="6">
        <f t="shared" si="4"/>
        <v>58820</v>
      </c>
    </row>
    <row r="20" spans="1:15" x14ac:dyDescent="0.2">
      <c r="A20" t="str">
        <f>TRIM(Data!A1938)</f>
        <v>Semitic languages, n.i.e.</v>
      </c>
      <c r="B20">
        <f>Data!B1938</f>
        <v>10</v>
      </c>
      <c r="C20">
        <f>RANK(B20,$B$3:$B$150)+COUNTIF($B$3:$B20,B20)-1</f>
        <v>81</v>
      </c>
      <c r="E20" t="str">
        <f t="shared" si="0"/>
        <v>Semitic languages, n.i.e.</v>
      </c>
      <c r="F20">
        <f>Data!E1938</f>
        <v>10</v>
      </c>
      <c r="G20">
        <f>RANK(F20,$F$3:$F$150)+COUNTIF($F$3:$F20,F20)-1</f>
        <v>110</v>
      </c>
      <c r="I20">
        <v>3</v>
      </c>
      <c r="J20" t="str">
        <f t="shared" si="1"/>
        <v>Mandarin</v>
      </c>
      <c r="K20" s="6">
        <f t="shared" si="2"/>
        <v>23060</v>
      </c>
      <c r="M20">
        <v>3</v>
      </c>
      <c r="N20" t="str">
        <f t="shared" si="3"/>
        <v>Mandarin</v>
      </c>
      <c r="O20" s="6">
        <f t="shared" si="4"/>
        <v>60090</v>
      </c>
    </row>
    <row r="21" spans="1:15" x14ac:dyDescent="0.2">
      <c r="A21" t="str">
        <f>TRIM(Data!A1939)</f>
        <v>Afro-Asiatic languages, n.i.e.</v>
      </c>
      <c r="B21">
        <f>Data!B1939</f>
        <v>115</v>
      </c>
      <c r="C21">
        <f>RANK(B21,$B$3:$B$150)+COUNTIF($B$3:$B21,B21)-1</f>
        <v>40</v>
      </c>
      <c r="E21" t="str">
        <f t="shared" si="0"/>
        <v>Afro-Asiatic languages, n.i.e.</v>
      </c>
      <c r="F21">
        <f>Data!E1939</f>
        <v>480</v>
      </c>
      <c r="G21">
        <f>RANK(F21,$F$3:$F$150)+COUNTIF($F$3:$F21,F21)-1</f>
        <v>39</v>
      </c>
      <c r="I21">
        <v>2</v>
      </c>
      <c r="J21" t="str">
        <f t="shared" si="1"/>
        <v>French</v>
      </c>
      <c r="K21" s="6">
        <f t="shared" si="2"/>
        <v>309995</v>
      </c>
      <c r="M21">
        <v>2</v>
      </c>
      <c r="N21" t="str">
        <f t="shared" si="3"/>
        <v>French</v>
      </c>
      <c r="O21" s="6">
        <f t="shared" si="4"/>
        <v>3825215</v>
      </c>
    </row>
    <row r="22" spans="1:15" x14ac:dyDescent="0.2">
      <c r="A22" t="str">
        <f>TRIM(Data!A1940)</f>
        <v>Khmer (Cambodian)</v>
      </c>
      <c r="B22">
        <f>Data!B1940</f>
        <v>1970</v>
      </c>
      <c r="C22">
        <f>RANK(B22,$B$3:$B$150)+COUNTIF($B$3:$B22,B22)-1</f>
        <v>12</v>
      </c>
      <c r="E22" t="str">
        <f t="shared" si="0"/>
        <v>Khmer (Cambodian)</v>
      </c>
      <c r="F22">
        <f>Data!E1940</f>
        <v>8075</v>
      </c>
      <c r="G22">
        <f>RANK(F22,$F$3:$F$150)+COUNTIF($F$3:$F22,F22)-1</f>
        <v>11</v>
      </c>
      <c r="I22">
        <v>1</v>
      </c>
      <c r="J22" t="str">
        <f t="shared" si="1"/>
        <v>English</v>
      </c>
      <c r="K22" s="6">
        <f t="shared" si="2"/>
        <v>1317125</v>
      </c>
      <c r="M22">
        <v>1</v>
      </c>
      <c r="N22" t="str">
        <f t="shared" si="3"/>
        <v>English</v>
      </c>
      <c r="O22" s="6">
        <f t="shared" si="4"/>
        <v>15265335</v>
      </c>
    </row>
    <row r="23" spans="1:15" x14ac:dyDescent="0.2">
      <c r="A23" t="str">
        <f>TRIM(Data!A1941)</f>
        <v>Vietnamese</v>
      </c>
      <c r="B23">
        <f>Data!B1941</f>
        <v>0</v>
      </c>
      <c r="C23">
        <f>RANK(B23,$B$3:$B$150)+COUNTIF($B$3:$B23,B23)-1</f>
        <v>103</v>
      </c>
      <c r="E23" t="str">
        <f t="shared" si="0"/>
        <v>Vietnamese</v>
      </c>
      <c r="F23">
        <f>Data!E1941</f>
        <v>0</v>
      </c>
      <c r="G23">
        <f>RANK(F23,$F$3:$F$150)+COUNTIF($F$3:$F23,F23)-1</f>
        <v>124</v>
      </c>
    </row>
    <row r="24" spans="1:15" x14ac:dyDescent="0.2">
      <c r="A24" t="str">
        <f>TRIM(Data!A1942)</f>
        <v>Austro-Asiatic languages, n.i.e</v>
      </c>
      <c r="B24">
        <f>Data!B1942</f>
        <v>0</v>
      </c>
      <c r="C24">
        <f>RANK(B24,$B$3:$B$150)+COUNTIF($B$3:$B24,B24)-1</f>
        <v>104</v>
      </c>
      <c r="E24" t="str">
        <f t="shared" si="0"/>
        <v>Austro-Asiatic languages, n.i.e</v>
      </c>
      <c r="F24">
        <f>Data!E1942</f>
        <v>0</v>
      </c>
      <c r="G24">
        <f>RANK(F24,$F$3:$F$150)+COUNTIF($F$3:$F24,F24)-1</f>
        <v>125</v>
      </c>
    </row>
    <row r="25" spans="1:15" x14ac:dyDescent="0.2">
      <c r="A25" t="str">
        <f>TRIM(Data!A1943)</f>
        <v>Bikol</v>
      </c>
      <c r="B25">
        <f>Data!B1943</f>
        <v>15</v>
      </c>
      <c r="C25">
        <f>RANK(B25,$B$3:$B$150)+COUNTIF($B$3:$B25,B25)-1</f>
        <v>73</v>
      </c>
      <c r="E25" t="str">
        <f t="shared" si="0"/>
        <v>Bikol</v>
      </c>
      <c r="F25">
        <f>Data!E1943</f>
        <v>70</v>
      </c>
      <c r="G25">
        <f>RANK(F25,$F$3:$F$150)+COUNTIF($F$3:$F25,F25)-1</f>
        <v>68</v>
      </c>
    </row>
    <row r="26" spans="1:15" x14ac:dyDescent="0.2">
      <c r="A26" t="str">
        <f>TRIM(Data!A1944)</f>
        <v>Cebuano</v>
      </c>
      <c r="B26">
        <f>Data!B1944</f>
        <v>0</v>
      </c>
      <c r="C26">
        <f>RANK(B26,$B$3:$B$150)+COUNTIF($B$3:$B26,B26)-1</f>
        <v>105</v>
      </c>
      <c r="E26" t="str">
        <f t="shared" si="0"/>
        <v>Cebuano</v>
      </c>
      <c r="F26">
        <f>Data!E1944</f>
        <v>0</v>
      </c>
      <c r="G26">
        <f>RANK(F26,$F$3:$F$150)+COUNTIF($F$3:$F26,F26)-1</f>
        <v>126</v>
      </c>
    </row>
    <row r="27" spans="1:15" x14ac:dyDescent="0.2">
      <c r="A27" t="str">
        <f>TRIM(Data!A1945)</f>
        <v>Fijian</v>
      </c>
      <c r="B27">
        <f>Data!B1945</f>
        <v>10</v>
      </c>
      <c r="C27">
        <f>RANK(B27,$B$3:$B$150)+COUNTIF($B$3:$B27,B27)-1</f>
        <v>82</v>
      </c>
      <c r="E27" t="str">
        <f t="shared" si="0"/>
        <v>Fijian</v>
      </c>
      <c r="F27">
        <f>Data!E1945</f>
        <v>25</v>
      </c>
      <c r="G27">
        <f>RANK(F27,$F$3:$F$150)+COUNTIF($F$3:$F27,F27)-1</f>
        <v>93</v>
      </c>
    </row>
    <row r="28" spans="1:15" x14ac:dyDescent="0.2">
      <c r="A28" t="str">
        <f>TRIM(Data!A1946)</f>
        <v>Hiligaynon</v>
      </c>
      <c r="B28">
        <f>Data!B1946</f>
        <v>40</v>
      </c>
      <c r="C28">
        <f>RANK(B28,$B$3:$B$150)+COUNTIF($B$3:$B28,B28)-1</f>
        <v>55</v>
      </c>
      <c r="E28" t="str">
        <f t="shared" si="0"/>
        <v>Hiligaynon</v>
      </c>
      <c r="F28">
        <f>Data!E1946</f>
        <v>110</v>
      </c>
      <c r="G28">
        <f>RANK(F28,$F$3:$F$150)+COUNTIF($F$3:$F28,F28)-1</f>
        <v>58</v>
      </c>
    </row>
    <row r="29" spans="1:15" x14ac:dyDescent="0.2">
      <c r="A29" t="str">
        <f>TRIM(Data!A1947)</f>
        <v>Ilocano</v>
      </c>
      <c r="B29">
        <f>Data!B1947</f>
        <v>0</v>
      </c>
      <c r="C29">
        <f>RANK(B29,$B$3:$B$150)+COUNTIF($B$3:$B29,B29)-1</f>
        <v>106</v>
      </c>
      <c r="E29" t="str">
        <f t="shared" si="0"/>
        <v>Ilocano</v>
      </c>
      <c r="F29">
        <f>Data!E1947</f>
        <v>0</v>
      </c>
      <c r="G29">
        <f>RANK(F29,$F$3:$F$150)+COUNTIF($F$3:$F29,F29)-1</f>
        <v>127</v>
      </c>
    </row>
    <row r="30" spans="1:15" x14ac:dyDescent="0.2">
      <c r="A30" t="str">
        <f>TRIM(Data!A1948)</f>
        <v>Malagasy</v>
      </c>
      <c r="B30">
        <f>Data!B1948</f>
        <v>45</v>
      </c>
      <c r="C30">
        <f>RANK(B30,$B$3:$B$150)+COUNTIF($B$3:$B30,B30)-1</f>
        <v>53</v>
      </c>
      <c r="E30" t="str">
        <f t="shared" si="0"/>
        <v>Malagasy</v>
      </c>
      <c r="F30">
        <f>Data!E1948</f>
        <v>145</v>
      </c>
      <c r="G30">
        <f>RANK(F30,$F$3:$F$150)+COUNTIF($F$3:$F30,F30)-1</f>
        <v>53</v>
      </c>
    </row>
    <row r="31" spans="1:15" x14ac:dyDescent="0.2">
      <c r="A31" t="str">
        <f>TRIM(Data!A1949)</f>
        <v>Malay</v>
      </c>
      <c r="B31">
        <f>Data!B1949</f>
        <v>0</v>
      </c>
      <c r="C31">
        <f>RANK(B31,$B$3:$B$150)+COUNTIF($B$3:$B31,B31)-1</f>
        <v>107</v>
      </c>
      <c r="E31" t="str">
        <f t="shared" si="0"/>
        <v>Malay</v>
      </c>
      <c r="F31">
        <f>Data!E1949</f>
        <v>10</v>
      </c>
      <c r="G31">
        <f>RANK(F31,$F$3:$F$150)+COUNTIF($F$3:$F31,F31)-1</f>
        <v>111</v>
      </c>
    </row>
    <row r="32" spans="1:15" x14ac:dyDescent="0.2">
      <c r="A32" t="str">
        <f>TRIM(Data!A1950)</f>
        <v>Pampangan (Kapampangan, Pampango)</v>
      </c>
      <c r="B32">
        <f>Data!B1950</f>
        <v>0</v>
      </c>
      <c r="C32">
        <f>RANK(B32,$B$3:$B$150)+COUNTIF($B$3:$B32,B32)-1</f>
        <v>108</v>
      </c>
      <c r="E32" t="str">
        <f t="shared" si="0"/>
        <v>Pampangan (Kapampangan, Pampango)</v>
      </c>
      <c r="F32">
        <f>Data!E1950</f>
        <v>0</v>
      </c>
      <c r="G32">
        <f>RANK(F32,$F$3:$F$150)+COUNTIF($F$3:$F32,F32)-1</f>
        <v>128</v>
      </c>
    </row>
    <row r="33" spans="1:7" x14ac:dyDescent="0.2">
      <c r="A33" t="str">
        <f>TRIM(Data!A1951)</f>
        <v>Pangasinan</v>
      </c>
      <c r="B33">
        <f>Data!B1951</f>
        <v>440</v>
      </c>
      <c r="C33">
        <f>RANK(B33,$B$3:$B$150)+COUNTIF($B$3:$B33,B33)-1</f>
        <v>21</v>
      </c>
      <c r="E33" t="str">
        <f t="shared" si="0"/>
        <v>Pangasinan</v>
      </c>
      <c r="F33">
        <f>Data!E1951</f>
        <v>3450</v>
      </c>
      <c r="G33">
        <f>RANK(F33,$F$3:$F$150)+COUNTIF($F$3:$F33,F33)-1</f>
        <v>16</v>
      </c>
    </row>
    <row r="34" spans="1:7" x14ac:dyDescent="0.2">
      <c r="A34" t="str">
        <f>TRIM(Data!A1952)</f>
        <v>Tagalog (Pilipino, Filipino)</v>
      </c>
      <c r="B34">
        <f>Data!B1952</f>
        <v>0</v>
      </c>
      <c r="C34">
        <f>RANK(B34,$B$3:$B$150)+COUNTIF($B$3:$B34,B34)-1</f>
        <v>109</v>
      </c>
      <c r="E34" t="str">
        <f t="shared" si="0"/>
        <v>Tagalog (Pilipino, Filipino)</v>
      </c>
      <c r="F34">
        <f>Data!E1952</f>
        <v>0</v>
      </c>
      <c r="G34">
        <f>RANK(F34,$F$3:$F$150)+COUNTIF($F$3:$F34,F34)-1</f>
        <v>129</v>
      </c>
    </row>
    <row r="35" spans="1:7" x14ac:dyDescent="0.2">
      <c r="A35" t="str">
        <f>TRIM(Data!A1953)</f>
        <v>Waray-Waray</v>
      </c>
      <c r="B35">
        <f>Data!B1953</f>
        <v>20</v>
      </c>
      <c r="C35">
        <f>RANK(B35,$B$3:$B$150)+COUNTIF($B$3:$B35,B35)-1</f>
        <v>66</v>
      </c>
      <c r="E35" t="str">
        <f t="shared" si="0"/>
        <v>Waray-Waray</v>
      </c>
      <c r="F35">
        <f>Data!E1953</f>
        <v>40</v>
      </c>
      <c r="G35">
        <f>RANK(F35,$F$3:$F$150)+COUNTIF($F$3:$F35,F35)-1</f>
        <v>80</v>
      </c>
    </row>
    <row r="36" spans="1:7" x14ac:dyDescent="0.2">
      <c r="A36" t="str">
        <f>TRIM(Data!A1954)</f>
        <v>Austronesian languages, n.i.e.</v>
      </c>
      <c r="B36">
        <f>Data!B1954</f>
        <v>10</v>
      </c>
      <c r="C36">
        <f>RANK(B36,$B$3:$B$150)+COUNTIF($B$3:$B36,B36)-1</f>
        <v>83</v>
      </c>
      <c r="E36" t="str">
        <f t="shared" si="0"/>
        <v>Austronesian languages, n.i.e.</v>
      </c>
      <c r="F36">
        <f>Data!E1954</f>
        <v>25</v>
      </c>
      <c r="G36">
        <f>RANK(F36,$F$3:$F$150)+COUNTIF($F$3:$F36,F36)-1</f>
        <v>94</v>
      </c>
    </row>
    <row r="37" spans="1:7" x14ac:dyDescent="0.2">
      <c r="A37" t="str">
        <f>TRIM(Data!A1955)</f>
        <v>Haitian Creole</v>
      </c>
      <c r="B37">
        <f>Data!B1955</f>
        <v>55</v>
      </c>
      <c r="C37">
        <f>RANK(B37,$B$3:$B$150)+COUNTIF($B$3:$B37,B37)-1</f>
        <v>50</v>
      </c>
      <c r="E37" t="str">
        <f t="shared" si="0"/>
        <v>Haitian Creole</v>
      </c>
      <c r="F37">
        <f>Data!E1955</f>
        <v>315</v>
      </c>
      <c r="G37">
        <f>RANK(F37,$F$3:$F$150)+COUNTIF($F$3:$F37,F37)-1</f>
        <v>43</v>
      </c>
    </row>
    <row r="38" spans="1:7" x14ac:dyDescent="0.2">
      <c r="A38" t="str">
        <f>TRIM(Data!A1956)</f>
        <v>Creole, n.o.s.</v>
      </c>
      <c r="B38">
        <f>Data!B1956</f>
        <v>10</v>
      </c>
      <c r="C38">
        <f>RANK(B38,$B$3:$B$150)+COUNTIF($B$3:$B38,B38)-1</f>
        <v>84</v>
      </c>
      <c r="E38" t="str">
        <f t="shared" si="0"/>
        <v>Creole, n.o.s.</v>
      </c>
      <c r="F38">
        <f>Data!E1956</f>
        <v>15</v>
      </c>
      <c r="G38">
        <f>RANK(F38,$F$3:$F$150)+COUNTIF($F$3:$F38,F38)-1</f>
        <v>104</v>
      </c>
    </row>
    <row r="39" spans="1:7" x14ac:dyDescent="0.2">
      <c r="A39" t="str">
        <f>TRIM(Data!A1957)</f>
        <v>Creole languages, n.i.e.</v>
      </c>
      <c r="B39">
        <f>Data!B1957</f>
        <v>0</v>
      </c>
      <c r="C39">
        <f>RANK(B39,$B$3:$B$150)+COUNTIF($B$3:$B39,B39)-1</f>
        <v>110</v>
      </c>
      <c r="E39" t="str">
        <f t="shared" si="0"/>
        <v>Creole languages, n.i.e.</v>
      </c>
      <c r="F39">
        <f>Data!E1957</f>
        <v>10</v>
      </c>
      <c r="G39">
        <f>RANK(F39,$F$3:$F$150)+COUNTIF($F$3:$F39,F39)-1</f>
        <v>112</v>
      </c>
    </row>
    <row r="40" spans="1:7" x14ac:dyDescent="0.2">
      <c r="A40" t="str">
        <f>TRIM(Data!A1958)</f>
        <v>Kannada</v>
      </c>
      <c r="B40">
        <f>Data!B1958</f>
        <v>25</v>
      </c>
      <c r="C40">
        <f>RANK(B40,$B$3:$B$150)+COUNTIF($B$3:$B40,B40)-1</f>
        <v>63</v>
      </c>
      <c r="E40" t="str">
        <f t="shared" si="0"/>
        <v>Kannada</v>
      </c>
      <c r="F40">
        <f>Data!E1958</f>
        <v>95</v>
      </c>
      <c r="G40">
        <f>RANK(F40,$F$3:$F$150)+COUNTIF($F$3:$F40,F40)-1</f>
        <v>62</v>
      </c>
    </row>
    <row r="41" spans="1:7" x14ac:dyDescent="0.2">
      <c r="A41" t="str">
        <f>TRIM(Data!A1959)</f>
        <v>Malayalam</v>
      </c>
      <c r="B41">
        <f>Data!B1959</f>
        <v>605</v>
      </c>
      <c r="C41">
        <f>RANK(B41,$B$3:$B$150)+COUNTIF($B$3:$B41,B41)-1</f>
        <v>19</v>
      </c>
      <c r="E41" t="str">
        <f t="shared" si="0"/>
        <v>Malayalam</v>
      </c>
      <c r="F41">
        <f>Data!E1959</f>
        <v>2085</v>
      </c>
      <c r="G41">
        <f>RANK(F41,$F$3:$F$150)+COUNTIF($F$3:$F41,F41)-1</f>
        <v>20</v>
      </c>
    </row>
    <row r="42" spans="1:7" x14ac:dyDescent="0.2">
      <c r="A42" t="str">
        <f>TRIM(Data!A1960)</f>
        <v>Tamil</v>
      </c>
      <c r="B42">
        <f>Data!B1960</f>
        <v>0</v>
      </c>
      <c r="C42">
        <f>RANK(B42,$B$3:$B$150)+COUNTIF($B$3:$B42,B42)-1</f>
        <v>111</v>
      </c>
      <c r="E42" t="str">
        <f t="shared" si="0"/>
        <v>Tamil</v>
      </c>
      <c r="F42">
        <f>Data!E1960</f>
        <v>45</v>
      </c>
      <c r="G42">
        <f>RANK(F42,$F$3:$F$150)+COUNTIF($F$3:$F42,F42)-1</f>
        <v>79</v>
      </c>
    </row>
    <row r="43" spans="1:7" x14ac:dyDescent="0.2">
      <c r="A43" t="str">
        <f>TRIM(Data!A1961)</f>
        <v>Telugu</v>
      </c>
      <c r="B43">
        <f>Data!B1961</f>
        <v>0</v>
      </c>
      <c r="C43">
        <f>RANK(B43,$B$3:$B$150)+COUNTIF($B$3:$B43,B43)-1</f>
        <v>112</v>
      </c>
      <c r="E43" t="str">
        <f t="shared" si="0"/>
        <v>Telugu</v>
      </c>
      <c r="F43">
        <f>Data!E1961</f>
        <v>0</v>
      </c>
      <c r="G43">
        <f>RANK(F43,$F$3:$F$150)+COUNTIF($F$3:$F43,F43)-1</f>
        <v>130</v>
      </c>
    </row>
    <row r="44" spans="1:7" x14ac:dyDescent="0.2">
      <c r="A44" t="str">
        <f>TRIM(Data!A1962)</f>
        <v>Dravidian languages, n.i.e.</v>
      </c>
      <c r="B44">
        <f>Data!B1962</f>
        <v>0</v>
      </c>
      <c r="C44">
        <f>RANK(B44,$B$3:$B$150)+COUNTIF($B$3:$B44,B44)-1</f>
        <v>113</v>
      </c>
      <c r="E44" t="str">
        <f t="shared" si="0"/>
        <v>Dravidian languages, n.i.e.</v>
      </c>
      <c r="F44">
        <f>Data!E1962</f>
        <v>10</v>
      </c>
      <c r="G44">
        <f>RANK(F44,$F$3:$F$150)+COUNTIF($F$3:$F44,F44)-1</f>
        <v>113</v>
      </c>
    </row>
    <row r="45" spans="1:7" x14ac:dyDescent="0.2">
      <c r="A45" t="str">
        <f>TRIM(Data!A1963)</f>
        <v>Hmong-Mien languages</v>
      </c>
      <c r="B45">
        <f>Data!B1963</f>
        <v>105</v>
      </c>
      <c r="C45">
        <f>RANK(B45,$B$3:$B$150)+COUNTIF($B$3:$B45,B45)-1</f>
        <v>42</v>
      </c>
      <c r="E45" t="str">
        <f t="shared" si="0"/>
        <v>Hmong-Mien languages</v>
      </c>
      <c r="F45">
        <f>Data!E1963</f>
        <v>345</v>
      </c>
      <c r="G45">
        <f>RANK(F45,$F$3:$F$150)+COUNTIF($F$3:$F45,F45)-1</f>
        <v>42</v>
      </c>
    </row>
    <row r="46" spans="1:7" x14ac:dyDescent="0.2">
      <c r="A46" t="str">
        <f>TRIM(Data!A1964)</f>
        <v>Albanian</v>
      </c>
      <c r="B46">
        <f>Data!B1964</f>
        <v>220</v>
      </c>
      <c r="C46">
        <f>RANK(B46,$B$3:$B$150)+COUNTIF($B$3:$B46,B46)-1</f>
        <v>30</v>
      </c>
      <c r="E46" t="str">
        <f t="shared" si="0"/>
        <v>Albanian</v>
      </c>
      <c r="F46">
        <f>Data!E1964</f>
        <v>445</v>
      </c>
      <c r="G46">
        <f>RANK(F46,$F$3:$F$150)+COUNTIF($F$3:$F46,F46)-1</f>
        <v>40</v>
      </c>
    </row>
    <row r="47" spans="1:7" x14ac:dyDescent="0.2">
      <c r="A47" t="str">
        <f>TRIM(Data!A1965)</f>
        <v>Armenian</v>
      </c>
      <c r="B47">
        <f>Data!B1965</f>
        <v>10</v>
      </c>
      <c r="C47">
        <f>RANK(B47,$B$3:$B$150)+COUNTIF($B$3:$B47,B47)-1</f>
        <v>85</v>
      </c>
      <c r="E47" t="str">
        <f t="shared" si="0"/>
        <v>Armenian</v>
      </c>
      <c r="F47">
        <f>Data!E1965</f>
        <v>35</v>
      </c>
      <c r="G47">
        <f>RANK(F47,$F$3:$F$150)+COUNTIF($F$3:$F47,F47)-1</f>
        <v>85</v>
      </c>
    </row>
    <row r="48" spans="1:7" x14ac:dyDescent="0.2">
      <c r="A48" t="str">
        <f>TRIM(Data!A1966)</f>
        <v>Latvian</v>
      </c>
      <c r="B48">
        <f>Data!B1966</f>
        <v>10</v>
      </c>
      <c r="C48">
        <f>RANK(B48,$B$3:$B$150)+COUNTIF($B$3:$B48,B48)-1</f>
        <v>86</v>
      </c>
      <c r="E48" t="str">
        <f t="shared" si="0"/>
        <v>Latvian</v>
      </c>
      <c r="F48">
        <f>Data!E1966</f>
        <v>60</v>
      </c>
      <c r="G48">
        <f>RANK(F48,$F$3:$F$150)+COUNTIF($F$3:$F48,F48)-1</f>
        <v>74</v>
      </c>
    </row>
    <row r="49" spans="1:7" x14ac:dyDescent="0.2">
      <c r="A49" t="str">
        <f>TRIM(Data!A1967)</f>
        <v>Lithuanian</v>
      </c>
      <c r="B49">
        <f>Data!B1967</f>
        <v>0</v>
      </c>
      <c r="C49">
        <f>RANK(B49,$B$3:$B$150)+COUNTIF($B$3:$B49,B49)-1</f>
        <v>114</v>
      </c>
      <c r="E49" t="str">
        <f t="shared" si="0"/>
        <v>Lithuanian</v>
      </c>
      <c r="F49">
        <f>Data!E1967</f>
        <v>0</v>
      </c>
      <c r="G49">
        <f>RANK(F49,$F$3:$F$150)+COUNTIF($F$3:$F49,F49)-1</f>
        <v>131</v>
      </c>
    </row>
    <row r="50" spans="1:7" x14ac:dyDescent="0.2">
      <c r="A50" t="str">
        <f>TRIM(Data!A1968)</f>
        <v>Belarusan</v>
      </c>
      <c r="B50">
        <f>Data!B1968</f>
        <v>15</v>
      </c>
      <c r="C50">
        <f>RANK(B50,$B$3:$B$150)+COUNTIF($B$3:$B50,B50)-1</f>
        <v>74</v>
      </c>
      <c r="E50" t="str">
        <f t="shared" si="0"/>
        <v>Belarusan</v>
      </c>
      <c r="F50">
        <f>Data!E1968</f>
        <v>155</v>
      </c>
      <c r="G50">
        <f>RANK(F50,$F$3:$F$150)+COUNTIF($F$3:$F50,F50)-1</f>
        <v>51</v>
      </c>
    </row>
    <row r="51" spans="1:7" x14ac:dyDescent="0.2">
      <c r="A51" t="str">
        <f>TRIM(Data!A1969)</f>
        <v>Bosnian</v>
      </c>
      <c r="B51">
        <f>Data!B1969</f>
        <v>90</v>
      </c>
      <c r="C51">
        <f>RANK(B51,$B$3:$B$150)+COUNTIF($B$3:$B51,B51)-1</f>
        <v>46</v>
      </c>
      <c r="E51" t="str">
        <f t="shared" si="0"/>
        <v>Bosnian</v>
      </c>
      <c r="F51">
        <f>Data!E1969</f>
        <v>200</v>
      </c>
      <c r="G51">
        <f>RANK(F51,$F$3:$F$150)+COUNTIF($F$3:$F51,F51)-1</f>
        <v>48</v>
      </c>
    </row>
    <row r="52" spans="1:7" x14ac:dyDescent="0.2">
      <c r="A52" t="str">
        <f>TRIM(Data!A1970)</f>
        <v>Bulgarian</v>
      </c>
      <c r="B52">
        <f>Data!B1970</f>
        <v>55</v>
      </c>
      <c r="C52">
        <f>RANK(B52,$B$3:$B$150)+COUNTIF($B$3:$B52,B52)-1</f>
        <v>51</v>
      </c>
      <c r="E52" t="str">
        <f t="shared" si="0"/>
        <v>Bulgarian</v>
      </c>
      <c r="F52">
        <f>Data!E1970</f>
        <v>220</v>
      </c>
      <c r="G52">
        <f>RANK(F52,$F$3:$F$150)+COUNTIF($F$3:$F52,F52)-1</f>
        <v>45</v>
      </c>
    </row>
    <row r="53" spans="1:7" x14ac:dyDescent="0.2">
      <c r="A53" t="str">
        <f>TRIM(Data!A1971)</f>
        <v>Croatian</v>
      </c>
      <c r="B53">
        <f>Data!B1971</f>
        <v>20</v>
      </c>
      <c r="C53">
        <f>RANK(B53,$B$3:$B$150)+COUNTIF($B$3:$B53,B53)-1</f>
        <v>67</v>
      </c>
      <c r="E53" t="str">
        <f t="shared" si="0"/>
        <v>Croatian</v>
      </c>
      <c r="F53">
        <f>Data!E1971</f>
        <v>70</v>
      </c>
      <c r="G53">
        <f>RANK(F53,$F$3:$F$150)+COUNTIF($F$3:$F53,F53)-1</f>
        <v>69</v>
      </c>
    </row>
    <row r="54" spans="1:7" x14ac:dyDescent="0.2">
      <c r="A54" t="str">
        <f>TRIM(Data!A1972)</f>
        <v>Czech</v>
      </c>
      <c r="B54">
        <f>Data!B1972</f>
        <v>25</v>
      </c>
      <c r="C54">
        <f>RANK(B54,$B$3:$B$150)+COUNTIF($B$3:$B54,B54)-1</f>
        <v>64</v>
      </c>
      <c r="E54" t="str">
        <f t="shared" si="0"/>
        <v>Czech</v>
      </c>
      <c r="F54">
        <f>Data!E1972</f>
        <v>95</v>
      </c>
      <c r="G54">
        <f>RANK(F54,$F$3:$F$150)+COUNTIF($F$3:$F54,F54)-1</f>
        <v>63</v>
      </c>
    </row>
    <row r="55" spans="1:7" x14ac:dyDescent="0.2">
      <c r="A55" t="str">
        <f>TRIM(Data!A1973)</f>
        <v>Macedonian</v>
      </c>
      <c r="B55">
        <f>Data!B1973</f>
        <v>455</v>
      </c>
      <c r="C55">
        <f>RANK(B55,$B$3:$B$150)+COUNTIF($B$3:$B55,B55)-1</f>
        <v>20</v>
      </c>
      <c r="E55" t="str">
        <f t="shared" si="0"/>
        <v>Macedonian</v>
      </c>
      <c r="F55">
        <f>Data!E1973</f>
        <v>2500</v>
      </c>
      <c r="G55">
        <f>RANK(F55,$F$3:$F$150)+COUNTIF($F$3:$F55,F55)-1</f>
        <v>19</v>
      </c>
    </row>
    <row r="56" spans="1:7" x14ac:dyDescent="0.2">
      <c r="A56" t="str">
        <f>TRIM(Data!A1974)</f>
        <v>Polish</v>
      </c>
      <c r="B56">
        <f>Data!B1974</f>
        <v>1770</v>
      </c>
      <c r="C56">
        <f>RANK(B56,$B$3:$B$150)+COUNTIF($B$3:$B56,B56)-1</f>
        <v>13</v>
      </c>
      <c r="E56" t="str">
        <f t="shared" si="0"/>
        <v>Polish</v>
      </c>
      <c r="F56">
        <f>Data!E1974</f>
        <v>4850</v>
      </c>
      <c r="G56">
        <f>RANK(F56,$F$3:$F$150)+COUNTIF($F$3:$F56,F56)-1</f>
        <v>14</v>
      </c>
    </row>
    <row r="57" spans="1:7" x14ac:dyDescent="0.2">
      <c r="A57" t="str">
        <f>TRIM(Data!A1975)</f>
        <v>Russian</v>
      </c>
      <c r="B57">
        <f>Data!B1975</f>
        <v>125</v>
      </c>
      <c r="C57">
        <f>RANK(B57,$B$3:$B$150)+COUNTIF($B$3:$B57,B57)-1</f>
        <v>38</v>
      </c>
      <c r="E57" t="str">
        <f t="shared" si="0"/>
        <v>Russian</v>
      </c>
      <c r="F57">
        <f>Data!E1975</f>
        <v>530</v>
      </c>
      <c r="G57">
        <f>RANK(F57,$F$3:$F$150)+COUNTIF($F$3:$F57,F57)-1</f>
        <v>36</v>
      </c>
    </row>
    <row r="58" spans="1:7" x14ac:dyDescent="0.2">
      <c r="A58" t="str">
        <f>TRIM(Data!A1976)</f>
        <v>Serbian</v>
      </c>
      <c r="B58">
        <f>Data!B1976</f>
        <v>10</v>
      </c>
      <c r="C58">
        <f>RANK(B58,$B$3:$B$150)+COUNTIF($B$3:$B58,B58)-1</f>
        <v>87</v>
      </c>
      <c r="E58" t="str">
        <f t="shared" si="0"/>
        <v>Serbian</v>
      </c>
      <c r="F58">
        <f>Data!E1976</f>
        <v>30</v>
      </c>
      <c r="G58">
        <f>RANK(F58,$F$3:$F$150)+COUNTIF($F$3:$F58,F58)-1</f>
        <v>88</v>
      </c>
    </row>
    <row r="59" spans="1:7" x14ac:dyDescent="0.2">
      <c r="A59" t="str">
        <f>TRIM(Data!A1977)</f>
        <v>Serbo-Croatian</v>
      </c>
      <c r="B59">
        <f>Data!B1977</f>
        <v>55</v>
      </c>
      <c r="C59">
        <f>RANK(B59,$B$3:$B$150)+COUNTIF($B$3:$B59,B59)-1</f>
        <v>52</v>
      </c>
      <c r="E59" t="str">
        <f t="shared" si="0"/>
        <v>Serbo-Croatian</v>
      </c>
      <c r="F59">
        <f>Data!E1977</f>
        <v>100</v>
      </c>
      <c r="G59">
        <f>RANK(F59,$F$3:$F$150)+COUNTIF($F$3:$F59,F59)-1</f>
        <v>61</v>
      </c>
    </row>
    <row r="60" spans="1:7" x14ac:dyDescent="0.2">
      <c r="A60" t="str">
        <f>TRIM(Data!A1978)</f>
        <v>Slovak</v>
      </c>
      <c r="B60">
        <f>Data!B1978</f>
        <v>0</v>
      </c>
      <c r="C60">
        <f>RANK(B60,$B$3:$B$150)+COUNTIF($B$3:$B60,B60)-1</f>
        <v>115</v>
      </c>
      <c r="E60" t="str">
        <f t="shared" si="0"/>
        <v>Slovak</v>
      </c>
      <c r="F60">
        <f>Data!E1978</f>
        <v>10</v>
      </c>
      <c r="G60">
        <f>RANK(F60,$F$3:$F$150)+COUNTIF($F$3:$F60,F60)-1</f>
        <v>114</v>
      </c>
    </row>
    <row r="61" spans="1:7" x14ac:dyDescent="0.2">
      <c r="A61" t="str">
        <f>TRIM(Data!A1979)</f>
        <v>Slovene (Slovenian)</v>
      </c>
      <c r="B61">
        <f>Data!B1979</f>
        <v>375</v>
      </c>
      <c r="C61">
        <f>RANK(B61,$B$3:$B$150)+COUNTIF($B$3:$B61,B61)-1</f>
        <v>23</v>
      </c>
      <c r="E61" t="str">
        <f t="shared" si="0"/>
        <v>Slovene (Slovenian)</v>
      </c>
      <c r="F61">
        <f>Data!E1979</f>
        <v>1210</v>
      </c>
      <c r="G61">
        <f>RANK(F61,$F$3:$F$150)+COUNTIF($F$3:$F61,F61)-1</f>
        <v>24</v>
      </c>
    </row>
    <row r="62" spans="1:7" x14ac:dyDescent="0.2">
      <c r="A62" t="str">
        <f>TRIM(Data!A1980)</f>
        <v>Ukrainian</v>
      </c>
      <c r="B62">
        <f>Data!B1980</f>
        <v>0</v>
      </c>
      <c r="C62">
        <f>RANK(B62,$B$3:$B$150)+COUNTIF($B$3:$B62,B62)-1</f>
        <v>116</v>
      </c>
      <c r="E62" t="str">
        <f t="shared" si="0"/>
        <v>Ukrainian</v>
      </c>
      <c r="F62">
        <f>Data!E1980</f>
        <v>10</v>
      </c>
      <c r="G62">
        <f>RANK(F62,$F$3:$F$150)+COUNTIF($F$3:$F62,F62)-1</f>
        <v>115</v>
      </c>
    </row>
    <row r="63" spans="1:7" x14ac:dyDescent="0.2">
      <c r="A63" t="str">
        <f>TRIM(Data!A1981)</f>
        <v>Slavic languages, n.i.e.</v>
      </c>
      <c r="B63">
        <f>Data!B1981</f>
        <v>0</v>
      </c>
      <c r="C63">
        <f>RANK(B63,$B$3:$B$150)+COUNTIF($B$3:$B63,B63)-1</f>
        <v>117</v>
      </c>
      <c r="E63" t="str">
        <f t="shared" si="0"/>
        <v>Slavic languages, n.i.e.</v>
      </c>
      <c r="F63">
        <f>Data!E1981</f>
        <v>15</v>
      </c>
      <c r="G63">
        <f>RANK(F63,$F$3:$F$150)+COUNTIF($F$3:$F63,F63)-1</f>
        <v>105</v>
      </c>
    </row>
    <row r="64" spans="1:7" x14ac:dyDescent="0.2">
      <c r="A64" t="str">
        <f>TRIM(Data!A1982)</f>
        <v>Scottish Gaelic</v>
      </c>
      <c r="B64">
        <f>Data!B1982</f>
        <v>0</v>
      </c>
      <c r="C64">
        <f>RANK(B64,$B$3:$B$150)+COUNTIF($B$3:$B64,B64)-1</f>
        <v>118</v>
      </c>
      <c r="E64" t="str">
        <f t="shared" si="0"/>
        <v>Scottish Gaelic</v>
      </c>
      <c r="F64">
        <f>Data!E1982</f>
        <v>0</v>
      </c>
      <c r="G64">
        <f>RANK(F64,$F$3:$F$150)+COUNTIF($F$3:$F64,F64)-1</f>
        <v>132</v>
      </c>
    </row>
    <row r="65" spans="1:7" x14ac:dyDescent="0.2">
      <c r="A65" t="str">
        <f>TRIM(Data!A1983)</f>
        <v>Welsh</v>
      </c>
      <c r="B65">
        <f>Data!B1983</f>
        <v>10</v>
      </c>
      <c r="C65">
        <f>RANK(B65,$B$3:$B$150)+COUNTIF($B$3:$B65,B65)-1</f>
        <v>88</v>
      </c>
      <c r="E65" t="str">
        <f t="shared" si="0"/>
        <v>Welsh</v>
      </c>
      <c r="F65">
        <f>Data!E1983</f>
        <v>10</v>
      </c>
      <c r="G65">
        <f>RANK(F65,$F$3:$F$150)+COUNTIF($F$3:$F65,F65)-1</f>
        <v>116</v>
      </c>
    </row>
    <row r="66" spans="1:7" x14ac:dyDescent="0.2">
      <c r="A66" t="str">
        <f>TRIM(Data!A1984)</f>
        <v>Celtic languages, n.i.e.</v>
      </c>
      <c r="B66">
        <f>Data!B1984</f>
        <v>25</v>
      </c>
      <c r="C66">
        <f>RANK(B66,$B$3:$B$150)+COUNTIF($B$3:$B66,B66)-1</f>
        <v>65</v>
      </c>
      <c r="E66" t="str">
        <f t="shared" si="0"/>
        <v>Celtic languages, n.i.e.</v>
      </c>
      <c r="F66">
        <f>Data!E1984</f>
        <v>80</v>
      </c>
      <c r="G66">
        <f>RANK(F66,$F$3:$F$150)+COUNTIF($F$3:$F66,F66)-1</f>
        <v>66</v>
      </c>
    </row>
    <row r="67" spans="1:7" x14ac:dyDescent="0.2">
      <c r="A67" t="str">
        <f>TRIM(Data!A1985)</f>
        <v>Afrikaans</v>
      </c>
      <c r="B67">
        <f>Data!B1985</f>
        <v>15</v>
      </c>
      <c r="C67">
        <f>RANK(B67,$B$3:$B$150)+COUNTIF($B$3:$B67,B67)-1</f>
        <v>75</v>
      </c>
      <c r="E67" t="str">
        <f t="shared" si="0"/>
        <v>Afrikaans</v>
      </c>
      <c r="F67">
        <f>Data!E1985</f>
        <v>90</v>
      </c>
      <c r="G67">
        <f>RANK(F67,$F$3:$F$150)+COUNTIF($F$3:$F67,F67)-1</f>
        <v>64</v>
      </c>
    </row>
    <row r="68" spans="1:7" x14ac:dyDescent="0.2">
      <c r="A68" t="str">
        <f>TRIM(Data!A1986)</f>
        <v>Danish</v>
      </c>
      <c r="B68">
        <f>Data!B1986</f>
        <v>335</v>
      </c>
      <c r="C68">
        <f>RANK(B68,$B$3:$B$150)+COUNTIF($B$3:$B68,B68)-1</f>
        <v>26</v>
      </c>
      <c r="E68" t="str">
        <f t="shared" ref="E68:E131" si="5">A68</f>
        <v>Danish</v>
      </c>
      <c r="F68">
        <f>Data!E1986</f>
        <v>1170</v>
      </c>
      <c r="G68">
        <f>RANK(F68,$F$3:$F$150)+COUNTIF($F$3:$F68,F68)-1</f>
        <v>25</v>
      </c>
    </row>
    <row r="69" spans="1:7" x14ac:dyDescent="0.2">
      <c r="A69" t="str">
        <f>TRIM(Data!A1987)</f>
        <v>Dutch</v>
      </c>
      <c r="B69">
        <f>Data!B1987</f>
        <v>0</v>
      </c>
      <c r="C69">
        <f>RANK(B69,$B$3:$B$150)+COUNTIF($B$3:$B69,B69)-1</f>
        <v>119</v>
      </c>
      <c r="E69" t="str">
        <f t="shared" si="5"/>
        <v>Dutch</v>
      </c>
      <c r="F69">
        <f>Data!E1987</f>
        <v>40</v>
      </c>
      <c r="G69">
        <f>RANK(F69,$F$3:$F$150)+COUNTIF($F$3:$F69,F69)-1</f>
        <v>81</v>
      </c>
    </row>
    <row r="70" spans="1:7" x14ac:dyDescent="0.2">
      <c r="A70" t="str">
        <f>TRIM(Data!A1988)</f>
        <v>Frisian</v>
      </c>
      <c r="B70">
        <f>Data!B1988</f>
        <v>3010</v>
      </c>
      <c r="C70">
        <f>RANK(B70,$B$3:$B$150)+COUNTIF($B$3:$B70,B70)-1</f>
        <v>10</v>
      </c>
      <c r="E70" t="str">
        <f t="shared" si="5"/>
        <v>Frisian</v>
      </c>
      <c r="F70">
        <f>Data!E1988</f>
        <v>10065</v>
      </c>
      <c r="G70">
        <f>RANK(F70,$F$3:$F$150)+COUNTIF($F$3:$F70,F70)-1</f>
        <v>10</v>
      </c>
    </row>
    <row r="71" spans="1:7" x14ac:dyDescent="0.2">
      <c r="A71" t="str">
        <f>TRIM(Data!A1989)</f>
        <v>German</v>
      </c>
      <c r="B71">
        <f>Data!B1989</f>
        <v>0</v>
      </c>
      <c r="C71">
        <f>RANK(B71,$B$3:$B$150)+COUNTIF($B$3:$B71,B71)-1</f>
        <v>120</v>
      </c>
      <c r="E71" t="str">
        <f t="shared" si="5"/>
        <v>German</v>
      </c>
      <c r="F71">
        <f>Data!E1989</f>
        <v>0</v>
      </c>
      <c r="G71">
        <f>RANK(F71,$F$3:$F$150)+COUNTIF($F$3:$F71,F71)-1</f>
        <v>133</v>
      </c>
    </row>
    <row r="72" spans="1:7" x14ac:dyDescent="0.2">
      <c r="A72" t="str">
        <f>TRIM(Data!A1990)</f>
        <v>Icelandic</v>
      </c>
      <c r="B72">
        <f>Data!B1990</f>
        <v>30</v>
      </c>
      <c r="C72">
        <f>RANK(B72,$B$3:$B$150)+COUNTIF($B$3:$B72,B72)-1</f>
        <v>58</v>
      </c>
      <c r="E72" t="str">
        <f t="shared" si="5"/>
        <v>Icelandic</v>
      </c>
      <c r="F72">
        <f>Data!E1990</f>
        <v>70</v>
      </c>
      <c r="G72">
        <f>RANK(F72,$F$3:$F$150)+COUNTIF($F$3:$F72,F72)-1</f>
        <v>70</v>
      </c>
    </row>
    <row r="73" spans="1:7" x14ac:dyDescent="0.2">
      <c r="A73" t="str">
        <f>TRIM(Data!A1991)</f>
        <v>Norwegian</v>
      </c>
      <c r="B73">
        <f>Data!B1991</f>
        <v>40</v>
      </c>
      <c r="C73">
        <f>RANK(B73,$B$3:$B$150)+COUNTIF($B$3:$B73,B73)-1</f>
        <v>56</v>
      </c>
      <c r="E73" t="str">
        <f t="shared" si="5"/>
        <v>Norwegian</v>
      </c>
      <c r="F73">
        <f>Data!E1991</f>
        <v>125</v>
      </c>
      <c r="G73">
        <f>RANK(F73,$F$3:$F$150)+COUNTIF($F$3:$F73,F73)-1</f>
        <v>57</v>
      </c>
    </row>
    <row r="74" spans="1:7" x14ac:dyDescent="0.2">
      <c r="A74" t="str">
        <f>TRIM(Data!A1992)</f>
        <v>Swedish</v>
      </c>
      <c r="B74">
        <f>Data!B1992</f>
        <v>10</v>
      </c>
      <c r="C74">
        <f>RANK(B74,$B$3:$B$150)+COUNTIF($B$3:$B74,B74)-1</f>
        <v>89</v>
      </c>
      <c r="E74" t="str">
        <f t="shared" si="5"/>
        <v>Swedish</v>
      </c>
      <c r="F74">
        <f>Data!E1992</f>
        <v>35</v>
      </c>
      <c r="G74">
        <f>RANK(F74,$F$3:$F$150)+COUNTIF($F$3:$F74,F74)-1</f>
        <v>86</v>
      </c>
    </row>
    <row r="75" spans="1:7" x14ac:dyDescent="0.2">
      <c r="A75" t="str">
        <f>TRIM(Data!A1993)</f>
        <v>Vlaams (Flemish)</v>
      </c>
      <c r="B75">
        <f>Data!B1993</f>
        <v>130</v>
      </c>
      <c r="C75">
        <f>RANK(B75,$B$3:$B$150)+COUNTIF($B$3:$B75,B75)-1</f>
        <v>37</v>
      </c>
      <c r="E75" t="str">
        <f t="shared" si="5"/>
        <v>Vlaams (Flemish)</v>
      </c>
      <c r="F75">
        <f>Data!E1993</f>
        <v>895</v>
      </c>
      <c r="G75">
        <f>RANK(F75,$F$3:$F$150)+COUNTIF($F$3:$F75,F75)-1</f>
        <v>28</v>
      </c>
    </row>
    <row r="76" spans="1:7" x14ac:dyDescent="0.2">
      <c r="A76" t="str">
        <f>TRIM(Data!A1994)</f>
        <v>Yiddish</v>
      </c>
      <c r="B76">
        <f>Data!B1994</f>
        <v>175</v>
      </c>
      <c r="C76">
        <f>RANK(B76,$B$3:$B$150)+COUNTIF($B$3:$B76,B76)-1</f>
        <v>33</v>
      </c>
      <c r="E76" t="str">
        <f t="shared" si="5"/>
        <v>Yiddish</v>
      </c>
      <c r="F76">
        <f>Data!E1994</f>
        <v>725</v>
      </c>
      <c r="G76">
        <f>RANK(F76,$F$3:$F$150)+COUNTIF($F$3:$F76,F76)-1</f>
        <v>32</v>
      </c>
    </row>
    <row r="77" spans="1:7" x14ac:dyDescent="0.2">
      <c r="A77" t="str">
        <f>TRIM(Data!A1995)</f>
        <v>Germanic languages, n.i.e.</v>
      </c>
      <c r="B77">
        <f>Data!B1995</f>
        <v>215</v>
      </c>
      <c r="C77">
        <f>RANK(B77,$B$3:$B$150)+COUNTIF($B$3:$B77,B77)-1</f>
        <v>31</v>
      </c>
      <c r="E77" t="str">
        <f t="shared" si="5"/>
        <v>Germanic languages, n.i.e.</v>
      </c>
      <c r="F77">
        <f>Data!E1995</f>
        <v>1020</v>
      </c>
      <c r="G77">
        <f>RANK(F77,$F$3:$F$150)+COUNTIF($F$3:$F77,F77)-1</f>
        <v>27</v>
      </c>
    </row>
    <row r="78" spans="1:7" x14ac:dyDescent="0.2">
      <c r="A78" t="str">
        <f>TRIM(Data!A1996)</f>
        <v>Greek</v>
      </c>
      <c r="B78">
        <f>Data!B1996</f>
        <v>270</v>
      </c>
      <c r="C78">
        <f>RANK(B78,$B$3:$B$150)+COUNTIF($B$3:$B78,B78)-1</f>
        <v>28</v>
      </c>
      <c r="E78" t="str">
        <f t="shared" si="5"/>
        <v>Greek</v>
      </c>
      <c r="F78">
        <f>Data!E1996</f>
        <v>530</v>
      </c>
      <c r="G78">
        <f>RANK(F78,$F$3:$F$150)+COUNTIF($F$3:$F78,F78)-1</f>
        <v>37</v>
      </c>
    </row>
    <row r="79" spans="1:7" x14ac:dyDescent="0.2">
      <c r="A79" t="str">
        <f>TRIM(Data!A1997)</f>
        <v>Bengali</v>
      </c>
      <c r="B79">
        <f>Data!B1997</f>
        <v>135</v>
      </c>
      <c r="C79">
        <f>RANK(B79,$B$3:$B$150)+COUNTIF($B$3:$B79,B79)-1</f>
        <v>35</v>
      </c>
      <c r="E79" t="str">
        <f t="shared" si="5"/>
        <v>Bengali</v>
      </c>
      <c r="F79">
        <f>Data!E1997</f>
        <v>885</v>
      </c>
      <c r="G79">
        <f>RANK(F79,$F$3:$F$150)+COUNTIF($F$3:$F79,F79)-1</f>
        <v>29</v>
      </c>
    </row>
    <row r="80" spans="1:7" x14ac:dyDescent="0.2">
      <c r="A80" t="str">
        <f>TRIM(Data!A1998)</f>
        <v>Gujarati</v>
      </c>
      <c r="B80">
        <f>Data!B1998</f>
        <v>340</v>
      </c>
      <c r="C80">
        <f>RANK(B80,$B$3:$B$150)+COUNTIF($B$3:$B80,B80)-1</f>
        <v>24</v>
      </c>
      <c r="E80" t="str">
        <f t="shared" si="5"/>
        <v>Gujarati</v>
      </c>
      <c r="F80">
        <f>Data!E1998</f>
        <v>1400</v>
      </c>
      <c r="G80">
        <f>RANK(F80,$F$3:$F$150)+COUNTIF($F$3:$F80,F80)-1</f>
        <v>23</v>
      </c>
    </row>
    <row r="81" spans="1:7" x14ac:dyDescent="0.2">
      <c r="A81" t="str">
        <f>TRIM(Data!A1999)</f>
        <v>Hindi</v>
      </c>
      <c r="B81">
        <f>Data!B1999</f>
        <v>0</v>
      </c>
      <c r="C81">
        <f>RANK(B81,$B$3:$B$150)+COUNTIF($B$3:$B81,B81)-1</f>
        <v>121</v>
      </c>
      <c r="E81" t="str">
        <f t="shared" si="5"/>
        <v>Hindi</v>
      </c>
      <c r="F81">
        <f>Data!E1999</f>
        <v>0</v>
      </c>
      <c r="G81">
        <f>RANK(F81,$F$3:$F$150)+COUNTIF($F$3:$F81,F81)-1</f>
        <v>134</v>
      </c>
    </row>
    <row r="82" spans="1:7" x14ac:dyDescent="0.2">
      <c r="A82" t="str">
        <f>TRIM(Data!A2000)</f>
        <v>Kashmiri</v>
      </c>
      <c r="B82">
        <f>Data!B2000</f>
        <v>0</v>
      </c>
      <c r="C82">
        <f>RANK(B82,$B$3:$B$150)+COUNTIF($B$3:$B82,B82)-1</f>
        <v>122</v>
      </c>
      <c r="E82" t="str">
        <f t="shared" si="5"/>
        <v>Kashmiri</v>
      </c>
      <c r="F82">
        <f>Data!E2000</f>
        <v>0</v>
      </c>
      <c r="G82">
        <f>RANK(F82,$F$3:$F$150)+COUNTIF($F$3:$F82,F82)-1</f>
        <v>135</v>
      </c>
    </row>
    <row r="83" spans="1:7" x14ac:dyDescent="0.2">
      <c r="A83" t="str">
        <f>TRIM(Data!A2001)</f>
        <v>Konkani</v>
      </c>
      <c r="B83">
        <f>Data!B2001</f>
        <v>10</v>
      </c>
      <c r="C83">
        <f>RANK(B83,$B$3:$B$150)+COUNTIF($B$3:$B83,B83)-1</f>
        <v>90</v>
      </c>
      <c r="E83" t="str">
        <f t="shared" si="5"/>
        <v>Konkani</v>
      </c>
      <c r="F83">
        <f>Data!E2001</f>
        <v>35</v>
      </c>
      <c r="G83">
        <f>RANK(F83,$F$3:$F$150)+COUNTIF($F$3:$F83,F83)-1</f>
        <v>87</v>
      </c>
    </row>
    <row r="84" spans="1:7" x14ac:dyDescent="0.2">
      <c r="A84" t="str">
        <f>TRIM(Data!A2002)</f>
        <v>Marathi</v>
      </c>
      <c r="B84">
        <f>Data!B2002</f>
        <v>90</v>
      </c>
      <c r="C84">
        <f>RANK(B84,$B$3:$B$150)+COUNTIF($B$3:$B84,B84)-1</f>
        <v>47</v>
      </c>
      <c r="E84" t="str">
        <f t="shared" si="5"/>
        <v>Marathi</v>
      </c>
      <c r="F84">
        <f>Data!E2002</f>
        <v>195</v>
      </c>
      <c r="G84">
        <f>RANK(F84,$F$3:$F$150)+COUNTIF($F$3:$F84,F84)-1</f>
        <v>49</v>
      </c>
    </row>
    <row r="85" spans="1:7" x14ac:dyDescent="0.2">
      <c r="A85" t="str">
        <f>TRIM(Data!A2003)</f>
        <v>Nepali</v>
      </c>
      <c r="B85">
        <f>Data!B2003</f>
        <v>0</v>
      </c>
      <c r="C85">
        <f>RANK(B85,$B$3:$B$150)+COUNTIF($B$3:$B85,B85)-1</f>
        <v>123</v>
      </c>
      <c r="E85" t="str">
        <f t="shared" si="5"/>
        <v>Nepali</v>
      </c>
      <c r="F85">
        <f>Data!E2003</f>
        <v>0</v>
      </c>
      <c r="G85">
        <f>RANK(F85,$F$3:$F$150)+COUNTIF($F$3:$F85,F85)-1</f>
        <v>136</v>
      </c>
    </row>
    <row r="86" spans="1:7" x14ac:dyDescent="0.2">
      <c r="A86" t="str">
        <f>TRIM(Data!A2004)</f>
        <v>Oriya (Odia)</v>
      </c>
      <c r="B86">
        <f>Data!B2004</f>
        <v>3590</v>
      </c>
      <c r="C86">
        <f>RANK(B86,$B$3:$B$150)+COUNTIF($B$3:$B86,B86)-1</f>
        <v>8</v>
      </c>
      <c r="E86" t="str">
        <f t="shared" si="5"/>
        <v>Oriya (Odia)</v>
      </c>
      <c r="F86">
        <f>Data!E2004</f>
        <v>27870</v>
      </c>
      <c r="G86">
        <f>RANK(F86,$F$3:$F$150)+COUNTIF($F$3:$F86,F86)-1</f>
        <v>5</v>
      </c>
    </row>
    <row r="87" spans="1:7" x14ac:dyDescent="0.2">
      <c r="A87" t="str">
        <f>TRIM(Data!A2005)</f>
        <v>Punjabi (Panjabi)</v>
      </c>
      <c r="B87">
        <f>Data!B2005</f>
        <v>0</v>
      </c>
      <c r="C87">
        <f>RANK(B87,$B$3:$B$150)+COUNTIF($B$3:$B87,B87)-1</f>
        <v>124</v>
      </c>
      <c r="E87" t="str">
        <f t="shared" si="5"/>
        <v>Punjabi (Panjabi)</v>
      </c>
      <c r="F87">
        <f>Data!E2005</f>
        <v>40</v>
      </c>
      <c r="G87">
        <f>RANK(F87,$F$3:$F$150)+COUNTIF($F$3:$F87,F87)-1</f>
        <v>82</v>
      </c>
    </row>
    <row r="88" spans="1:7" x14ac:dyDescent="0.2">
      <c r="A88" t="str">
        <f>TRIM(Data!A2006)</f>
        <v>Sindhi</v>
      </c>
      <c r="B88">
        <f>Data!B2006</f>
        <v>30</v>
      </c>
      <c r="C88">
        <f>RANK(B88,$B$3:$B$150)+COUNTIF($B$3:$B88,B88)-1</f>
        <v>59</v>
      </c>
      <c r="E88" t="str">
        <f t="shared" si="5"/>
        <v>Sindhi</v>
      </c>
      <c r="F88">
        <f>Data!E2006</f>
        <v>40</v>
      </c>
      <c r="G88">
        <f>RANK(F88,$F$3:$F$150)+COUNTIF($F$3:$F88,F88)-1</f>
        <v>83</v>
      </c>
    </row>
    <row r="89" spans="1:7" x14ac:dyDescent="0.2">
      <c r="A89" t="str">
        <f>TRIM(Data!A2007)</f>
        <v>Sinhala (Sinhalese)</v>
      </c>
      <c r="B89">
        <f>Data!B2007</f>
        <v>670</v>
      </c>
      <c r="C89">
        <f>RANK(B89,$B$3:$B$150)+COUNTIF($B$3:$B89,B89)-1</f>
        <v>18</v>
      </c>
      <c r="E89" t="str">
        <f t="shared" si="5"/>
        <v>Sinhala (Sinhalese)</v>
      </c>
      <c r="F89">
        <f>Data!E2007</f>
        <v>1495</v>
      </c>
      <c r="G89">
        <f>RANK(F89,$F$3:$F$150)+COUNTIF($F$3:$F89,F89)-1</f>
        <v>22</v>
      </c>
    </row>
    <row r="90" spans="1:7" x14ac:dyDescent="0.2">
      <c r="A90" t="str">
        <f>TRIM(Data!A2008)</f>
        <v>Urdu</v>
      </c>
      <c r="B90">
        <f>Data!B2008</f>
        <v>105</v>
      </c>
      <c r="C90">
        <f>RANK(B90,$B$3:$B$150)+COUNTIF($B$3:$B90,B90)-1</f>
        <v>43</v>
      </c>
      <c r="E90" t="str">
        <f t="shared" si="5"/>
        <v>Urdu</v>
      </c>
      <c r="F90">
        <f>Data!E2008</f>
        <v>190</v>
      </c>
      <c r="G90">
        <f>RANK(F90,$F$3:$F$150)+COUNTIF($F$3:$F90,F90)-1</f>
        <v>50</v>
      </c>
    </row>
    <row r="91" spans="1:7" x14ac:dyDescent="0.2">
      <c r="A91" t="str">
        <f>TRIM(Data!A2009)</f>
        <v>Kurdish</v>
      </c>
      <c r="B91">
        <f>Data!B2009</f>
        <v>15</v>
      </c>
      <c r="C91">
        <f>RANK(B91,$B$3:$B$150)+COUNTIF($B$3:$B91,B91)-1</f>
        <v>76</v>
      </c>
      <c r="E91" t="str">
        <f t="shared" si="5"/>
        <v>Kurdish</v>
      </c>
      <c r="F91">
        <f>Data!E2009</f>
        <v>50</v>
      </c>
      <c r="G91">
        <f>RANK(F91,$F$3:$F$150)+COUNTIF($F$3:$F91,F91)-1</f>
        <v>75</v>
      </c>
    </row>
    <row r="92" spans="1:7" x14ac:dyDescent="0.2">
      <c r="A92" t="str">
        <f>TRIM(Data!A2010)</f>
        <v>Pashto</v>
      </c>
      <c r="B92">
        <f>Data!B2010</f>
        <v>2835</v>
      </c>
      <c r="C92">
        <f>RANK(B92,$B$3:$B$150)+COUNTIF($B$3:$B92,B92)-1</f>
        <v>11</v>
      </c>
      <c r="E92" t="str">
        <f t="shared" si="5"/>
        <v>Pashto</v>
      </c>
      <c r="F92">
        <f>Data!E2010</f>
        <v>4585</v>
      </c>
      <c r="G92">
        <f>RANK(F92,$F$3:$F$150)+COUNTIF($F$3:$F92,F92)-1</f>
        <v>15</v>
      </c>
    </row>
    <row r="93" spans="1:7" x14ac:dyDescent="0.2">
      <c r="A93" t="str">
        <f>TRIM(Data!A2011)</f>
        <v>Persian (Farsi)</v>
      </c>
      <c r="B93">
        <f>Data!B2011</f>
        <v>10</v>
      </c>
      <c r="C93">
        <f>RANK(B93,$B$3:$B$150)+COUNTIF($B$3:$B93,B93)-1</f>
        <v>91</v>
      </c>
      <c r="E93" t="str">
        <f t="shared" si="5"/>
        <v>Persian (Farsi)</v>
      </c>
      <c r="F93">
        <f>Data!E2011</f>
        <v>20</v>
      </c>
      <c r="G93">
        <f>RANK(F93,$F$3:$F$150)+COUNTIF($F$3:$F93,F93)-1</f>
        <v>98</v>
      </c>
    </row>
    <row r="94" spans="1:7" x14ac:dyDescent="0.2">
      <c r="A94" t="str">
        <f>TRIM(Data!A2012)</f>
        <v>Indo-Iranian languages, n.i.e.</v>
      </c>
      <c r="B94">
        <f>Data!B2012</f>
        <v>6055</v>
      </c>
      <c r="C94">
        <f>RANK(B94,$B$3:$B$150)+COUNTIF($B$3:$B94,B94)-1</f>
        <v>5</v>
      </c>
      <c r="E94" t="str">
        <f t="shared" si="5"/>
        <v>Indo-Iranian languages, n.i.e.</v>
      </c>
      <c r="F94">
        <f>Data!E2012</f>
        <v>23025</v>
      </c>
      <c r="G94">
        <f>RANK(F94,$F$3:$F$150)+COUNTIF($F$3:$F94,F94)-1</f>
        <v>7</v>
      </c>
    </row>
    <row r="95" spans="1:7" x14ac:dyDescent="0.2">
      <c r="A95" t="str">
        <f>TRIM(Data!A2013)</f>
        <v>Catalan</v>
      </c>
      <c r="B95">
        <f>Data!B2013</f>
        <v>0</v>
      </c>
      <c r="C95">
        <f>RANK(B95,$B$3:$B$150)+COUNTIF($B$3:$B95,B95)-1</f>
        <v>125</v>
      </c>
      <c r="E95" t="str">
        <f t="shared" si="5"/>
        <v>Catalan</v>
      </c>
      <c r="F95">
        <f>Data!E2013</f>
        <v>30</v>
      </c>
      <c r="G95">
        <f>RANK(F95,$F$3:$F$150)+COUNTIF($F$3:$F95,F95)-1</f>
        <v>89</v>
      </c>
    </row>
    <row r="96" spans="1:7" x14ac:dyDescent="0.2">
      <c r="A96" t="str">
        <f>TRIM(Data!A2014)</f>
        <v>Italian</v>
      </c>
      <c r="B96">
        <f>Data!B2014</f>
        <v>285</v>
      </c>
      <c r="C96">
        <f>RANK(B96,$B$3:$B$150)+COUNTIF($B$3:$B96,B96)-1</f>
        <v>27</v>
      </c>
      <c r="E96" t="str">
        <f t="shared" si="5"/>
        <v>Italian</v>
      </c>
      <c r="F96">
        <f>Data!E2014</f>
        <v>1705</v>
      </c>
      <c r="G96">
        <f>RANK(F96,$F$3:$F$150)+COUNTIF($F$3:$F96,F96)-1</f>
        <v>21</v>
      </c>
    </row>
    <row r="97" spans="1:7" x14ac:dyDescent="0.2">
      <c r="A97" t="str">
        <f>TRIM(Data!A2015)</f>
        <v>Portuguese</v>
      </c>
      <c r="B97">
        <f>Data!B2015</f>
        <v>1740</v>
      </c>
      <c r="C97">
        <f>RANK(B97,$B$3:$B$150)+COUNTIF($B$3:$B97,B97)-1</f>
        <v>14</v>
      </c>
      <c r="E97" t="str">
        <f t="shared" si="5"/>
        <v>Portuguese</v>
      </c>
      <c r="F97">
        <f>Data!E2015</f>
        <v>7485</v>
      </c>
      <c r="G97">
        <f>RANK(F97,$F$3:$F$150)+COUNTIF($F$3:$F97,F97)-1</f>
        <v>12</v>
      </c>
    </row>
    <row r="98" spans="1:7" x14ac:dyDescent="0.2">
      <c r="A98" t="str">
        <f>TRIM(Data!A2016)</f>
        <v>Romanian</v>
      </c>
      <c r="B98">
        <f>Data!B2016</f>
        <v>270</v>
      </c>
      <c r="C98">
        <f>RANK(B98,$B$3:$B$150)+COUNTIF($B$3:$B98,B98)-1</f>
        <v>29</v>
      </c>
      <c r="E98" t="str">
        <f t="shared" si="5"/>
        <v>Romanian</v>
      </c>
      <c r="F98">
        <f>Data!E2016</f>
        <v>750</v>
      </c>
      <c r="G98">
        <f>RANK(F98,$F$3:$F$150)+COUNTIF($F$3:$F98,F98)-1</f>
        <v>31</v>
      </c>
    </row>
    <row r="99" spans="1:7" x14ac:dyDescent="0.2">
      <c r="A99" t="str">
        <f>TRIM(Data!A2017)</f>
        <v>Spanish</v>
      </c>
      <c r="B99">
        <f>Data!B2017</f>
        <v>3760</v>
      </c>
      <c r="C99">
        <f>RANK(B99,$B$3:$B$150)+COUNTIF($B$3:$B99,B99)-1</f>
        <v>7</v>
      </c>
      <c r="E99" t="str">
        <f t="shared" si="5"/>
        <v>Spanish</v>
      </c>
      <c r="F99">
        <f>Data!E2017</f>
        <v>13030</v>
      </c>
      <c r="G99">
        <f>RANK(F99,$F$3:$F$150)+COUNTIF($F$3:$F99,F99)-1</f>
        <v>8</v>
      </c>
    </row>
    <row r="100" spans="1:7" x14ac:dyDescent="0.2">
      <c r="A100" t="str">
        <f>TRIM(Data!A2018)</f>
        <v>Italic (Romance) languages, n.i.e.</v>
      </c>
      <c r="B100">
        <f>Data!B2018</f>
        <v>0</v>
      </c>
      <c r="C100">
        <f>RANK(B100,$B$3:$B$150)+COUNTIF($B$3:$B100,B100)-1</f>
        <v>126</v>
      </c>
      <c r="E100" t="str">
        <f t="shared" si="5"/>
        <v>Italic (Romance) languages, n.i.e.</v>
      </c>
      <c r="F100">
        <f>Data!E2018</f>
        <v>25</v>
      </c>
      <c r="G100">
        <f>RANK(F100,$F$3:$F$150)+COUNTIF($F$3:$F100,F100)-1</f>
        <v>95</v>
      </c>
    </row>
    <row r="101" spans="1:7" x14ac:dyDescent="0.2">
      <c r="A101" t="str">
        <f>TRIM(Data!A2019)</f>
        <v>Japanese</v>
      </c>
      <c r="B101">
        <f>Data!B2019</f>
        <v>870</v>
      </c>
      <c r="C101">
        <f>RANK(B101,$B$3:$B$150)+COUNTIF($B$3:$B101,B101)-1</f>
        <v>16</v>
      </c>
      <c r="E101" t="str">
        <f t="shared" si="5"/>
        <v>Japanese</v>
      </c>
      <c r="F101">
        <f>Data!E2019</f>
        <v>3255</v>
      </c>
      <c r="G101">
        <f>RANK(F101,$F$3:$F$150)+COUNTIF($F$3:$F101,F101)-1</f>
        <v>17</v>
      </c>
    </row>
    <row r="102" spans="1:7" x14ac:dyDescent="0.2">
      <c r="A102" t="str">
        <f>TRIM(Data!A2020)</f>
        <v>Georgian</v>
      </c>
      <c r="B102">
        <f>Data!B2020</f>
        <v>10</v>
      </c>
      <c r="C102">
        <f>RANK(B102,$B$3:$B$150)+COUNTIF($B$3:$B102,B102)-1</f>
        <v>92</v>
      </c>
      <c r="E102" t="str">
        <f t="shared" si="5"/>
        <v>Georgian</v>
      </c>
      <c r="F102">
        <f>Data!E2020</f>
        <v>30</v>
      </c>
      <c r="G102">
        <f>RANK(F102,$F$3:$F$150)+COUNTIF($F$3:$F102,F102)-1</f>
        <v>90</v>
      </c>
    </row>
    <row r="103" spans="1:7" x14ac:dyDescent="0.2">
      <c r="A103" t="str">
        <f>TRIM(Data!A2021)</f>
        <v>Korean</v>
      </c>
      <c r="B103">
        <f>Data!B2021</f>
        <v>4995</v>
      </c>
      <c r="C103">
        <f>RANK(B103,$B$3:$B$150)+COUNTIF($B$3:$B103,B103)-1</f>
        <v>6</v>
      </c>
      <c r="E103" t="str">
        <f t="shared" si="5"/>
        <v>Korean</v>
      </c>
      <c r="F103">
        <f>Data!E2021</f>
        <v>12150</v>
      </c>
      <c r="G103">
        <f>RANK(F103,$F$3:$F$150)+COUNTIF($F$3:$F103,F103)-1</f>
        <v>9</v>
      </c>
    </row>
    <row r="104" spans="1:7" x14ac:dyDescent="0.2">
      <c r="A104" t="str">
        <f>TRIM(Data!A2022)</f>
        <v>Mongolian</v>
      </c>
      <c r="B104">
        <f>Data!B2022</f>
        <v>0</v>
      </c>
      <c r="C104">
        <f>RANK(B104,$B$3:$B$150)+COUNTIF($B$3:$B104,B104)-1</f>
        <v>127</v>
      </c>
      <c r="E104" t="str">
        <f t="shared" si="5"/>
        <v>Mongolian</v>
      </c>
      <c r="F104">
        <f>Data!E2022</f>
        <v>0</v>
      </c>
      <c r="G104">
        <f>RANK(F104,$F$3:$F$150)+COUNTIF($F$3:$F104,F104)-1</f>
        <v>137</v>
      </c>
    </row>
    <row r="105" spans="1:7" x14ac:dyDescent="0.2">
      <c r="A105" t="str">
        <f>TRIM(Data!A2023)</f>
        <v>Akan (Twi)</v>
      </c>
      <c r="B105">
        <f>Data!B2023</f>
        <v>0</v>
      </c>
      <c r="C105">
        <f>RANK(B105,$B$3:$B$150)+COUNTIF($B$3:$B105,B105)-1</f>
        <v>128</v>
      </c>
      <c r="E105" t="str">
        <f t="shared" si="5"/>
        <v>Akan (Twi)</v>
      </c>
      <c r="F105">
        <f>Data!E2023</f>
        <v>20</v>
      </c>
      <c r="G105">
        <f>RANK(F105,$F$3:$F$150)+COUNTIF($F$3:$F105,F105)-1</f>
        <v>99</v>
      </c>
    </row>
    <row r="106" spans="1:7" x14ac:dyDescent="0.2">
      <c r="A106" t="str">
        <f>TRIM(Data!A2024)</f>
        <v>Bamanankan</v>
      </c>
      <c r="B106">
        <f>Data!B2024</f>
        <v>0</v>
      </c>
      <c r="C106">
        <f>RANK(B106,$B$3:$B$150)+COUNTIF($B$3:$B106,B106)-1</f>
        <v>129</v>
      </c>
      <c r="E106" t="str">
        <f t="shared" si="5"/>
        <v>Bamanankan</v>
      </c>
      <c r="F106">
        <f>Data!E2024</f>
        <v>0</v>
      </c>
      <c r="G106">
        <f>RANK(F106,$F$3:$F$150)+COUNTIF($F$3:$F106,F106)-1</f>
        <v>138</v>
      </c>
    </row>
    <row r="107" spans="1:7" x14ac:dyDescent="0.2">
      <c r="A107" t="str">
        <f>TRIM(Data!A2025)</f>
        <v>Edo</v>
      </c>
      <c r="B107">
        <f>Data!B2025</f>
        <v>0</v>
      </c>
      <c r="C107">
        <f>RANK(B107,$B$3:$B$150)+COUNTIF($B$3:$B107,B107)-1</f>
        <v>130</v>
      </c>
      <c r="E107" t="str">
        <f t="shared" si="5"/>
        <v>Edo</v>
      </c>
      <c r="F107">
        <f>Data!E2025</f>
        <v>0</v>
      </c>
      <c r="G107">
        <f>RANK(F107,$F$3:$F$150)+COUNTIF($F$3:$F107,F107)-1</f>
        <v>139</v>
      </c>
    </row>
    <row r="108" spans="1:7" x14ac:dyDescent="0.2">
      <c r="A108" t="str">
        <f>TRIM(Data!A2026)</f>
        <v>Ewe</v>
      </c>
      <c r="B108">
        <f>Data!B2026</f>
        <v>0</v>
      </c>
      <c r="C108">
        <f>RANK(B108,$B$3:$B$150)+COUNTIF($B$3:$B108,B108)-1</f>
        <v>131</v>
      </c>
      <c r="E108" t="str">
        <f t="shared" si="5"/>
        <v>Ewe</v>
      </c>
      <c r="F108">
        <f>Data!E2026</f>
        <v>10</v>
      </c>
      <c r="G108">
        <f>RANK(F108,$F$3:$F$150)+COUNTIF($F$3:$F108,F108)-1</f>
        <v>117</v>
      </c>
    </row>
    <row r="109" spans="1:7" x14ac:dyDescent="0.2">
      <c r="A109" t="str">
        <f>TRIM(Data!A2027)</f>
        <v>Fulah (Pular, Pulaar, Fulfulde)</v>
      </c>
      <c r="B109">
        <f>Data!B2027</f>
        <v>0</v>
      </c>
      <c r="C109">
        <f>RANK(B109,$B$3:$B$150)+COUNTIF($B$3:$B109,B109)-1</f>
        <v>132</v>
      </c>
      <c r="E109" t="str">
        <f t="shared" si="5"/>
        <v>Fulah (Pular, Pulaar, Fulfulde)</v>
      </c>
      <c r="F109">
        <f>Data!E2027</f>
        <v>0</v>
      </c>
      <c r="G109">
        <f>RANK(F109,$F$3:$F$150)+COUNTIF($F$3:$F109,F109)-1</f>
        <v>140</v>
      </c>
    </row>
    <row r="110" spans="1:7" x14ac:dyDescent="0.2">
      <c r="A110" t="str">
        <f>TRIM(Data!A2028)</f>
        <v>Ga</v>
      </c>
      <c r="B110">
        <f>Data!B2028</f>
        <v>0</v>
      </c>
      <c r="C110">
        <f>RANK(B110,$B$3:$B$150)+COUNTIF($B$3:$B110,B110)-1</f>
        <v>133</v>
      </c>
      <c r="E110" t="str">
        <f t="shared" si="5"/>
        <v>Ga</v>
      </c>
      <c r="F110">
        <f>Data!E2028</f>
        <v>10</v>
      </c>
      <c r="G110">
        <f>RANK(F110,$F$3:$F$150)+COUNTIF($F$3:$F110,F110)-1</f>
        <v>118</v>
      </c>
    </row>
    <row r="111" spans="1:7" x14ac:dyDescent="0.2">
      <c r="A111" t="str">
        <f>TRIM(Data!A2029)</f>
        <v>Ganda</v>
      </c>
      <c r="B111">
        <f>Data!B2029</f>
        <v>0</v>
      </c>
      <c r="C111">
        <f>RANK(B111,$B$3:$B$150)+COUNTIF($B$3:$B111,B111)-1</f>
        <v>134</v>
      </c>
      <c r="E111" t="str">
        <f t="shared" si="5"/>
        <v>Ganda</v>
      </c>
      <c r="F111">
        <f>Data!E2029</f>
        <v>20</v>
      </c>
      <c r="G111">
        <f>RANK(F111,$F$3:$F$150)+COUNTIF($F$3:$F111,F111)-1</f>
        <v>100</v>
      </c>
    </row>
    <row r="112" spans="1:7" x14ac:dyDescent="0.2">
      <c r="A112" t="str">
        <f>TRIM(Data!A2030)</f>
        <v>Igbo</v>
      </c>
      <c r="B112">
        <f>Data!B2030</f>
        <v>0</v>
      </c>
      <c r="C112">
        <f>RANK(B112,$B$3:$B$150)+COUNTIF($B$3:$B112,B112)-1</f>
        <v>135</v>
      </c>
      <c r="E112" t="str">
        <f t="shared" si="5"/>
        <v>Igbo</v>
      </c>
      <c r="F112">
        <f>Data!E2030</f>
        <v>10</v>
      </c>
      <c r="G112">
        <f>RANK(F112,$F$3:$F$150)+COUNTIF($F$3:$F112,F112)-1</f>
        <v>119</v>
      </c>
    </row>
    <row r="113" spans="1:7" x14ac:dyDescent="0.2">
      <c r="A113" t="str">
        <f>TRIM(Data!A2031)</f>
        <v>Lingala</v>
      </c>
      <c r="B113">
        <f>Data!B2031</f>
        <v>10</v>
      </c>
      <c r="C113">
        <f>RANK(B113,$B$3:$B$150)+COUNTIF($B$3:$B113,B113)-1</f>
        <v>93</v>
      </c>
      <c r="E113" t="str">
        <f t="shared" si="5"/>
        <v>Lingala</v>
      </c>
      <c r="F113">
        <f>Data!E2031</f>
        <v>10</v>
      </c>
      <c r="G113">
        <f>RANK(F113,$F$3:$F$150)+COUNTIF($F$3:$F113,F113)-1</f>
        <v>120</v>
      </c>
    </row>
    <row r="114" spans="1:7" x14ac:dyDescent="0.2">
      <c r="A114" t="str">
        <f>TRIM(Data!A2032)</f>
        <v>Rundi (Kirundi)</v>
      </c>
      <c r="B114">
        <f>Data!B2032</f>
        <v>0</v>
      </c>
      <c r="C114">
        <f>RANK(B114,$B$3:$B$150)+COUNTIF($B$3:$B114,B114)-1</f>
        <v>136</v>
      </c>
      <c r="E114" t="str">
        <f t="shared" si="5"/>
        <v>Rundi (Kirundi)</v>
      </c>
      <c r="F114">
        <f>Data!E2032</f>
        <v>0</v>
      </c>
      <c r="G114">
        <f>RANK(F114,$F$3:$F$150)+COUNTIF($F$3:$F114,F114)-1</f>
        <v>141</v>
      </c>
    </row>
    <row r="115" spans="1:7" x14ac:dyDescent="0.2">
      <c r="A115" t="str">
        <f>TRIM(Data!A2033)</f>
        <v>Kinyarwanda (Rwanda)</v>
      </c>
      <c r="B115">
        <f>Data!B2033</f>
        <v>10</v>
      </c>
      <c r="C115">
        <f>RANK(B115,$B$3:$B$150)+COUNTIF($B$3:$B115,B115)-1</f>
        <v>94</v>
      </c>
      <c r="E115" t="str">
        <f t="shared" si="5"/>
        <v>Kinyarwanda (Rwanda)</v>
      </c>
      <c r="F115">
        <f>Data!E2033</f>
        <v>20</v>
      </c>
      <c r="G115">
        <f>RANK(F115,$F$3:$F$150)+COUNTIF($F$3:$F115,F115)-1</f>
        <v>101</v>
      </c>
    </row>
    <row r="116" spans="1:7" x14ac:dyDescent="0.2">
      <c r="A116" t="str">
        <f>TRIM(Data!A2034)</f>
        <v>Shona</v>
      </c>
      <c r="B116">
        <f>Data!B2034</f>
        <v>0</v>
      </c>
      <c r="C116">
        <f>RANK(B116,$B$3:$B$150)+COUNTIF($B$3:$B116,B116)-1</f>
        <v>137</v>
      </c>
      <c r="E116" t="str">
        <f t="shared" si="5"/>
        <v>Shona</v>
      </c>
      <c r="F116">
        <f>Data!E2034</f>
        <v>0</v>
      </c>
      <c r="G116">
        <f>RANK(F116,$F$3:$F$150)+COUNTIF($F$3:$F116,F116)-1</f>
        <v>142</v>
      </c>
    </row>
    <row r="117" spans="1:7" x14ac:dyDescent="0.2">
      <c r="A117" t="str">
        <f>TRIM(Data!A2035)</f>
        <v>Swahili</v>
      </c>
      <c r="B117">
        <f>Data!B2035</f>
        <v>30</v>
      </c>
      <c r="C117">
        <f>RANK(B117,$B$3:$B$150)+COUNTIF($B$3:$B117,B117)-1</f>
        <v>60</v>
      </c>
      <c r="E117" t="str">
        <f t="shared" si="5"/>
        <v>Swahili</v>
      </c>
      <c r="F117">
        <f>Data!E2035</f>
        <v>85</v>
      </c>
      <c r="G117">
        <f>RANK(F117,$F$3:$F$150)+COUNTIF($F$3:$F117,F117)-1</f>
        <v>65</v>
      </c>
    </row>
    <row r="118" spans="1:7" x14ac:dyDescent="0.2">
      <c r="A118" t="str">
        <f>TRIM(Data!A2036)</f>
        <v>Wolof</v>
      </c>
      <c r="B118">
        <f>Data!B2036</f>
        <v>10</v>
      </c>
      <c r="C118">
        <f>RANK(B118,$B$3:$B$150)+COUNTIF($B$3:$B118,B118)-1</f>
        <v>95</v>
      </c>
      <c r="E118" t="str">
        <f t="shared" si="5"/>
        <v>Wolof</v>
      </c>
      <c r="F118">
        <f>Data!E2036</f>
        <v>10</v>
      </c>
      <c r="G118">
        <f>RANK(F118,$F$3:$F$150)+COUNTIF($F$3:$F118,F118)-1</f>
        <v>121</v>
      </c>
    </row>
    <row r="119" spans="1:7" x14ac:dyDescent="0.2">
      <c r="A119" t="str">
        <f>TRIM(Data!A2037)</f>
        <v>Yoruba</v>
      </c>
      <c r="B119">
        <f>Data!B2037</f>
        <v>15</v>
      </c>
      <c r="C119">
        <f>RANK(B119,$B$3:$B$150)+COUNTIF($B$3:$B119,B119)-1</f>
        <v>77</v>
      </c>
      <c r="E119" t="str">
        <f t="shared" si="5"/>
        <v>Yoruba</v>
      </c>
      <c r="F119">
        <f>Data!E2037</f>
        <v>15</v>
      </c>
      <c r="G119">
        <f>RANK(F119,$F$3:$F$150)+COUNTIF($F$3:$F119,F119)-1</f>
        <v>106</v>
      </c>
    </row>
    <row r="120" spans="1:7" x14ac:dyDescent="0.2">
      <c r="A120" t="str">
        <f>TRIM(Data!A2038)</f>
        <v>Niger-Congo languages, n.i.e.</v>
      </c>
      <c r="B120">
        <f>Data!B2038</f>
        <v>10</v>
      </c>
      <c r="C120">
        <f>RANK(B120,$B$3:$B$150)+COUNTIF($B$3:$B120,B120)-1</f>
        <v>96</v>
      </c>
      <c r="E120" t="str">
        <f t="shared" si="5"/>
        <v>Niger-Congo languages, n.i.e.</v>
      </c>
      <c r="F120">
        <f>Data!E2038</f>
        <v>30</v>
      </c>
      <c r="G120">
        <f>RANK(F120,$F$3:$F$150)+COUNTIF($F$3:$F120,F120)-1</f>
        <v>91</v>
      </c>
    </row>
    <row r="121" spans="1:7" x14ac:dyDescent="0.2">
      <c r="A121" t="str">
        <f>TRIM(Data!A2039)</f>
        <v>Dinka</v>
      </c>
      <c r="B121">
        <f>Data!B2039</f>
        <v>0</v>
      </c>
      <c r="C121">
        <f>RANK(B121,$B$3:$B$150)+COUNTIF($B$3:$B121,B121)-1</f>
        <v>138</v>
      </c>
      <c r="E121" t="str">
        <f t="shared" si="5"/>
        <v>Dinka</v>
      </c>
      <c r="F121">
        <f>Data!E2039</f>
        <v>0</v>
      </c>
      <c r="G121">
        <f>RANK(F121,$F$3:$F$150)+COUNTIF($F$3:$F121,F121)-1</f>
        <v>143</v>
      </c>
    </row>
    <row r="122" spans="1:7" x14ac:dyDescent="0.2">
      <c r="A122" t="str">
        <f>TRIM(Data!A2040)</f>
        <v>Nilo-Saharan languages, n.i.e.</v>
      </c>
      <c r="B122">
        <f>Data!B2040</f>
        <v>0</v>
      </c>
      <c r="C122">
        <f>RANK(B122,$B$3:$B$150)+COUNTIF($B$3:$B122,B122)-1</f>
        <v>139</v>
      </c>
      <c r="E122" t="str">
        <f t="shared" si="5"/>
        <v>Nilo-Saharan languages, n.i.e.</v>
      </c>
      <c r="F122">
        <f>Data!E2040</f>
        <v>0</v>
      </c>
      <c r="G122">
        <f>RANK(F122,$F$3:$F$150)+COUNTIF($F$3:$F122,F122)-1</f>
        <v>144</v>
      </c>
    </row>
    <row r="123" spans="1:7" x14ac:dyDescent="0.2">
      <c r="A123" t="str">
        <f>TRIM(Data!A2041)</f>
        <v>American Sign Language</v>
      </c>
      <c r="B123">
        <f>Data!B2041</f>
        <v>100</v>
      </c>
      <c r="C123">
        <f>RANK(B123,$B$3:$B$150)+COUNTIF($B$3:$B123,B123)-1</f>
        <v>44</v>
      </c>
      <c r="E123" t="str">
        <f t="shared" si="5"/>
        <v>American Sign Language</v>
      </c>
      <c r="F123">
        <f>Data!E2041</f>
        <v>1145</v>
      </c>
      <c r="G123">
        <f>RANK(F123,$F$3:$F$150)+COUNTIF($F$3:$F123,F123)-1</f>
        <v>26</v>
      </c>
    </row>
    <row r="124" spans="1:7" x14ac:dyDescent="0.2">
      <c r="A124" t="str">
        <f>TRIM(Data!A2042)</f>
        <v>Quebec Sign Language</v>
      </c>
      <c r="B124">
        <f>Data!B2042</f>
        <v>20</v>
      </c>
      <c r="C124">
        <f>RANK(B124,$B$3:$B$150)+COUNTIF($B$3:$B124,B124)-1</f>
        <v>68</v>
      </c>
      <c r="E124" t="str">
        <f t="shared" si="5"/>
        <v>Quebec Sign Language</v>
      </c>
      <c r="F124">
        <f>Data!E2042</f>
        <v>135</v>
      </c>
      <c r="G124">
        <f>RANK(F124,$F$3:$F$150)+COUNTIF($F$3:$F124,F124)-1</f>
        <v>55</v>
      </c>
    </row>
    <row r="125" spans="1:7" x14ac:dyDescent="0.2">
      <c r="A125" t="str">
        <f>TRIM(Data!A2043)</f>
        <v>Sign languages, n.i.e</v>
      </c>
      <c r="B125">
        <f>Data!B2043</f>
        <v>120</v>
      </c>
      <c r="C125">
        <f>RANK(B125,$B$3:$B$150)+COUNTIF($B$3:$B125,B125)-1</f>
        <v>39</v>
      </c>
      <c r="E125" t="str">
        <f t="shared" si="5"/>
        <v>Sign languages, n.i.e</v>
      </c>
      <c r="F125">
        <f>Data!E2043</f>
        <v>640</v>
      </c>
      <c r="G125">
        <f>RANK(F125,$F$3:$F$150)+COUNTIF($F$3:$F125,F125)-1</f>
        <v>34</v>
      </c>
    </row>
    <row r="126" spans="1:7" x14ac:dyDescent="0.2">
      <c r="A126" t="str">
        <f>TRIM(Data!A2044)</f>
        <v>Cantonese</v>
      </c>
      <c r="B126">
        <f>Data!B2044</f>
        <v>13465</v>
      </c>
      <c r="C126">
        <f>RANK(B126,$B$3:$B$150)+COUNTIF($B$3:$B126,B126)-1</f>
        <v>4</v>
      </c>
      <c r="E126" t="str">
        <f t="shared" si="5"/>
        <v>Cantonese</v>
      </c>
      <c r="F126">
        <f>Data!E2044</f>
        <v>58820</v>
      </c>
      <c r="G126">
        <f>RANK(F126,$F$3:$F$150)+COUNTIF($F$3:$F126,F126)-1</f>
        <v>4</v>
      </c>
    </row>
    <row r="127" spans="1:7" x14ac:dyDescent="0.2">
      <c r="A127" t="str">
        <f>TRIM(Data!A2045)</f>
        <v>Hakka</v>
      </c>
      <c r="B127">
        <f>Data!B2045</f>
        <v>0</v>
      </c>
      <c r="C127">
        <f>RANK(B127,$B$3:$B$150)+COUNTIF($B$3:$B127,B127)-1</f>
        <v>140</v>
      </c>
      <c r="E127" t="str">
        <f t="shared" si="5"/>
        <v>Hakka</v>
      </c>
      <c r="F127">
        <f>Data!E2045</f>
        <v>70</v>
      </c>
      <c r="G127">
        <f>RANK(F127,$F$3:$F$150)+COUNTIF($F$3:$F127,F127)-1</f>
        <v>71</v>
      </c>
    </row>
    <row r="128" spans="1:7" x14ac:dyDescent="0.2">
      <c r="A128" t="str">
        <f>TRIM(Data!A2046)</f>
        <v>Mandarin</v>
      </c>
      <c r="B128">
        <f>Data!B2046</f>
        <v>23060</v>
      </c>
      <c r="C128">
        <f>RANK(B128,$B$3:$B$150)+COUNTIF($B$3:$B128,B128)-1</f>
        <v>3</v>
      </c>
      <c r="E128" t="str">
        <f t="shared" si="5"/>
        <v>Mandarin</v>
      </c>
      <c r="F128">
        <f>Data!E2046</f>
        <v>60090</v>
      </c>
      <c r="G128">
        <f>RANK(F128,$F$3:$F$150)+COUNTIF($F$3:$F128,F128)-1</f>
        <v>3</v>
      </c>
    </row>
    <row r="129" spans="1:7" x14ac:dyDescent="0.2">
      <c r="A129" t="str">
        <f>TRIM(Data!A2047)</f>
        <v>Min Dong</v>
      </c>
      <c r="B129">
        <f>Data!B2047</f>
        <v>0</v>
      </c>
      <c r="C129">
        <f>RANK(B129,$B$3:$B$150)+COUNTIF($B$3:$B129,B129)-1</f>
        <v>141</v>
      </c>
      <c r="E129" t="str">
        <f t="shared" si="5"/>
        <v>Min Dong</v>
      </c>
      <c r="F129">
        <f>Data!E2047</f>
        <v>25</v>
      </c>
      <c r="G129">
        <f>RANK(F129,$F$3:$F$150)+COUNTIF($F$3:$F129,F129)-1</f>
        <v>96</v>
      </c>
    </row>
    <row r="130" spans="1:7" x14ac:dyDescent="0.2">
      <c r="A130" t="str">
        <f>TRIM(Data!A2048)</f>
        <v>Min Nan (Chaochow, Teochow, Fukien, Taiwanese)</v>
      </c>
      <c r="B130">
        <f>Data!B2048</f>
        <v>180</v>
      </c>
      <c r="C130">
        <f>RANK(B130,$B$3:$B$150)+COUNTIF($B$3:$B130,B130)-1</f>
        <v>32</v>
      </c>
      <c r="E130" t="str">
        <f t="shared" si="5"/>
        <v>Min Nan (Chaochow, Teochow, Fukien, Taiwanese)</v>
      </c>
      <c r="F130">
        <f>Data!E2048</f>
        <v>565</v>
      </c>
      <c r="G130">
        <f>RANK(F130,$F$3:$F$150)+COUNTIF($F$3:$F130,F130)-1</f>
        <v>35</v>
      </c>
    </row>
    <row r="131" spans="1:7" x14ac:dyDescent="0.2">
      <c r="A131" t="str">
        <f>TRIM(Data!A2049)</f>
        <v>Wu (Shanghainese)</v>
      </c>
      <c r="B131">
        <f>Data!B2049</f>
        <v>45</v>
      </c>
      <c r="C131">
        <f>RANK(B131,$B$3:$B$150)+COUNTIF($B$3:$B131,B131)-1</f>
        <v>54</v>
      </c>
      <c r="E131" t="str">
        <f t="shared" si="5"/>
        <v>Wu (Shanghainese)</v>
      </c>
      <c r="F131">
        <f>Data!E2049</f>
        <v>105</v>
      </c>
      <c r="G131">
        <f>RANK(F131,$F$3:$F$150)+COUNTIF($F$3:$F131,F131)-1</f>
        <v>59</v>
      </c>
    </row>
    <row r="132" spans="1:7" x14ac:dyDescent="0.2">
      <c r="A132" t="str">
        <f>TRIM(Data!A2050)</f>
        <v>Chinese, n.o.s.</v>
      </c>
      <c r="B132">
        <f>Data!B2050</f>
        <v>1080</v>
      </c>
      <c r="C132">
        <f>RANK(B132,$B$3:$B$150)+COUNTIF($B$3:$B132,B132)-1</f>
        <v>15</v>
      </c>
      <c r="E132" t="str">
        <f t="shared" ref="E132:E150" si="6">A132</f>
        <v>Chinese, n.o.s.</v>
      </c>
      <c r="F132">
        <f>Data!E2050</f>
        <v>2930</v>
      </c>
      <c r="G132">
        <f>RANK(F132,$F$3:$F$150)+COUNTIF($F$3:$F132,F132)-1</f>
        <v>18</v>
      </c>
    </row>
    <row r="133" spans="1:7" x14ac:dyDescent="0.2">
      <c r="A133" t="str">
        <f>TRIM(Data!A2051)</f>
        <v>Chinese languages, n.i.e.</v>
      </c>
      <c r="B133">
        <f>Data!B2051</f>
        <v>0</v>
      </c>
      <c r="C133">
        <f>RANK(B133,$B$3:$B$150)+COUNTIF($B$3:$B133,B133)-1</f>
        <v>142</v>
      </c>
      <c r="E133" t="str">
        <f t="shared" si="6"/>
        <v>Chinese languages, n.i.e.</v>
      </c>
      <c r="F133">
        <f>Data!E2051</f>
        <v>0</v>
      </c>
      <c r="G133">
        <f>RANK(F133,$F$3:$F$150)+COUNTIF($F$3:$F133,F133)-1</f>
        <v>145</v>
      </c>
    </row>
    <row r="134" spans="1:7" x14ac:dyDescent="0.2">
      <c r="A134" t="str">
        <f>TRIM(Data!A2052)</f>
        <v>Burmese</v>
      </c>
      <c r="B134">
        <f>Data!B2052</f>
        <v>20</v>
      </c>
      <c r="C134">
        <f>RANK(B134,$B$3:$B$150)+COUNTIF($B$3:$B134,B134)-1</f>
        <v>69</v>
      </c>
      <c r="E134" t="str">
        <f t="shared" si="6"/>
        <v>Burmese</v>
      </c>
      <c r="F134">
        <f>Data!E2052</f>
        <v>70</v>
      </c>
      <c r="G134">
        <f>RANK(F134,$F$3:$F$150)+COUNTIF($F$3:$F134,F134)-1</f>
        <v>72</v>
      </c>
    </row>
    <row r="135" spans="1:7" x14ac:dyDescent="0.2">
      <c r="A135" t="str">
        <f>TRIM(Data!A2053)</f>
        <v>Karenic languages</v>
      </c>
      <c r="B135">
        <f>Data!B2053</f>
        <v>40</v>
      </c>
      <c r="C135">
        <f>RANK(B135,$B$3:$B$150)+COUNTIF($B$3:$B135,B135)-1</f>
        <v>57</v>
      </c>
      <c r="E135" t="str">
        <f t="shared" si="6"/>
        <v>Karenic languages</v>
      </c>
      <c r="F135">
        <f>Data!E2053</f>
        <v>135</v>
      </c>
      <c r="G135">
        <f>RANK(F135,$F$3:$F$150)+COUNTIF($F$3:$F135,F135)-1</f>
        <v>56</v>
      </c>
    </row>
    <row r="136" spans="1:7" x14ac:dyDescent="0.2">
      <c r="A136" t="str">
        <f>TRIM(Data!A2054)</f>
        <v>Tibetan</v>
      </c>
      <c r="B136">
        <f>Data!B2054</f>
        <v>20</v>
      </c>
      <c r="C136">
        <f>RANK(B136,$B$3:$B$150)+COUNTIF($B$3:$B136,B136)-1</f>
        <v>70</v>
      </c>
      <c r="E136" t="str">
        <f t="shared" si="6"/>
        <v>Tibetan</v>
      </c>
      <c r="F136">
        <f>Data!E2054</f>
        <v>50</v>
      </c>
      <c r="G136">
        <f>RANK(F136,$F$3:$F$150)+COUNTIF($F$3:$F136,F136)-1</f>
        <v>76</v>
      </c>
    </row>
    <row r="137" spans="1:7" x14ac:dyDescent="0.2">
      <c r="A137" t="str">
        <f>TRIM(Data!A2055)</f>
        <v>Tibeto-Burman languages, n.i.e.</v>
      </c>
      <c r="B137">
        <f>Data!B2055</f>
        <v>10</v>
      </c>
      <c r="C137">
        <f>RANK(B137,$B$3:$B$150)+COUNTIF($B$3:$B137,B137)-1</f>
        <v>97</v>
      </c>
      <c r="E137" t="str">
        <f t="shared" si="6"/>
        <v>Tibeto-Burman languages, n.i.e.</v>
      </c>
      <c r="F137">
        <f>Data!E2055</f>
        <v>15</v>
      </c>
      <c r="G137">
        <f>RANK(F137,$F$3:$F$150)+COUNTIF($F$3:$F137,F137)-1</f>
        <v>107</v>
      </c>
    </row>
    <row r="138" spans="1:7" x14ac:dyDescent="0.2">
      <c r="A138" t="str">
        <f>TRIM(Data!A2056)</f>
        <v>Lao</v>
      </c>
      <c r="B138">
        <f>Data!B2056</f>
        <v>0</v>
      </c>
      <c r="C138">
        <f>RANK(B138,$B$3:$B$150)+COUNTIF($B$3:$B138,B138)-1</f>
        <v>143</v>
      </c>
      <c r="E138" t="str">
        <f t="shared" si="6"/>
        <v>Lao</v>
      </c>
      <c r="F138">
        <f>Data!E2056</f>
        <v>150</v>
      </c>
      <c r="G138">
        <f>RANK(F138,$F$3:$F$150)+COUNTIF($F$3:$F138,F138)-1</f>
        <v>52</v>
      </c>
    </row>
    <row r="139" spans="1:7" x14ac:dyDescent="0.2">
      <c r="A139" t="str">
        <f>TRIM(Data!A2057)</f>
        <v>Thai</v>
      </c>
      <c r="B139">
        <f>Data!B2057</f>
        <v>115</v>
      </c>
      <c r="C139">
        <f>RANK(B139,$B$3:$B$150)+COUNTIF($B$3:$B139,B139)-1</f>
        <v>41</v>
      </c>
      <c r="E139" t="str">
        <f t="shared" si="6"/>
        <v>Thai</v>
      </c>
      <c r="F139">
        <f>Data!E2057</f>
        <v>525</v>
      </c>
      <c r="G139">
        <f>RANK(F139,$F$3:$F$150)+COUNTIF($F$3:$F139,F139)-1</f>
        <v>38</v>
      </c>
    </row>
    <row r="140" spans="1:7" x14ac:dyDescent="0.2">
      <c r="A140" t="str">
        <f>TRIM(Data!A2058)</f>
        <v>Tai-Kadai languages, n.i.e</v>
      </c>
      <c r="B140">
        <f>Data!B2058</f>
        <v>0</v>
      </c>
      <c r="C140">
        <f>RANK(B140,$B$3:$B$150)+COUNTIF($B$3:$B140,B140)-1</f>
        <v>144</v>
      </c>
      <c r="E140" t="str">
        <f t="shared" si="6"/>
        <v>Tai-Kadai languages, n.i.e</v>
      </c>
      <c r="F140">
        <f>Data!E2058</f>
        <v>0</v>
      </c>
      <c r="G140">
        <f>RANK(F140,$F$3:$F$150)+COUNTIF($F$3:$F140,F140)-1</f>
        <v>146</v>
      </c>
    </row>
    <row r="141" spans="1:7" x14ac:dyDescent="0.2">
      <c r="A141" t="str">
        <f>TRIM(Data!A2059)</f>
        <v>Azerbaijani</v>
      </c>
      <c r="B141">
        <f>Data!B2059</f>
        <v>0</v>
      </c>
      <c r="C141">
        <f>RANK(B141,$B$3:$B$150)+COUNTIF($B$3:$B141,B141)-1</f>
        <v>145</v>
      </c>
      <c r="E141" t="str">
        <f t="shared" si="6"/>
        <v>Azerbaijani</v>
      </c>
      <c r="F141">
        <f>Data!E2059</f>
        <v>25</v>
      </c>
      <c r="G141">
        <f>RANK(F141,$F$3:$F$150)+COUNTIF($F$3:$F141,F141)-1</f>
        <v>97</v>
      </c>
    </row>
    <row r="142" spans="1:7" x14ac:dyDescent="0.2">
      <c r="A142" t="str">
        <f>TRIM(Data!A2060)</f>
        <v>Turkish</v>
      </c>
      <c r="B142">
        <f>Data!B2060</f>
        <v>380</v>
      </c>
      <c r="C142">
        <f>RANK(B142,$B$3:$B$150)+COUNTIF($B$3:$B142,B142)-1</f>
        <v>22</v>
      </c>
      <c r="E142" t="str">
        <f t="shared" si="6"/>
        <v>Turkish</v>
      </c>
      <c r="F142">
        <f>Data!E2060</f>
        <v>685</v>
      </c>
      <c r="G142">
        <f>RANK(F142,$F$3:$F$150)+COUNTIF($F$3:$F142,F142)-1</f>
        <v>33</v>
      </c>
    </row>
    <row r="143" spans="1:7" x14ac:dyDescent="0.2">
      <c r="A143" t="str">
        <f>TRIM(Data!A2061)</f>
        <v>Uyghur</v>
      </c>
      <c r="B143">
        <f>Data!B2061</f>
        <v>15</v>
      </c>
      <c r="C143">
        <f>RANK(B143,$B$3:$B$150)+COUNTIF($B$3:$B143,B143)-1</f>
        <v>78</v>
      </c>
      <c r="E143" t="str">
        <f t="shared" si="6"/>
        <v>Uyghur</v>
      </c>
      <c r="F143">
        <f>Data!E2061</f>
        <v>20</v>
      </c>
      <c r="G143">
        <f>RANK(F143,$F$3:$F$150)+COUNTIF($F$3:$F143,F143)-1</f>
        <v>102</v>
      </c>
    </row>
    <row r="144" spans="1:7" x14ac:dyDescent="0.2">
      <c r="A144" t="str">
        <f>TRIM(Data!A2062)</f>
        <v>Uzbek</v>
      </c>
      <c r="B144">
        <f>Data!B2062</f>
        <v>0</v>
      </c>
      <c r="C144">
        <f>RANK(B144,$B$3:$B$150)+COUNTIF($B$3:$B144,B144)-1</f>
        <v>146</v>
      </c>
      <c r="E144" t="str">
        <f t="shared" si="6"/>
        <v>Uzbek</v>
      </c>
      <c r="F144">
        <f>Data!E2062</f>
        <v>15</v>
      </c>
      <c r="G144">
        <f>RANK(F144,$F$3:$F$150)+COUNTIF($F$3:$F144,F144)-1</f>
        <v>108</v>
      </c>
    </row>
    <row r="145" spans="1:7" x14ac:dyDescent="0.2">
      <c r="A145" t="str">
        <f>TRIM(Data!A2063)</f>
        <v>Turkic languages, n.i.e.</v>
      </c>
      <c r="B145">
        <f>Data!B2063</f>
        <v>0</v>
      </c>
      <c r="C145">
        <f>RANK(B145,$B$3:$B$150)+COUNTIF($B$3:$B145,B145)-1</f>
        <v>147</v>
      </c>
      <c r="E145" t="str">
        <f t="shared" si="6"/>
        <v>Turkic languages, n.i.e.</v>
      </c>
      <c r="F145">
        <f>Data!E2063</f>
        <v>0</v>
      </c>
      <c r="G145">
        <f>RANK(F145,$F$3:$F$150)+COUNTIF($F$3:$F145,F145)-1</f>
        <v>147</v>
      </c>
    </row>
    <row r="146" spans="1:7" x14ac:dyDescent="0.2">
      <c r="A146" t="str">
        <f>TRIM(Data!A2064)</f>
        <v>Estonian</v>
      </c>
      <c r="B146">
        <f>Data!B2064</f>
        <v>10</v>
      </c>
      <c r="C146">
        <f>RANK(B146,$B$3:$B$150)+COUNTIF($B$3:$B146,B146)-1</f>
        <v>98</v>
      </c>
      <c r="E146" t="str">
        <f t="shared" si="6"/>
        <v>Estonian</v>
      </c>
      <c r="F146">
        <f>Data!E2064</f>
        <v>50</v>
      </c>
      <c r="G146">
        <f>RANK(F146,$F$3:$F$150)+COUNTIF($F$3:$F146,F146)-1</f>
        <v>77</v>
      </c>
    </row>
    <row r="147" spans="1:7" x14ac:dyDescent="0.2">
      <c r="A147" t="str">
        <f>TRIM(Data!A2065)</f>
        <v>Finnish</v>
      </c>
      <c r="B147">
        <f>Data!B2065</f>
        <v>20</v>
      </c>
      <c r="C147">
        <f>RANK(B147,$B$3:$B$150)+COUNTIF($B$3:$B147,B147)-1</f>
        <v>71</v>
      </c>
      <c r="E147" t="str">
        <f t="shared" si="6"/>
        <v>Finnish</v>
      </c>
      <c r="F147">
        <f>Data!E2065</f>
        <v>105</v>
      </c>
      <c r="G147">
        <f>RANK(F147,$F$3:$F$150)+COUNTIF($F$3:$F147,F147)-1</f>
        <v>60</v>
      </c>
    </row>
    <row r="148" spans="1:7" x14ac:dyDescent="0.2">
      <c r="A148" t="str">
        <f>TRIM(Data!A2066)</f>
        <v>Hungarian</v>
      </c>
      <c r="B148">
        <f>Data!B2066</f>
        <v>170</v>
      </c>
      <c r="C148">
        <f>RANK(B148,$B$3:$B$150)+COUNTIF($B$3:$B148,B148)-1</f>
        <v>34</v>
      </c>
      <c r="E148" t="str">
        <f t="shared" si="6"/>
        <v>Hungarian</v>
      </c>
      <c r="F148">
        <f>Data!E2066</f>
        <v>435</v>
      </c>
      <c r="G148">
        <f>RANK(F148,$F$3:$F$150)+COUNTIF($F$3:$F148,F148)-1</f>
        <v>41</v>
      </c>
    </row>
    <row r="149" spans="1:7" x14ac:dyDescent="0.2">
      <c r="A149" t="str">
        <f>TRIM(Data!A2067)</f>
        <v>Uralic languages, n.i.e.</v>
      </c>
      <c r="B149">
        <f>Data!B2067</f>
        <v>0</v>
      </c>
      <c r="C149">
        <f>RANK(B149,$B$3:$B$150)+COUNTIF($B$3:$B149,B149)-1</f>
        <v>148</v>
      </c>
      <c r="E149" t="str">
        <f t="shared" si="6"/>
        <v>Uralic languages, n.i.e.</v>
      </c>
      <c r="F149">
        <f>Data!E2067</f>
        <v>0</v>
      </c>
      <c r="G149">
        <f>RANK(F149,$F$3:$F$150)+COUNTIF($F$3:$F149,F149)-1</f>
        <v>148</v>
      </c>
    </row>
    <row r="150" spans="1:7" x14ac:dyDescent="0.2">
      <c r="A150" t="str">
        <f>TRIM(Data!A2068)</f>
        <v>Other languages, n.i.e.</v>
      </c>
      <c r="B150">
        <f>Data!B2068</f>
        <v>30</v>
      </c>
      <c r="C150">
        <f>RANK(B150,$B$3:$B$150)+COUNTIF($B$3:$B150,B150)-1</f>
        <v>61</v>
      </c>
      <c r="E150" t="str">
        <f t="shared" si="6"/>
        <v>Other languages, n.i.e.</v>
      </c>
      <c r="F150">
        <f>Data!E2068</f>
        <v>80</v>
      </c>
      <c r="G150">
        <f>RANK(F150,$F$3:$F$150)+COUNTIF($F$3:$F150,F150)-1</f>
        <v>67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0"/>
  <sheetViews>
    <sheetView topLeftCell="B2" workbookViewId="0">
      <selection activeCell="K25" sqref="K25"/>
    </sheetView>
  </sheetViews>
  <sheetFormatPr defaultRowHeight="15" x14ac:dyDescent="0.2"/>
  <cols>
    <col min="1" max="1" width="41.21875" bestFit="1" customWidth="1"/>
    <col min="10" max="10" width="21.5546875" bestFit="1" customWidth="1"/>
    <col min="11" max="11" width="20.21875" customWidth="1"/>
    <col min="12" max="12" width="4.109375" customWidth="1"/>
    <col min="14" max="14" width="21.5546875" bestFit="1" customWidth="1"/>
    <col min="15" max="15" width="11.77734375" customWidth="1"/>
  </cols>
  <sheetData>
    <row r="1" spans="1:15" ht="15.75" x14ac:dyDescent="0.25">
      <c r="A1" s="2" t="s">
        <v>2380</v>
      </c>
      <c r="B1" s="3" t="str">
        <f>TRIM('Main Pt 1'!B2)</f>
        <v>LIM-AT</v>
      </c>
      <c r="C1" s="3"/>
      <c r="F1" t="str">
        <f>TRIM('Compare Pt 1'!B2)</f>
        <v>Total pop'n</v>
      </c>
    </row>
    <row r="2" spans="1:15" x14ac:dyDescent="0.2">
      <c r="A2" s="3"/>
      <c r="B2" s="4" t="s">
        <v>1832</v>
      </c>
      <c r="C2" s="1" t="s">
        <v>2377</v>
      </c>
      <c r="E2" s="3"/>
      <c r="F2" s="4" t="s">
        <v>1832</v>
      </c>
      <c r="G2" s="1" t="s">
        <v>2377</v>
      </c>
      <c r="I2" t="s">
        <v>2377</v>
      </c>
      <c r="J2" t="s">
        <v>2386</v>
      </c>
      <c r="K2" s="4" t="str">
        <f>CONCATENATE(J2,": ",B1)</f>
        <v>Knowledge of languages: LIM-AT</v>
      </c>
      <c r="M2" t="s">
        <v>2377</v>
      </c>
      <c r="N2" t="s">
        <v>2386</v>
      </c>
      <c r="O2" s="4" t="str">
        <f>CONCATENATE(N2,": ",F1)</f>
        <v>Knowledge of languages: Total pop'n</v>
      </c>
    </row>
    <row r="3" spans="1:15" x14ac:dyDescent="0.2">
      <c r="A3" t="str">
        <f>TRIM(Data!A619)</f>
        <v>English</v>
      </c>
      <c r="B3">
        <f>Data!B619</f>
        <v>3958480</v>
      </c>
      <c r="C3">
        <f>RANK(B3,$B$3:$B$150)+COUNTIF($B3:$B$3,B3)-1</f>
        <v>1</v>
      </c>
      <c r="E3" t="str">
        <f>A3</f>
        <v>English</v>
      </c>
      <c r="F3">
        <f>Data!E619</f>
        <v>29748260</v>
      </c>
      <c r="G3">
        <f>RANK(F3,$F$3:$F$150)+COUNTIF($F3:$F$3,F3)-1</f>
        <v>1</v>
      </c>
      <c r="I3">
        <v>20</v>
      </c>
      <c r="J3" t="str">
        <f>INDEX($A$3:$C$150,MATCH(I3,$C$3:$C$150,0),1)</f>
        <v>Polish</v>
      </c>
      <c r="K3" s="6">
        <f>INDEX($A$3:$C$150,MATCH(I3,$C$3:$C$150,0),2)</f>
        <v>28775</v>
      </c>
      <c r="M3">
        <v>20</v>
      </c>
      <c r="N3" t="str">
        <f>INDEX($E$3:$G$150,MATCH(M3,$G$3:$G$150,0),1)</f>
        <v>Korean</v>
      </c>
      <c r="O3" s="6">
        <f>INDEX($E$3:$G$150,MATCH(M3,$G$3:$G$150,0),2)</f>
        <v>172750</v>
      </c>
    </row>
    <row r="4" spans="1:15" x14ac:dyDescent="0.2">
      <c r="A4" t="str">
        <f>TRIM(Data!A620)</f>
        <v>French</v>
      </c>
      <c r="B4">
        <f>Data!B620</f>
        <v>1347345</v>
      </c>
      <c r="C4">
        <f>RANK(B4,$B$3:$B$150)+COUNTIF($B$3:$B4,B4)-1</f>
        <v>2</v>
      </c>
      <c r="E4" t="str">
        <f t="shared" ref="E4:E67" si="0">A4</f>
        <v>French</v>
      </c>
      <c r="F4">
        <f>Data!E620</f>
        <v>10242945</v>
      </c>
      <c r="G4">
        <f>RANK(F4,$F$3:$F$150)+COUNTIF($F$3:$F4,F4)-1</f>
        <v>2</v>
      </c>
      <c r="I4">
        <v>19</v>
      </c>
      <c r="J4" t="str">
        <f t="shared" ref="J4:J22" si="1">INDEX($A$3:$C$150,MATCH(I4,$C$3:$C$150,0),1)</f>
        <v>Aboriginal languages</v>
      </c>
      <c r="K4" s="6">
        <f t="shared" ref="K4:K22" si="2">INDEX($A$3:$C$150,MATCH(I4,$C$3:$C$150,0),2)</f>
        <v>29300</v>
      </c>
      <c r="M4">
        <v>19</v>
      </c>
      <c r="N4" t="str">
        <f t="shared" ref="N4:N22" si="3">INDEX($E$3:$G$150,MATCH(M4,$G$3:$G$150,0),1)</f>
        <v>Tamil</v>
      </c>
      <c r="O4" s="6">
        <f t="shared" ref="O4:O22" si="4">INDEX($E$3:$G$150,MATCH(M4,$G$3:$G$150,0),2)</f>
        <v>189865</v>
      </c>
    </row>
    <row r="5" spans="1:15" x14ac:dyDescent="0.2">
      <c r="A5" t="str">
        <f>TRIM(Data!A623)</f>
        <v>Aboriginal languages</v>
      </c>
      <c r="B5">
        <f>Data!B623</f>
        <v>29300</v>
      </c>
      <c r="C5">
        <f>RANK(B5,$B$3:$B$150)+COUNTIF($B$3:$B5,B5)-1</f>
        <v>19</v>
      </c>
      <c r="E5" t="str">
        <f t="shared" si="0"/>
        <v>Aboriginal languages</v>
      </c>
      <c r="F5">
        <f>Data!E623</f>
        <v>263840</v>
      </c>
      <c r="G5">
        <f>RANK(F5,$F$3:$F$150)+COUNTIF($F$3:$F5,F5)-1</f>
        <v>15</v>
      </c>
      <c r="I5">
        <v>18</v>
      </c>
      <c r="J5" t="str">
        <f t="shared" si="1"/>
        <v>Portuguese</v>
      </c>
      <c r="K5" s="6">
        <f t="shared" si="2"/>
        <v>36540</v>
      </c>
      <c r="M5">
        <v>18</v>
      </c>
      <c r="N5" t="str">
        <f t="shared" si="3"/>
        <v>Vietnamese</v>
      </c>
      <c r="O5" s="6">
        <f t="shared" si="4"/>
        <v>198895</v>
      </c>
    </row>
    <row r="6" spans="1:15" x14ac:dyDescent="0.2">
      <c r="A6" t="str">
        <f>TRIM(Data!A739)</f>
        <v>Kabyle</v>
      </c>
      <c r="B6">
        <f>Data!B739</f>
        <v>4260</v>
      </c>
      <c r="C6">
        <f>RANK(B6,$B$3:$B$150)+COUNTIF($B$3:$B6,B6)-1</f>
        <v>54</v>
      </c>
      <c r="E6" t="str">
        <f t="shared" si="0"/>
        <v>Kabyle</v>
      </c>
      <c r="F6">
        <f>Data!E739</f>
        <v>17120</v>
      </c>
      <c r="G6">
        <f>RANK(F6,$F$3:$F$150)+COUNTIF($F$3:$F6,F6)-1</f>
        <v>67</v>
      </c>
      <c r="I6">
        <v>17</v>
      </c>
      <c r="J6" t="str">
        <f t="shared" si="1"/>
        <v>Tamil</v>
      </c>
      <c r="K6" s="6">
        <f t="shared" si="2"/>
        <v>37030</v>
      </c>
      <c r="M6">
        <v>17</v>
      </c>
      <c r="N6" t="str">
        <f t="shared" si="3"/>
        <v>Polish</v>
      </c>
      <c r="O6" s="6">
        <f t="shared" si="4"/>
        <v>214965</v>
      </c>
    </row>
    <row r="7" spans="1:15" x14ac:dyDescent="0.2">
      <c r="A7" t="str">
        <f>TRIM(Data!A740)</f>
        <v>Berber languages, n.i.e.</v>
      </c>
      <c r="B7">
        <f>Data!B740</f>
        <v>2695</v>
      </c>
      <c r="C7">
        <f>RANK(B7,$B$3:$B$150)+COUNTIF($B$3:$B7,B7)-1</f>
        <v>69</v>
      </c>
      <c r="E7" t="str">
        <f t="shared" si="0"/>
        <v>Berber languages, n.i.e.</v>
      </c>
      <c r="F7">
        <f>Data!E740</f>
        <v>12510</v>
      </c>
      <c r="G7">
        <f>RANK(F7,$F$3:$F$150)+COUNTIF($F$3:$F7,F7)-1</f>
        <v>76</v>
      </c>
      <c r="I7">
        <v>16</v>
      </c>
      <c r="J7" t="str">
        <f t="shared" si="1"/>
        <v>Vietnamese</v>
      </c>
      <c r="K7" s="6">
        <f t="shared" si="2"/>
        <v>37280</v>
      </c>
      <c r="M7">
        <v>16</v>
      </c>
      <c r="N7" t="str">
        <f t="shared" si="3"/>
        <v>Persian (Farsi)</v>
      </c>
      <c r="O7" s="6">
        <f t="shared" si="4"/>
        <v>252320</v>
      </c>
    </row>
    <row r="8" spans="1:15" x14ac:dyDescent="0.2">
      <c r="A8" t="str">
        <f>TRIM(Data!A741)</f>
        <v>Bilen</v>
      </c>
      <c r="B8">
        <f>Data!B741</f>
        <v>390</v>
      </c>
      <c r="C8">
        <f>RANK(B8,$B$3:$B$150)+COUNTIF($B$3:$B8,B8)-1</f>
        <v>128</v>
      </c>
      <c r="E8" t="str">
        <f t="shared" si="0"/>
        <v>Bilen</v>
      </c>
      <c r="F8">
        <f>Data!E741</f>
        <v>1090</v>
      </c>
      <c r="G8">
        <f>RANK(F8,$F$3:$F$150)+COUNTIF($F$3:$F8,F8)-1</f>
        <v>139</v>
      </c>
      <c r="I8">
        <v>15</v>
      </c>
      <c r="J8" t="str">
        <f t="shared" si="1"/>
        <v>Tagalog (Pilipino, Filipino)</v>
      </c>
      <c r="K8" s="6">
        <f t="shared" si="2"/>
        <v>47405</v>
      </c>
      <c r="M8">
        <v>15</v>
      </c>
      <c r="N8" t="str">
        <f t="shared" si="3"/>
        <v>Aboriginal languages</v>
      </c>
      <c r="O8" s="6">
        <f t="shared" si="4"/>
        <v>263840</v>
      </c>
    </row>
    <row r="9" spans="1:15" x14ac:dyDescent="0.2">
      <c r="A9" t="str">
        <f>TRIM(Data!A742)</f>
        <v>Oromo</v>
      </c>
      <c r="B9">
        <f>Data!B742</f>
        <v>2340</v>
      </c>
      <c r="C9">
        <f>RANK(B9,$B$3:$B$150)+COUNTIF($B$3:$B9,B9)-1</f>
        <v>74</v>
      </c>
      <c r="E9" t="str">
        <f t="shared" si="0"/>
        <v>Oromo</v>
      </c>
      <c r="F9">
        <f>Data!E742</f>
        <v>6245</v>
      </c>
      <c r="G9">
        <f>RANK(F9,$F$3:$F$150)+COUNTIF($F$3:$F9,F9)-1</f>
        <v>97</v>
      </c>
      <c r="I9">
        <v>14</v>
      </c>
      <c r="J9" t="str">
        <f t="shared" si="1"/>
        <v>Italian</v>
      </c>
      <c r="K9" s="6">
        <f t="shared" si="2"/>
        <v>50860</v>
      </c>
      <c r="M9">
        <v>14</v>
      </c>
      <c r="N9" t="str">
        <f t="shared" si="3"/>
        <v>Russian</v>
      </c>
      <c r="O9" s="6">
        <f t="shared" si="4"/>
        <v>269645</v>
      </c>
    </row>
    <row r="10" spans="1:15" x14ac:dyDescent="0.2">
      <c r="A10" t="str">
        <f>TRIM(Data!A743)</f>
        <v>Somali</v>
      </c>
      <c r="B10">
        <f>Data!B743</f>
        <v>21850</v>
      </c>
      <c r="C10">
        <f>RANK(B10,$B$3:$B$150)+COUNTIF($B$3:$B10,B10)-1</f>
        <v>23</v>
      </c>
      <c r="E10" t="str">
        <f t="shared" si="0"/>
        <v>Somali</v>
      </c>
      <c r="F10">
        <f>Data!E743</f>
        <v>49665</v>
      </c>
      <c r="G10">
        <f>RANK(F10,$F$3:$F$150)+COUNTIF($F$3:$F10,F10)-1</f>
        <v>34</v>
      </c>
      <c r="I10">
        <v>13</v>
      </c>
      <c r="J10" t="str">
        <f t="shared" si="1"/>
        <v>Russian</v>
      </c>
      <c r="K10" s="6">
        <f t="shared" si="2"/>
        <v>55195</v>
      </c>
      <c r="M10">
        <v>13</v>
      </c>
      <c r="N10" t="str">
        <f t="shared" si="3"/>
        <v>Portuguese</v>
      </c>
      <c r="O10" s="6">
        <f t="shared" si="4"/>
        <v>295955</v>
      </c>
    </row>
    <row r="11" spans="1:15" x14ac:dyDescent="0.2">
      <c r="A11" t="str">
        <f>TRIM(Data!A744)</f>
        <v>Cushitic languages, n.i.e.</v>
      </c>
      <c r="B11">
        <f>Data!B744</f>
        <v>180</v>
      </c>
      <c r="C11">
        <f>RANK(B11,$B$3:$B$150)+COUNTIF($B$3:$B11,B11)-1</f>
        <v>137</v>
      </c>
      <c r="E11" t="str">
        <f t="shared" si="0"/>
        <v>Cushitic languages, n.i.e.</v>
      </c>
      <c r="F11">
        <f>Data!E744</f>
        <v>485</v>
      </c>
      <c r="G11">
        <f>RANK(F11,$F$3:$F$150)+COUNTIF($F$3:$F11,F11)-1</f>
        <v>145</v>
      </c>
      <c r="I11">
        <v>12</v>
      </c>
      <c r="J11" t="str">
        <f t="shared" si="1"/>
        <v>Korean</v>
      </c>
      <c r="K11" s="6">
        <f t="shared" si="2"/>
        <v>60470</v>
      </c>
      <c r="M11">
        <v>12</v>
      </c>
      <c r="N11" t="str">
        <f t="shared" si="3"/>
        <v>Urdu</v>
      </c>
      <c r="O11" s="6">
        <f t="shared" si="4"/>
        <v>322220</v>
      </c>
    </row>
    <row r="12" spans="1:15" x14ac:dyDescent="0.2">
      <c r="A12" t="str">
        <f>TRIM(Data!A745)</f>
        <v>Amharic</v>
      </c>
      <c r="B12">
        <f>Data!B745</f>
        <v>10005</v>
      </c>
      <c r="C12">
        <f>RANK(B12,$B$3:$B$150)+COUNTIF($B$3:$B12,B12)-1</f>
        <v>37</v>
      </c>
      <c r="E12" t="str">
        <f t="shared" si="0"/>
        <v>Amharic</v>
      </c>
      <c r="F12">
        <f>Data!E745</f>
        <v>33670</v>
      </c>
      <c r="G12">
        <f>RANK(F12,$F$3:$F$150)+COUNTIF($F$3:$F12,F12)-1</f>
        <v>42</v>
      </c>
      <c r="I12">
        <v>11</v>
      </c>
      <c r="J12" t="str">
        <f t="shared" si="1"/>
        <v>Hindi</v>
      </c>
      <c r="K12" s="6">
        <f t="shared" si="2"/>
        <v>64610</v>
      </c>
      <c r="M12">
        <v>11</v>
      </c>
      <c r="N12" t="str">
        <f t="shared" si="3"/>
        <v>Hindi</v>
      </c>
      <c r="O12" s="6">
        <f t="shared" si="4"/>
        <v>433365</v>
      </c>
    </row>
    <row r="13" spans="1:15" x14ac:dyDescent="0.2">
      <c r="A13" t="str">
        <f>TRIM(Data!A746)</f>
        <v>Arabic</v>
      </c>
      <c r="B13">
        <f>Data!B746</f>
        <v>225525</v>
      </c>
      <c r="C13">
        <f>RANK(B13,$B$3:$B$150)+COUNTIF($B$3:$B13,B13)-1</f>
        <v>4</v>
      </c>
      <c r="E13" t="str">
        <f t="shared" si="0"/>
        <v>Arabic</v>
      </c>
      <c r="F13">
        <f>Data!E746</f>
        <v>629060</v>
      </c>
      <c r="G13">
        <f>RANK(F13,$F$3:$F$150)+COUNTIF($F$3:$F13,F13)-1</f>
        <v>7</v>
      </c>
      <c r="I13">
        <v>10</v>
      </c>
      <c r="J13" t="str">
        <f t="shared" si="1"/>
        <v>German</v>
      </c>
      <c r="K13" s="6">
        <f t="shared" si="2"/>
        <v>76250</v>
      </c>
      <c r="M13">
        <v>10</v>
      </c>
      <c r="N13" t="str">
        <f t="shared" si="3"/>
        <v>German</v>
      </c>
      <c r="O13" s="6">
        <f t="shared" si="4"/>
        <v>502735</v>
      </c>
    </row>
    <row r="14" spans="1:15" x14ac:dyDescent="0.2">
      <c r="A14" t="str">
        <f>TRIM(Data!A747)</f>
        <v>Assyrian Neo-Aramaic</v>
      </c>
      <c r="B14">
        <f>Data!B747</f>
        <v>6135</v>
      </c>
      <c r="C14">
        <f>RANK(B14,$B$3:$B$150)+COUNTIF($B$3:$B14,B14)-1</f>
        <v>47</v>
      </c>
      <c r="E14" t="str">
        <f t="shared" si="0"/>
        <v>Assyrian Neo-Aramaic</v>
      </c>
      <c r="F14">
        <f>Data!E747</f>
        <v>19740</v>
      </c>
      <c r="G14">
        <f>RANK(F14,$F$3:$F$150)+COUNTIF($F$3:$F14,F14)-1</f>
        <v>63</v>
      </c>
      <c r="I14">
        <v>9</v>
      </c>
      <c r="J14" t="str">
        <f t="shared" si="1"/>
        <v>Punjabi (Panjabi)</v>
      </c>
      <c r="K14" s="6">
        <f t="shared" si="2"/>
        <v>87070</v>
      </c>
      <c r="M14">
        <v>9</v>
      </c>
      <c r="N14" t="str">
        <f t="shared" si="3"/>
        <v>Italian</v>
      </c>
      <c r="O14" s="6">
        <f t="shared" si="4"/>
        <v>574730</v>
      </c>
    </row>
    <row r="15" spans="1:15" x14ac:dyDescent="0.2">
      <c r="A15" t="str">
        <f>TRIM(Data!A748)</f>
        <v>Chaldean Neo-Aramaic</v>
      </c>
      <c r="B15">
        <f>Data!B748</f>
        <v>2865</v>
      </c>
      <c r="C15">
        <f>RANK(B15,$B$3:$B$150)+COUNTIF($B$3:$B15,B15)-1</f>
        <v>64</v>
      </c>
      <c r="E15" t="str">
        <f t="shared" si="0"/>
        <v>Chaldean Neo-Aramaic</v>
      </c>
      <c r="F15">
        <f>Data!E748</f>
        <v>7115</v>
      </c>
      <c r="G15">
        <f>RANK(F15,$F$3:$F$150)+COUNTIF($F$3:$F15,F15)-1</f>
        <v>92</v>
      </c>
      <c r="I15">
        <v>8</v>
      </c>
      <c r="J15" t="str">
        <f t="shared" si="1"/>
        <v>Persian (Farsi)</v>
      </c>
      <c r="K15" s="6">
        <f t="shared" si="2"/>
        <v>88070</v>
      </c>
      <c r="M15">
        <v>8</v>
      </c>
      <c r="N15" t="str">
        <f t="shared" si="3"/>
        <v>Tagalog (Pilipino, Filipino)</v>
      </c>
      <c r="O15" s="6">
        <f t="shared" si="4"/>
        <v>612735</v>
      </c>
    </row>
    <row r="16" spans="1:15" x14ac:dyDescent="0.2">
      <c r="A16" t="str">
        <f>TRIM(Data!A749)</f>
        <v>Harari</v>
      </c>
      <c r="B16">
        <f>Data!B749</f>
        <v>690</v>
      </c>
      <c r="C16">
        <f>RANK(B16,$B$3:$B$150)+COUNTIF($B$3:$B16,B16)-1</f>
        <v>110</v>
      </c>
      <c r="E16" t="str">
        <f t="shared" si="0"/>
        <v>Harari</v>
      </c>
      <c r="F16">
        <f>Data!E749</f>
        <v>1715</v>
      </c>
      <c r="G16">
        <f>RANK(F16,$F$3:$F$150)+COUNTIF($F$3:$F16,F16)-1</f>
        <v>133</v>
      </c>
      <c r="I16">
        <v>7</v>
      </c>
      <c r="J16" t="str">
        <f t="shared" si="1"/>
        <v>Urdu</v>
      </c>
      <c r="K16" s="6">
        <f t="shared" si="2"/>
        <v>91650</v>
      </c>
      <c r="M16">
        <v>7</v>
      </c>
      <c r="N16" t="str">
        <f t="shared" si="3"/>
        <v>Arabic</v>
      </c>
      <c r="O16" s="6">
        <f t="shared" si="4"/>
        <v>629060</v>
      </c>
    </row>
    <row r="17" spans="1:15" x14ac:dyDescent="0.2">
      <c r="A17" t="str">
        <f>TRIM(Data!A750)</f>
        <v>Hebrew</v>
      </c>
      <c r="B17">
        <f>Data!B750</f>
        <v>11385</v>
      </c>
      <c r="C17">
        <f>RANK(B17,$B$3:$B$150)+COUNTIF($B$3:$B17,B17)-1</f>
        <v>33</v>
      </c>
      <c r="E17" t="str">
        <f t="shared" si="0"/>
        <v>Hebrew</v>
      </c>
      <c r="F17">
        <f>Data!E750</f>
        <v>75020</v>
      </c>
      <c r="G17">
        <f>RANK(F17,$F$3:$F$150)+COUNTIF($F$3:$F17,F17)-1</f>
        <v>29</v>
      </c>
      <c r="I17">
        <v>6</v>
      </c>
      <c r="J17" t="str">
        <f t="shared" si="1"/>
        <v>Cantonese</v>
      </c>
      <c r="K17" s="6">
        <f t="shared" si="2"/>
        <v>133260</v>
      </c>
      <c r="M17">
        <v>6</v>
      </c>
      <c r="N17" t="str">
        <f t="shared" si="3"/>
        <v>Punjabi (Panjabi)</v>
      </c>
      <c r="O17" s="6">
        <f t="shared" si="4"/>
        <v>668240</v>
      </c>
    </row>
    <row r="18" spans="1:15" x14ac:dyDescent="0.2">
      <c r="A18" t="str">
        <f>TRIM(Data!A751)</f>
        <v>Maltese</v>
      </c>
      <c r="B18">
        <f>Data!B751</f>
        <v>635</v>
      </c>
      <c r="C18">
        <f>RANK(B18,$B$3:$B$150)+COUNTIF($B$3:$B18,B18)-1</f>
        <v>116</v>
      </c>
      <c r="E18" t="str">
        <f t="shared" si="0"/>
        <v>Maltese</v>
      </c>
      <c r="F18">
        <f>Data!E751</f>
        <v>7630</v>
      </c>
      <c r="G18">
        <f>RANK(F18,$F$3:$F$150)+COUNTIF($F$3:$F18,F18)-1</f>
        <v>91</v>
      </c>
      <c r="I18">
        <v>5</v>
      </c>
      <c r="J18" t="str">
        <f t="shared" si="1"/>
        <v>Spanish</v>
      </c>
      <c r="K18" s="6">
        <f t="shared" si="2"/>
        <v>161335</v>
      </c>
      <c r="M18">
        <v>5</v>
      </c>
      <c r="N18" t="str">
        <f t="shared" si="3"/>
        <v>Cantonese</v>
      </c>
      <c r="O18" s="6">
        <f t="shared" si="4"/>
        <v>699125</v>
      </c>
    </row>
    <row r="19" spans="1:15" x14ac:dyDescent="0.2">
      <c r="A19" t="str">
        <f>TRIM(Data!A752)</f>
        <v>Tigrigna</v>
      </c>
      <c r="B19">
        <f>Data!B752</f>
        <v>7130</v>
      </c>
      <c r="C19">
        <f>RANK(B19,$B$3:$B$150)+COUNTIF($B$3:$B19,B19)-1</f>
        <v>42</v>
      </c>
      <c r="E19" t="str">
        <f t="shared" si="0"/>
        <v>Tigrigna</v>
      </c>
      <c r="F19">
        <f>Data!E752</f>
        <v>21345</v>
      </c>
      <c r="G19">
        <f>RANK(F19,$F$3:$F$150)+COUNTIF($F$3:$F19,F19)-1</f>
        <v>60</v>
      </c>
      <c r="I19">
        <v>4</v>
      </c>
      <c r="J19" t="str">
        <f t="shared" si="1"/>
        <v>Arabic</v>
      </c>
      <c r="K19" s="6">
        <f t="shared" si="2"/>
        <v>225525</v>
      </c>
      <c r="M19">
        <v>4</v>
      </c>
      <c r="N19" t="str">
        <f t="shared" si="3"/>
        <v>Mandarin</v>
      </c>
      <c r="O19" s="6">
        <f t="shared" si="4"/>
        <v>814450</v>
      </c>
    </row>
    <row r="20" spans="1:15" x14ac:dyDescent="0.2">
      <c r="A20" t="str">
        <f>TRIM(Data!A753)</f>
        <v>Semitic languages, n.i.e.</v>
      </c>
      <c r="B20">
        <f>Data!B753</f>
        <v>900</v>
      </c>
      <c r="C20">
        <f>RANK(B20,$B$3:$B$150)+COUNTIF($B$3:$B20,B20)-1</f>
        <v>102</v>
      </c>
      <c r="E20" t="str">
        <f t="shared" si="0"/>
        <v>Semitic languages, n.i.e.</v>
      </c>
      <c r="F20">
        <f>Data!E753</f>
        <v>3220</v>
      </c>
      <c r="G20">
        <f>RANK(F20,$F$3:$F$150)+COUNTIF($F$3:$F20,F20)-1</f>
        <v>111</v>
      </c>
      <c r="I20">
        <v>3</v>
      </c>
      <c r="J20" t="str">
        <f t="shared" si="1"/>
        <v>Mandarin</v>
      </c>
      <c r="K20" s="6">
        <f t="shared" si="2"/>
        <v>248685</v>
      </c>
      <c r="M20">
        <v>3</v>
      </c>
      <c r="N20" t="str">
        <f t="shared" si="3"/>
        <v>Spanish</v>
      </c>
      <c r="O20" s="6">
        <f t="shared" si="4"/>
        <v>995255</v>
      </c>
    </row>
    <row r="21" spans="1:15" x14ac:dyDescent="0.2">
      <c r="A21" t="str">
        <f>TRIM(Data!A754)</f>
        <v>Afro-Asiatic languages, n.i.e.</v>
      </c>
      <c r="B21">
        <f>Data!B754</f>
        <v>780</v>
      </c>
      <c r="C21">
        <f>RANK(B21,$B$3:$B$150)+COUNTIF($B$3:$B21,B21)-1</f>
        <v>105</v>
      </c>
      <c r="E21" t="str">
        <f t="shared" si="0"/>
        <v>Afro-Asiatic languages, n.i.e.</v>
      </c>
      <c r="F21">
        <f>Data!E754</f>
        <v>2775</v>
      </c>
      <c r="G21">
        <f>RANK(F21,$F$3:$F$150)+COUNTIF($F$3:$F21,F21)-1</f>
        <v>117</v>
      </c>
      <c r="I21">
        <v>2</v>
      </c>
      <c r="J21" t="str">
        <f t="shared" si="1"/>
        <v>French</v>
      </c>
      <c r="K21" s="6">
        <f t="shared" si="2"/>
        <v>1347345</v>
      </c>
      <c r="M21">
        <v>2</v>
      </c>
      <c r="N21" t="str">
        <f t="shared" si="3"/>
        <v>French</v>
      </c>
      <c r="O21" s="6">
        <f t="shared" si="4"/>
        <v>10242945</v>
      </c>
    </row>
    <row r="22" spans="1:15" x14ac:dyDescent="0.2">
      <c r="A22" t="str">
        <f>TRIM(Data!A755)</f>
        <v>Khmer (Cambodian)</v>
      </c>
      <c r="B22">
        <f>Data!B755</f>
        <v>3865</v>
      </c>
      <c r="C22">
        <f>RANK(B22,$B$3:$B$150)+COUNTIF($B$3:$B22,B22)-1</f>
        <v>56</v>
      </c>
      <c r="E22" t="str">
        <f t="shared" si="0"/>
        <v>Khmer (Cambodian)</v>
      </c>
      <c r="F22">
        <f>Data!E755</f>
        <v>27035</v>
      </c>
      <c r="G22">
        <f>RANK(F22,$F$3:$F$150)+COUNTIF($F$3:$F22,F22)-1</f>
        <v>47</v>
      </c>
      <c r="I22">
        <v>1</v>
      </c>
      <c r="J22" t="str">
        <f t="shared" si="1"/>
        <v>English</v>
      </c>
      <c r="K22" s="6">
        <f t="shared" si="2"/>
        <v>3958480</v>
      </c>
      <c r="M22">
        <v>1</v>
      </c>
      <c r="N22" t="str">
        <f t="shared" si="3"/>
        <v>English</v>
      </c>
      <c r="O22" s="6">
        <f t="shared" si="4"/>
        <v>29748260</v>
      </c>
    </row>
    <row r="23" spans="1:15" x14ac:dyDescent="0.2">
      <c r="A23" t="str">
        <f>TRIM(Data!A756)</f>
        <v>Vietnamese</v>
      </c>
      <c r="B23">
        <f>Data!B756</f>
        <v>37280</v>
      </c>
      <c r="C23">
        <f>RANK(B23,$B$3:$B$150)+COUNTIF($B$3:$B23,B23)-1</f>
        <v>16</v>
      </c>
      <c r="E23" t="str">
        <f t="shared" si="0"/>
        <v>Vietnamese</v>
      </c>
      <c r="F23">
        <f>Data!E756</f>
        <v>198895</v>
      </c>
      <c r="G23">
        <f>RANK(F23,$F$3:$F$150)+COUNTIF($F$3:$F23,F23)-1</f>
        <v>18</v>
      </c>
    </row>
    <row r="24" spans="1:15" x14ac:dyDescent="0.2">
      <c r="A24" t="str">
        <f>TRIM(Data!A757)</f>
        <v>Austro-Asiatic languages, n.i.e</v>
      </c>
      <c r="B24">
        <f>Data!B757</f>
        <v>45</v>
      </c>
      <c r="C24">
        <f>RANK(B24,$B$3:$B$150)+COUNTIF($B$3:$B24,B24)-1</f>
        <v>146</v>
      </c>
      <c r="E24" t="str">
        <f t="shared" si="0"/>
        <v>Austro-Asiatic languages, n.i.e</v>
      </c>
      <c r="F24">
        <f>Data!E757</f>
        <v>185</v>
      </c>
      <c r="G24">
        <f>RANK(F24,$F$3:$F$150)+COUNTIF($F$3:$F24,F24)-1</f>
        <v>146</v>
      </c>
    </row>
    <row r="25" spans="1:15" x14ac:dyDescent="0.2">
      <c r="A25" t="str">
        <f>TRIM(Data!A758)</f>
        <v>Bikol</v>
      </c>
      <c r="B25">
        <f>Data!B758</f>
        <v>180</v>
      </c>
      <c r="C25">
        <f>RANK(B25,$B$3:$B$150)+COUNTIF($B$3:$B25,B25)-1</f>
        <v>138</v>
      </c>
      <c r="E25" t="str">
        <f t="shared" si="0"/>
        <v>Bikol</v>
      </c>
      <c r="F25">
        <f>Data!E758</f>
        <v>2075</v>
      </c>
      <c r="G25">
        <f>RANK(F25,$F$3:$F$150)+COUNTIF($F$3:$F25,F25)-1</f>
        <v>128</v>
      </c>
    </row>
    <row r="26" spans="1:15" x14ac:dyDescent="0.2">
      <c r="A26" t="str">
        <f>TRIM(Data!A759)</f>
        <v>Cebuano</v>
      </c>
      <c r="B26">
        <f>Data!B759</f>
        <v>2200</v>
      </c>
      <c r="C26">
        <f>RANK(B26,$B$3:$B$150)+COUNTIF($B$3:$B26,B26)-1</f>
        <v>77</v>
      </c>
      <c r="E26" t="str">
        <f t="shared" si="0"/>
        <v>Cebuano</v>
      </c>
      <c r="F26">
        <f>Data!E759</f>
        <v>27045</v>
      </c>
      <c r="G26">
        <f>RANK(F26,$F$3:$F$150)+COUNTIF($F$3:$F26,F26)-1</f>
        <v>46</v>
      </c>
    </row>
    <row r="27" spans="1:15" x14ac:dyDescent="0.2">
      <c r="A27" t="str">
        <f>TRIM(Data!A760)</f>
        <v>Fijian</v>
      </c>
      <c r="B27">
        <f>Data!B760</f>
        <v>205</v>
      </c>
      <c r="C27">
        <f>RANK(B27,$B$3:$B$150)+COUNTIF($B$3:$B27,B27)-1</f>
        <v>136</v>
      </c>
      <c r="E27" t="str">
        <f t="shared" si="0"/>
        <v>Fijian</v>
      </c>
      <c r="F27">
        <f>Data!E760</f>
        <v>1660</v>
      </c>
      <c r="G27">
        <f>RANK(F27,$F$3:$F$150)+COUNTIF($F$3:$F27,F27)-1</f>
        <v>135</v>
      </c>
    </row>
    <row r="28" spans="1:15" x14ac:dyDescent="0.2">
      <c r="A28" t="str">
        <f>TRIM(Data!A761)</f>
        <v>Hiligaynon</v>
      </c>
      <c r="B28">
        <f>Data!B761</f>
        <v>685</v>
      </c>
      <c r="C28">
        <f>RANK(B28,$B$3:$B$150)+COUNTIF($B$3:$B28,B28)-1</f>
        <v>111</v>
      </c>
      <c r="E28" t="str">
        <f t="shared" si="0"/>
        <v>Hiligaynon</v>
      </c>
      <c r="F28">
        <f>Data!E761</f>
        <v>7925</v>
      </c>
      <c r="G28">
        <f>RANK(F28,$F$3:$F$150)+COUNTIF($F$3:$F28,F28)-1</f>
        <v>89</v>
      </c>
    </row>
    <row r="29" spans="1:15" x14ac:dyDescent="0.2">
      <c r="A29" t="str">
        <f>TRIM(Data!A762)</f>
        <v>Ilocano</v>
      </c>
      <c r="B29">
        <f>Data!B762</f>
        <v>2795</v>
      </c>
      <c r="C29">
        <f>RANK(B29,$B$3:$B$150)+COUNTIF($B$3:$B29,B29)-1</f>
        <v>66</v>
      </c>
      <c r="E29" t="str">
        <f t="shared" si="0"/>
        <v>Ilocano</v>
      </c>
      <c r="F29">
        <f>Data!E762</f>
        <v>34530</v>
      </c>
      <c r="G29">
        <f>RANK(F29,$F$3:$F$150)+COUNTIF($F$3:$F29,F29)-1</f>
        <v>41</v>
      </c>
    </row>
    <row r="30" spans="1:15" x14ac:dyDescent="0.2">
      <c r="A30" t="str">
        <f>TRIM(Data!A763)</f>
        <v>Malagasy</v>
      </c>
      <c r="B30">
        <f>Data!B763</f>
        <v>440</v>
      </c>
      <c r="C30">
        <f>RANK(B30,$B$3:$B$150)+COUNTIF($B$3:$B30,B30)-1</f>
        <v>124</v>
      </c>
      <c r="E30" t="str">
        <f t="shared" si="0"/>
        <v>Malagasy</v>
      </c>
      <c r="F30">
        <f>Data!E763</f>
        <v>2335</v>
      </c>
      <c r="G30">
        <f>RANK(F30,$F$3:$F$150)+COUNTIF($F$3:$F30,F30)-1</f>
        <v>123</v>
      </c>
    </row>
    <row r="31" spans="1:15" x14ac:dyDescent="0.2">
      <c r="A31" t="str">
        <f>TRIM(Data!A764)</f>
        <v>Malay</v>
      </c>
      <c r="B31">
        <f>Data!B764</f>
        <v>3760</v>
      </c>
      <c r="C31">
        <f>RANK(B31,$B$3:$B$150)+COUNTIF($B$3:$B31,B31)-1</f>
        <v>59</v>
      </c>
      <c r="E31" t="str">
        <f t="shared" si="0"/>
        <v>Malay</v>
      </c>
      <c r="F31">
        <f>Data!E764</f>
        <v>22470</v>
      </c>
      <c r="G31">
        <f>RANK(F31,$F$3:$F$150)+COUNTIF($F$3:$F31,F31)-1</f>
        <v>52</v>
      </c>
    </row>
    <row r="32" spans="1:15" x14ac:dyDescent="0.2">
      <c r="A32" t="str">
        <f>TRIM(Data!A765)</f>
        <v>Pampangan (Kapampangan, Pampango)</v>
      </c>
      <c r="B32">
        <f>Data!B765</f>
        <v>340</v>
      </c>
      <c r="C32">
        <f>RANK(B32,$B$3:$B$150)+COUNTIF($B$3:$B32,B32)-1</f>
        <v>129</v>
      </c>
      <c r="E32" t="str">
        <f t="shared" si="0"/>
        <v>Pampangan (Kapampangan, Pampango)</v>
      </c>
      <c r="F32">
        <f>Data!E765</f>
        <v>5425</v>
      </c>
      <c r="G32">
        <f>RANK(F32,$F$3:$F$150)+COUNTIF($F$3:$F32,F32)-1</f>
        <v>102</v>
      </c>
    </row>
    <row r="33" spans="1:7" x14ac:dyDescent="0.2">
      <c r="A33" t="str">
        <f>TRIM(Data!A766)</f>
        <v>Pangasinan</v>
      </c>
      <c r="B33">
        <f>Data!B766</f>
        <v>125</v>
      </c>
      <c r="C33">
        <f>RANK(B33,$B$3:$B$150)+COUNTIF($B$3:$B33,B33)-1</f>
        <v>141</v>
      </c>
      <c r="E33" t="str">
        <f t="shared" si="0"/>
        <v>Pangasinan</v>
      </c>
      <c r="F33">
        <f>Data!E766</f>
        <v>1805</v>
      </c>
      <c r="G33">
        <f>RANK(F33,$F$3:$F$150)+COUNTIF($F$3:$F33,F33)-1</f>
        <v>131</v>
      </c>
    </row>
    <row r="34" spans="1:7" x14ac:dyDescent="0.2">
      <c r="A34" t="str">
        <f>TRIM(Data!A767)</f>
        <v>Tagalog (Pilipino, Filipino)</v>
      </c>
      <c r="B34">
        <f>Data!B767</f>
        <v>47405</v>
      </c>
      <c r="C34">
        <f>RANK(B34,$B$3:$B$150)+COUNTIF($B$3:$B34,B34)-1</f>
        <v>15</v>
      </c>
      <c r="E34" t="str">
        <f t="shared" si="0"/>
        <v>Tagalog (Pilipino, Filipino)</v>
      </c>
      <c r="F34">
        <f>Data!E767</f>
        <v>612735</v>
      </c>
      <c r="G34">
        <f>RANK(F34,$F$3:$F$150)+COUNTIF($F$3:$F34,F34)-1</f>
        <v>8</v>
      </c>
    </row>
    <row r="35" spans="1:7" x14ac:dyDescent="0.2">
      <c r="A35" t="str">
        <f>TRIM(Data!A768)</f>
        <v>Waray-Waray</v>
      </c>
      <c r="B35">
        <f>Data!B768</f>
        <v>65</v>
      </c>
      <c r="C35">
        <f>RANK(B35,$B$3:$B$150)+COUNTIF($B$3:$B35,B35)-1</f>
        <v>144</v>
      </c>
      <c r="E35" t="str">
        <f t="shared" si="0"/>
        <v>Waray-Waray</v>
      </c>
      <c r="F35">
        <f>Data!E768</f>
        <v>1395</v>
      </c>
      <c r="G35">
        <f>RANK(F35,$F$3:$F$150)+COUNTIF($F$3:$F35,F35)-1</f>
        <v>137</v>
      </c>
    </row>
    <row r="36" spans="1:7" x14ac:dyDescent="0.2">
      <c r="A36" t="str">
        <f>TRIM(Data!A769)</f>
        <v>Austronesian languages, n.i.e.</v>
      </c>
      <c r="B36">
        <f>Data!B769</f>
        <v>605</v>
      </c>
      <c r="C36">
        <f>RANK(B36,$B$3:$B$150)+COUNTIF($B$3:$B36,B36)-1</f>
        <v>118</v>
      </c>
      <c r="E36" t="str">
        <f t="shared" si="0"/>
        <v>Austronesian languages, n.i.e.</v>
      </c>
      <c r="F36">
        <f>Data!E769</f>
        <v>5585</v>
      </c>
      <c r="G36">
        <f>RANK(F36,$F$3:$F$150)+COUNTIF($F$3:$F36,F36)-1</f>
        <v>99</v>
      </c>
    </row>
    <row r="37" spans="1:7" x14ac:dyDescent="0.2">
      <c r="A37" t="str">
        <f>TRIM(Data!A770)</f>
        <v>Haitian Creole</v>
      </c>
      <c r="B37">
        <f>Data!B770</f>
        <v>1240</v>
      </c>
      <c r="C37">
        <f>RANK(B37,$B$3:$B$150)+COUNTIF($B$3:$B37,B37)-1</f>
        <v>92</v>
      </c>
      <c r="E37" t="str">
        <f t="shared" si="0"/>
        <v>Haitian Creole</v>
      </c>
      <c r="F37">
        <f>Data!E770</f>
        <v>6855</v>
      </c>
      <c r="G37">
        <f>RANK(F37,$F$3:$F$150)+COUNTIF($F$3:$F37,F37)-1</f>
        <v>94</v>
      </c>
    </row>
    <row r="38" spans="1:7" x14ac:dyDescent="0.2">
      <c r="A38" t="str">
        <f>TRIM(Data!A771)</f>
        <v>Creole, n.o.s.</v>
      </c>
      <c r="B38">
        <f>Data!B771</f>
        <v>26250</v>
      </c>
      <c r="C38">
        <f>RANK(B38,$B$3:$B$150)+COUNTIF($B$3:$B38,B38)-1</f>
        <v>21</v>
      </c>
      <c r="E38" t="str">
        <f t="shared" si="0"/>
        <v>Creole, n.o.s.</v>
      </c>
      <c r="F38">
        <f>Data!E771</f>
        <v>133050</v>
      </c>
      <c r="G38">
        <f>RANK(F38,$F$3:$F$150)+COUNTIF($F$3:$F38,F38)-1</f>
        <v>23</v>
      </c>
    </row>
    <row r="39" spans="1:7" x14ac:dyDescent="0.2">
      <c r="A39" t="str">
        <f>TRIM(Data!A772)</f>
        <v>Creole languages, n.i.e.</v>
      </c>
      <c r="B39">
        <f>Data!B772</f>
        <v>2730</v>
      </c>
      <c r="C39">
        <f>RANK(B39,$B$3:$B$150)+COUNTIF($B$3:$B39,B39)-1</f>
        <v>68</v>
      </c>
      <c r="E39" t="str">
        <f t="shared" si="0"/>
        <v>Creole languages, n.i.e.</v>
      </c>
      <c r="F39">
        <f>Data!E772</f>
        <v>16635</v>
      </c>
      <c r="G39">
        <f>RANK(F39,$F$3:$F$150)+COUNTIF($F$3:$F39,F39)-1</f>
        <v>69</v>
      </c>
    </row>
    <row r="40" spans="1:7" x14ac:dyDescent="0.2">
      <c r="A40" t="str">
        <f>TRIM(Data!A773)</f>
        <v>Kannada</v>
      </c>
      <c r="B40">
        <f>Data!B773</f>
        <v>1045</v>
      </c>
      <c r="C40">
        <f>RANK(B40,$B$3:$B$150)+COUNTIF($B$3:$B40,B40)-1</f>
        <v>98</v>
      </c>
      <c r="E40" t="str">
        <f t="shared" si="0"/>
        <v>Kannada</v>
      </c>
      <c r="F40">
        <f>Data!E773</f>
        <v>8245</v>
      </c>
      <c r="G40">
        <f>RANK(F40,$F$3:$F$150)+COUNTIF($F$3:$F40,F40)-1</f>
        <v>85</v>
      </c>
    </row>
    <row r="41" spans="1:7" x14ac:dyDescent="0.2">
      <c r="A41" t="str">
        <f>TRIM(Data!A774)</f>
        <v>Malayalam</v>
      </c>
      <c r="B41">
        <f>Data!B774</f>
        <v>6435</v>
      </c>
      <c r="C41">
        <f>RANK(B41,$B$3:$B$150)+COUNTIF($B$3:$B41,B41)-1</f>
        <v>45</v>
      </c>
      <c r="E41" t="str">
        <f t="shared" si="0"/>
        <v>Malayalam</v>
      </c>
      <c r="F41">
        <f>Data!E774</f>
        <v>37810</v>
      </c>
      <c r="G41">
        <f>RANK(F41,$F$3:$F$150)+COUNTIF($F$3:$F41,F41)-1</f>
        <v>40</v>
      </c>
    </row>
    <row r="42" spans="1:7" x14ac:dyDescent="0.2">
      <c r="A42" t="str">
        <f>TRIM(Data!A775)</f>
        <v>Tamil</v>
      </c>
      <c r="B42">
        <f>Data!B775</f>
        <v>37030</v>
      </c>
      <c r="C42">
        <f>RANK(B42,$B$3:$B$150)+COUNTIF($B$3:$B42,B42)-1</f>
        <v>17</v>
      </c>
      <c r="E42" t="str">
        <f t="shared" si="0"/>
        <v>Tamil</v>
      </c>
      <c r="F42">
        <f>Data!E775</f>
        <v>189865</v>
      </c>
      <c r="G42">
        <f>RANK(F42,$F$3:$F$150)+COUNTIF($F$3:$F42,F42)-1</f>
        <v>19</v>
      </c>
    </row>
    <row r="43" spans="1:7" x14ac:dyDescent="0.2">
      <c r="A43" t="str">
        <f>TRIM(Data!A776)</f>
        <v>Telugu</v>
      </c>
      <c r="B43">
        <f>Data!B776</f>
        <v>3465</v>
      </c>
      <c r="C43">
        <f>RANK(B43,$B$3:$B$150)+COUNTIF($B$3:$B43,B43)-1</f>
        <v>61</v>
      </c>
      <c r="E43" t="str">
        <f t="shared" si="0"/>
        <v>Telugu</v>
      </c>
      <c r="F43">
        <f>Data!E776</f>
        <v>23165</v>
      </c>
      <c r="G43">
        <f>RANK(F43,$F$3:$F$150)+COUNTIF($F$3:$F43,F43)-1</f>
        <v>50</v>
      </c>
    </row>
    <row r="44" spans="1:7" x14ac:dyDescent="0.2">
      <c r="A44" t="str">
        <f>TRIM(Data!A777)</f>
        <v>Dravidian languages, n.i.e.</v>
      </c>
      <c r="B44">
        <f>Data!B777</f>
        <v>100</v>
      </c>
      <c r="C44">
        <f>RANK(B44,$B$3:$B$150)+COUNTIF($B$3:$B44,B44)-1</f>
        <v>142</v>
      </c>
      <c r="E44" t="str">
        <f t="shared" si="0"/>
        <v>Dravidian languages, n.i.e.</v>
      </c>
      <c r="F44">
        <f>Data!E777</f>
        <v>790</v>
      </c>
      <c r="G44">
        <f>RANK(F44,$F$3:$F$150)+COUNTIF($F$3:$F44,F44)-1</f>
        <v>143</v>
      </c>
    </row>
    <row r="45" spans="1:7" x14ac:dyDescent="0.2">
      <c r="A45" t="str">
        <f>TRIM(Data!A778)</f>
        <v>Hmong-Mien languages</v>
      </c>
      <c r="B45">
        <f>Data!B778</f>
        <v>85</v>
      </c>
      <c r="C45">
        <f>RANK(B45,$B$3:$B$150)+COUNTIF($B$3:$B45,B45)-1</f>
        <v>143</v>
      </c>
      <c r="E45" t="str">
        <f t="shared" si="0"/>
        <v>Hmong-Mien languages</v>
      </c>
      <c r="F45">
        <f>Data!E778</f>
        <v>870</v>
      </c>
      <c r="G45">
        <f>RANK(F45,$F$3:$F$150)+COUNTIF($F$3:$F45,F45)-1</f>
        <v>142</v>
      </c>
    </row>
    <row r="46" spans="1:7" x14ac:dyDescent="0.2">
      <c r="A46" t="str">
        <f>TRIM(Data!A779)</f>
        <v>Albanian</v>
      </c>
      <c r="B46">
        <f>Data!B779</f>
        <v>6935</v>
      </c>
      <c r="C46">
        <f>RANK(B46,$B$3:$B$150)+COUNTIF($B$3:$B46,B46)-1</f>
        <v>43</v>
      </c>
      <c r="E46" t="str">
        <f t="shared" si="0"/>
        <v>Albanian</v>
      </c>
      <c r="F46">
        <f>Data!E779</f>
        <v>31930</v>
      </c>
      <c r="G46">
        <f>RANK(F46,$F$3:$F$150)+COUNTIF($F$3:$F46,F46)-1</f>
        <v>43</v>
      </c>
    </row>
    <row r="47" spans="1:7" x14ac:dyDescent="0.2">
      <c r="A47" t="str">
        <f>TRIM(Data!A780)</f>
        <v>Armenian</v>
      </c>
      <c r="B47">
        <f>Data!B780</f>
        <v>10545</v>
      </c>
      <c r="C47">
        <f>RANK(B47,$B$3:$B$150)+COUNTIF($B$3:$B47,B47)-1</f>
        <v>36</v>
      </c>
      <c r="E47" t="str">
        <f t="shared" si="0"/>
        <v>Armenian</v>
      </c>
      <c r="F47">
        <f>Data!E780</f>
        <v>41295</v>
      </c>
      <c r="G47">
        <f>RANK(F47,$F$3:$F$150)+COUNTIF($F$3:$F47,F47)-1</f>
        <v>37</v>
      </c>
    </row>
    <row r="48" spans="1:7" x14ac:dyDescent="0.2">
      <c r="A48" t="str">
        <f>TRIM(Data!A781)</f>
        <v>Latvian</v>
      </c>
      <c r="B48">
        <f>Data!B781</f>
        <v>890</v>
      </c>
      <c r="C48">
        <f>RANK(B48,$B$3:$B$150)+COUNTIF($B$3:$B48,B48)-1</f>
        <v>103</v>
      </c>
      <c r="E48" t="str">
        <f t="shared" si="0"/>
        <v>Latvian</v>
      </c>
      <c r="F48">
        <f>Data!E781</f>
        <v>6500</v>
      </c>
      <c r="G48">
        <f>RANK(F48,$F$3:$F$150)+COUNTIF($F$3:$F48,F48)-1</f>
        <v>96</v>
      </c>
    </row>
    <row r="49" spans="1:7" x14ac:dyDescent="0.2">
      <c r="A49" t="str">
        <f>TRIM(Data!A782)</f>
        <v>Lithuanian</v>
      </c>
      <c r="B49">
        <f>Data!B782</f>
        <v>1275</v>
      </c>
      <c r="C49">
        <f>RANK(B49,$B$3:$B$150)+COUNTIF($B$3:$B49,B49)-1</f>
        <v>91</v>
      </c>
      <c r="E49" t="str">
        <f t="shared" si="0"/>
        <v>Lithuanian</v>
      </c>
      <c r="F49">
        <f>Data!E782</f>
        <v>8180</v>
      </c>
      <c r="G49">
        <f>RANK(F49,$F$3:$F$150)+COUNTIF($F$3:$F49,F49)-1</f>
        <v>87</v>
      </c>
    </row>
    <row r="50" spans="1:7" x14ac:dyDescent="0.2">
      <c r="A50" t="str">
        <f>TRIM(Data!A783)</f>
        <v>Belarusan</v>
      </c>
      <c r="B50">
        <f>Data!B783</f>
        <v>425</v>
      </c>
      <c r="C50">
        <f>RANK(B50,$B$3:$B$150)+COUNTIF($B$3:$B50,B50)-1</f>
        <v>126</v>
      </c>
      <c r="E50" t="str">
        <f t="shared" si="0"/>
        <v>Belarusan</v>
      </c>
      <c r="F50">
        <f>Data!E783</f>
        <v>2265</v>
      </c>
      <c r="G50">
        <f>RANK(F50,$F$3:$F$150)+COUNTIF($F$3:$F50,F50)-1</f>
        <v>124</v>
      </c>
    </row>
    <row r="51" spans="1:7" x14ac:dyDescent="0.2">
      <c r="A51" t="str">
        <f>TRIM(Data!A784)</f>
        <v>Bosnian</v>
      </c>
      <c r="B51">
        <f>Data!B784</f>
        <v>2805</v>
      </c>
      <c r="C51">
        <f>RANK(B51,$B$3:$B$150)+COUNTIF($B$3:$B51,B51)-1</f>
        <v>65</v>
      </c>
      <c r="E51" t="str">
        <f t="shared" si="0"/>
        <v>Bosnian</v>
      </c>
      <c r="F51">
        <f>Data!E784</f>
        <v>18265</v>
      </c>
      <c r="G51">
        <f>RANK(F51,$F$3:$F$150)+COUNTIF($F$3:$F51,F51)-1</f>
        <v>64</v>
      </c>
    </row>
    <row r="52" spans="1:7" x14ac:dyDescent="0.2">
      <c r="A52" t="str">
        <f>TRIM(Data!A785)</f>
        <v>Bulgarian</v>
      </c>
      <c r="B52">
        <f>Data!B785</f>
        <v>3875</v>
      </c>
      <c r="C52">
        <f>RANK(B52,$B$3:$B$150)+COUNTIF($B$3:$B52,B52)-1</f>
        <v>55</v>
      </c>
      <c r="E52" t="str">
        <f t="shared" si="0"/>
        <v>Bulgarian</v>
      </c>
      <c r="F52">
        <f>Data!E785</f>
        <v>22425</v>
      </c>
      <c r="G52">
        <f>RANK(F52,$F$3:$F$150)+COUNTIF($F$3:$F52,F52)-1</f>
        <v>53</v>
      </c>
    </row>
    <row r="53" spans="1:7" x14ac:dyDescent="0.2">
      <c r="A53" t="str">
        <f>TRIM(Data!A786)</f>
        <v>Croatian</v>
      </c>
      <c r="B53">
        <f>Data!B786</f>
        <v>7550</v>
      </c>
      <c r="C53">
        <f>RANK(B53,$B$3:$B$150)+COUNTIF($B$3:$B53,B53)-1</f>
        <v>41</v>
      </c>
      <c r="E53" t="str">
        <f t="shared" si="0"/>
        <v>Croatian</v>
      </c>
      <c r="F53">
        <f>Data!E786</f>
        <v>69835</v>
      </c>
      <c r="G53">
        <f>RANK(F53,$F$3:$F$150)+COUNTIF($F$3:$F53,F53)-1</f>
        <v>32</v>
      </c>
    </row>
    <row r="54" spans="1:7" x14ac:dyDescent="0.2">
      <c r="A54" t="str">
        <f>TRIM(Data!A787)</f>
        <v>Czech</v>
      </c>
      <c r="B54">
        <f>Data!B787</f>
        <v>4735</v>
      </c>
      <c r="C54">
        <f>RANK(B54,$B$3:$B$150)+COUNTIF($B$3:$B54,B54)-1</f>
        <v>50</v>
      </c>
      <c r="E54" t="str">
        <f t="shared" si="0"/>
        <v>Czech</v>
      </c>
      <c r="F54">
        <f>Data!E787</f>
        <v>28725</v>
      </c>
      <c r="G54">
        <f>RANK(F54,$F$3:$F$150)+COUNTIF($F$3:$F54,F54)-1</f>
        <v>44</v>
      </c>
    </row>
    <row r="55" spans="1:7" x14ac:dyDescent="0.2">
      <c r="A55" t="str">
        <f>TRIM(Data!A788)</f>
        <v>Macedonian</v>
      </c>
      <c r="B55">
        <f>Data!B788</f>
        <v>2670</v>
      </c>
      <c r="C55">
        <f>RANK(B55,$B$3:$B$150)+COUNTIF($B$3:$B55,B55)-1</f>
        <v>70</v>
      </c>
      <c r="E55" t="str">
        <f t="shared" si="0"/>
        <v>Macedonian</v>
      </c>
      <c r="F55">
        <f>Data!E788</f>
        <v>23070</v>
      </c>
      <c r="G55">
        <f>RANK(F55,$F$3:$F$150)+COUNTIF($F$3:$F55,F55)-1</f>
        <v>51</v>
      </c>
    </row>
    <row r="56" spans="1:7" x14ac:dyDescent="0.2">
      <c r="A56" t="str">
        <f>TRIM(Data!A789)</f>
        <v>Polish</v>
      </c>
      <c r="B56">
        <f>Data!B789</f>
        <v>28775</v>
      </c>
      <c r="C56">
        <f>RANK(B56,$B$3:$B$150)+COUNTIF($B$3:$B56,B56)-1</f>
        <v>20</v>
      </c>
      <c r="E56" t="str">
        <f t="shared" si="0"/>
        <v>Polish</v>
      </c>
      <c r="F56">
        <f>Data!E789</f>
        <v>214965</v>
      </c>
      <c r="G56">
        <f>RANK(F56,$F$3:$F$150)+COUNTIF($F$3:$F56,F56)-1</f>
        <v>17</v>
      </c>
    </row>
    <row r="57" spans="1:7" x14ac:dyDescent="0.2">
      <c r="A57" t="str">
        <f>TRIM(Data!A790)</f>
        <v>Russian</v>
      </c>
      <c r="B57">
        <f>Data!B790</f>
        <v>55195</v>
      </c>
      <c r="C57">
        <f>RANK(B57,$B$3:$B$150)+COUNTIF($B$3:$B57,B57)-1</f>
        <v>13</v>
      </c>
      <c r="E57" t="str">
        <f t="shared" si="0"/>
        <v>Russian</v>
      </c>
      <c r="F57">
        <f>Data!E790</f>
        <v>269645</v>
      </c>
      <c r="G57">
        <f>RANK(F57,$F$3:$F$150)+COUNTIF($F$3:$F57,F57)-1</f>
        <v>14</v>
      </c>
    </row>
    <row r="58" spans="1:7" x14ac:dyDescent="0.2">
      <c r="A58" t="str">
        <f>TRIM(Data!A791)</f>
        <v>Serbian</v>
      </c>
      <c r="B58">
        <f>Data!B791</f>
        <v>8595</v>
      </c>
      <c r="C58">
        <f>RANK(B58,$B$3:$B$150)+COUNTIF($B$3:$B58,B58)-1</f>
        <v>40</v>
      </c>
      <c r="E58" t="str">
        <f t="shared" si="0"/>
        <v>Serbian</v>
      </c>
      <c r="F58">
        <f>Data!E791</f>
        <v>73775</v>
      </c>
      <c r="G58">
        <f>RANK(F58,$F$3:$F$150)+COUNTIF($F$3:$F58,F58)-1</f>
        <v>30</v>
      </c>
    </row>
    <row r="59" spans="1:7" x14ac:dyDescent="0.2">
      <c r="A59" t="str">
        <f>TRIM(Data!A792)</f>
        <v>Serbo-Croatian</v>
      </c>
      <c r="B59">
        <f>Data!B792</f>
        <v>1345</v>
      </c>
      <c r="C59">
        <f>RANK(B59,$B$3:$B$150)+COUNTIF($B$3:$B59,B59)-1</f>
        <v>90</v>
      </c>
      <c r="E59" t="str">
        <f t="shared" si="0"/>
        <v>Serbo-Croatian</v>
      </c>
      <c r="F59">
        <f>Data!E792</f>
        <v>11280</v>
      </c>
      <c r="G59">
        <f>RANK(F59,$F$3:$F$150)+COUNTIF($F$3:$F59,F59)-1</f>
        <v>79</v>
      </c>
    </row>
    <row r="60" spans="1:7" x14ac:dyDescent="0.2">
      <c r="A60" t="str">
        <f>TRIM(Data!A793)</f>
        <v>Slovak</v>
      </c>
      <c r="B60">
        <f>Data!B793</f>
        <v>3605</v>
      </c>
      <c r="C60">
        <f>RANK(B60,$B$3:$B$150)+COUNTIF($B$3:$B60,B60)-1</f>
        <v>60</v>
      </c>
      <c r="E60" t="str">
        <f t="shared" si="0"/>
        <v>Slovak</v>
      </c>
      <c r="F60">
        <f>Data!E793</f>
        <v>21475</v>
      </c>
      <c r="G60">
        <f>RANK(F60,$F$3:$F$150)+COUNTIF($F$3:$F60,F60)-1</f>
        <v>58</v>
      </c>
    </row>
    <row r="61" spans="1:7" x14ac:dyDescent="0.2">
      <c r="A61" t="str">
        <f>TRIM(Data!A794)</f>
        <v>Slovene (Slovenian)</v>
      </c>
      <c r="B61">
        <f>Data!B794</f>
        <v>1075</v>
      </c>
      <c r="C61">
        <f>RANK(B61,$B$3:$B$150)+COUNTIF($B$3:$B61,B61)-1</f>
        <v>97</v>
      </c>
      <c r="E61" t="str">
        <f t="shared" si="0"/>
        <v>Slovene (Slovenian)</v>
      </c>
      <c r="F61">
        <f>Data!E794</f>
        <v>11495</v>
      </c>
      <c r="G61">
        <f>RANK(F61,$F$3:$F$150)+COUNTIF($F$3:$F61,F61)-1</f>
        <v>78</v>
      </c>
    </row>
    <row r="62" spans="1:7" x14ac:dyDescent="0.2">
      <c r="A62" t="str">
        <f>TRIM(Data!A795)</f>
        <v>Ukrainian</v>
      </c>
      <c r="B62">
        <f>Data!B795</f>
        <v>20495</v>
      </c>
      <c r="C62">
        <f>RANK(B62,$B$3:$B$150)+COUNTIF($B$3:$B62,B62)-1</f>
        <v>24</v>
      </c>
      <c r="E62" t="str">
        <f t="shared" si="0"/>
        <v>Ukrainian</v>
      </c>
      <c r="F62">
        <f>Data!E795</f>
        <v>132120</v>
      </c>
      <c r="G62">
        <f>RANK(F62,$F$3:$F$150)+COUNTIF($F$3:$F62,F62)-1</f>
        <v>24</v>
      </c>
    </row>
    <row r="63" spans="1:7" x14ac:dyDescent="0.2">
      <c r="A63" t="str">
        <f>TRIM(Data!A796)</f>
        <v>Slavic languages, n.i.e.</v>
      </c>
      <c r="B63">
        <f>Data!B796</f>
        <v>540</v>
      </c>
      <c r="C63">
        <f>RANK(B63,$B$3:$B$150)+COUNTIF($B$3:$B63,B63)-1</f>
        <v>121</v>
      </c>
      <c r="E63" t="str">
        <f t="shared" si="0"/>
        <v>Slavic languages, n.i.e.</v>
      </c>
      <c r="F63">
        <f>Data!E796</f>
        <v>3000</v>
      </c>
      <c r="G63">
        <f>RANK(F63,$F$3:$F$150)+COUNTIF($F$3:$F63,F63)-1</f>
        <v>114</v>
      </c>
    </row>
    <row r="64" spans="1:7" x14ac:dyDescent="0.2">
      <c r="A64" t="str">
        <f>TRIM(Data!A797)</f>
        <v>Scottish Gaelic</v>
      </c>
      <c r="B64">
        <f>Data!B797</f>
        <v>515</v>
      </c>
      <c r="C64">
        <f>RANK(B64,$B$3:$B$150)+COUNTIF($B$3:$B64,B64)-1</f>
        <v>122</v>
      </c>
      <c r="E64" t="str">
        <f t="shared" si="0"/>
        <v>Scottish Gaelic</v>
      </c>
      <c r="F64">
        <f>Data!E797</f>
        <v>3980</v>
      </c>
      <c r="G64">
        <f>RANK(F64,$F$3:$F$150)+COUNTIF($F$3:$F64,F64)-1</f>
        <v>109</v>
      </c>
    </row>
    <row r="65" spans="1:7" x14ac:dyDescent="0.2">
      <c r="A65" t="str">
        <f>TRIM(Data!A798)</f>
        <v>Welsh</v>
      </c>
      <c r="B65">
        <f>Data!B798</f>
        <v>150</v>
      </c>
      <c r="C65">
        <f>RANK(B65,$B$3:$B$150)+COUNTIF($B$3:$B65,B65)-1</f>
        <v>139</v>
      </c>
      <c r="E65" t="str">
        <f t="shared" si="0"/>
        <v>Welsh</v>
      </c>
      <c r="F65">
        <f>Data!E798</f>
        <v>1690</v>
      </c>
      <c r="G65">
        <f>RANK(F65,$F$3:$F$150)+COUNTIF($F$3:$F65,F65)-1</f>
        <v>134</v>
      </c>
    </row>
    <row r="66" spans="1:7" x14ac:dyDescent="0.2">
      <c r="A66" t="str">
        <f>TRIM(Data!A799)</f>
        <v>Celtic languages, n.i.e.</v>
      </c>
      <c r="B66">
        <f>Data!B799</f>
        <v>550</v>
      </c>
      <c r="C66">
        <f>RANK(B66,$B$3:$B$150)+COUNTIF($B$3:$B66,B66)-1</f>
        <v>120</v>
      </c>
      <c r="E66" t="str">
        <f t="shared" si="0"/>
        <v>Celtic languages, n.i.e.</v>
      </c>
      <c r="F66">
        <f>Data!E799</f>
        <v>3590</v>
      </c>
      <c r="G66">
        <f>RANK(F66,$F$3:$F$150)+COUNTIF($F$3:$F66,F66)-1</f>
        <v>110</v>
      </c>
    </row>
    <row r="67" spans="1:7" x14ac:dyDescent="0.2">
      <c r="A67" t="str">
        <f>TRIM(Data!A800)</f>
        <v>Afrikaans</v>
      </c>
      <c r="B67">
        <f>Data!B800</f>
        <v>2165</v>
      </c>
      <c r="C67">
        <f>RANK(B67,$B$3:$B$150)+COUNTIF($B$3:$B67,B67)-1</f>
        <v>79</v>
      </c>
      <c r="E67" t="str">
        <f t="shared" si="0"/>
        <v>Afrikaans</v>
      </c>
      <c r="F67">
        <f>Data!E800</f>
        <v>23415</v>
      </c>
      <c r="G67">
        <f>RANK(F67,$F$3:$F$150)+COUNTIF($F$3:$F67,F67)-1</f>
        <v>48</v>
      </c>
    </row>
    <row r="68" spans="1:7" x14ac:dyDescent="0.2">
      <c r="A68" t="str">
        <f>TRIM(Data!A801)</f>
        <v>Danish</v>
      </c>
      <c r="B68">
        <f>Data!B801</f>
        <v>1830</v>
      </c>
      <c r="C68">
        <f>RANK(B68,$B$3:$B$150)+COUNTIF($B$3:$B68,B68)-1</f>
        <v>83</v>
      </c>
      <c r="E68" t="str">
        <f t="shared" ref="E68:E131" si="5">A68</f>
        <v>Danish</v>
      </c>
      <c r="F68">
        <f>Data!E801</f>
        <v>15750</v>
      </c>
      <c r="G68">
        <f>RANK(F68,$F$3:$F$150)+COUNTIF($F$3:$F68,F68)-1</f>
        <v>71</v>
      </c>
    </row>
    <row r="69" spans="1:7" x14ac:dyDescent="0.2">
      <c r="A69" t="str">
        <f>TRIM(Data!A802)</f>
        <v>Dutch</v>
      </c>
      <c r="B69">
        <f>Data!B802</f>
        <v>15195</v>
      </c>
      <c r="C69">
        <f>RANK(B69,$B$3:$B$150)+COUNTIF($B$3:$B69,B69)-1</f>
        <v>29</v>
      </c>
      <c r="E69" t="str">
        <f t="shared" si="5"/>
        <v>Dutch</v>
      </c>
      <c r="F69">
        <f>Data!E802</f>
        <v>120865</v>
      </c>
      <c r="G69">
        <f>RANK(F69,$F$3:$F$150)+COUNTIF($F$3:$F69,F69)-1</f>
        <v>25</v>
      </c>
    </row>
    <row r="70" spans="1:7" x14ac:dyDescent="0.2">
      <c r="A70" t="str">
        <f>TRIM(Data!A803)</f>
        <v>Frisian</v>
      </c>
      <c r="B70">
        <f>Data!B803</f>
        <v>320</v>
      </c>
      <c r="C70">
        <f>RANK(B70,$B$3:$B$150)+COUNTIF($B$3:$B70,B70)-1</f>
        <v>131</v>
      </c>
      <c r="E70" t="str">
        <f t="shared" si="5"/>
        <v>Frisian</v>
      </c>
      <c r="F70">
        <f>Data!E803</f>
        <v>2910</v>
      </c>
      <c r="G70">
        <f>RANK(F70,$F$3:$F$150)+COUNTIF($F$3:$F70,F70)-1</f>
        <v>116</v>
      </c>
    </row>
    <row r="71" spans="1:7" x14ac:dyDescent="0.2">
      <c r="A71" t="str">
        <f>TRIM(Data!A804)</f>
        <v>German</v>
      </c>
      <c r="B71">
        <f>Data!B804</f>
        <v>76250</v>
      </c>
      <c r="C71">
        <f>RANK(B71,$B$3:$B$150)+COUNTIF($B$3:$B71,B71)-1</f>
        <v>10</v>
      </c>
      <c r="E71" t="str">
        <f t="shared" si="5"/>
        <v>German</v>
      </c>
      <c r="F71">
        <f>Data!E804</f>
        <v>502735</v>
      </c>
      <c r="G71">
        <f>RANK(F71,$F$3:$F$150)+COUNTIF($F$3:$F71,F71)-1</f>
        <v>10</v>
      </c>
    </row>
    <row r="72" spans="1:7" x14ac:dyDescent="0.2">
      <c r="A72" t="str">
        <f>TRIM(Data!A805)</f>
        <v>Icelandic</v>
      </c>
      <c r="B72">
        <f>Data!B805</f>
        <v>295</v>
      </c>
      <c r="C72">
        <f>RANK(B72,$B$3:$B$150)+COUNTIF($B$3:$B72,B72)-1</f>
        <v>133</v>
      </c>
      <c r="E72" t="str">
        <f t="shared" si="5"/>
        <v>Icelandic</v>
      </c>
      <c r="F72">
        <f>Data!E805</f>
        <v>1775</v>
      </c>
      <c r="G72">
        <f>RANK(F72,$F$3:$F$150)+COUNTIF($F$3:$F72,F72)-1</f>
        <v>132</v>
      </c>
    </row>
    <row r="73" spans="1:7" x14ac:dyDescent="0.2">
      <c r="A73" t="str">
        <f>TRIM(Data!A806)</f>
        <v>Norwegian</v>
      </c>
      <c r="B73">
        <f>Data!B806</f>
        <v>1190</v>
      </c>
      <c r="C73">
        <f>RANK(B73,$B$3:$B$150)+COUNTIF($B$3:$B73,B73)-1</f>
        <v>94</v>
      </c>
      <c r="E73" t="str">
        <f t="shared" si="5"/>
        <v>Norwegian</v>
      </c>
      <c r="F73">
        <f>Data!E806</f>
        <v>8115</v>
      </c>
      <c r="G73">
        <f>RANK(F73,$F$3:$F$150)+COUNTIF($F$3:$F73,F73)-1</f>
        <v>88</v>
      </c>
    </row>
    <row r="74" spans="1:7" x14ac:dyDescent="0.2">
      <c r="A74" t="str">
        <f>TRIM(Data!A807)</f>
        <v>Swedish</v>
      </c>
      <c r="B74">
        <f>Data!B807</f>
        <v>1900</v>
      </c>
      <c r="C74">
        <f>RANK(B74,$B$3:$B$150)+COUNTIF($B$3:$B74,B74)-1</f>
        <v>82</v>
      </c>
      <c r="E74" t="str">
        <f t="shared" si="5"/>
        <v>Swedish</v>
      </c>
      <c r="F74">
        <f>Data!E807</f>
        <v>14140</v>
      </c>
      <c r="G74">
        <f>RANK(F74,$F$3:$F$150)+COUNTIF($F$3:$F74,F74)-1</f>
        <v>75</v>
      </c>
    </row>
    <row r="75" spans="1:7" x14ac:dyDescent="0.2">
      <c r="A75" t="str">
        <f>TRIM(Data!A808)</f>
        <v>Vlaams (Flemish)</v>
      </c>
      <c r="B75">
        <f>Data!B808</f>
        <v>515</v>
      </c>
      <c r="C75">
        <f>RANK(B75,$B$3:$B$150)+COUNTIF($B$3:$B75,B75)-1</f>
        <v>123</v>
      </c>
      <c r="E75" t="str">
        <f t="shared" si="5"/>
        <v>Vlaams (Flemish)</v>
      </c>
      <c r="F75">
        <f>Data!E808</f>
        <v>4400</v>
      </c>
      <c r="G75">
        <f>RANK(F75,$F$3:$F$150)+COUNTIF($F$3:$F75,F75)-1</f>
        <v>108</v>
      </c>
    </row>
    <row r="76" spans="1:7" x14ac:dyDescent="0.2">
      <c r="A76" t="str">
        <f>TRIM(Data!A809)</f>
        <v>Yiddish</v>
      </c>
      <c r="B76">
        <f>Data!B809</f>
        <v>2575</v>
      </c>
      <c r="C76">
        <f>RANK(B76,$B$3:$B$150)+COUNTIF($B$3:$B76,B76)-1</f>
        <v>72</v>
      </c>
      <c r="E76" t="str">
        <f t="shared" si="5"/>
        <v>Yiddish</v>
      </c>
      <c r="F76">
        <f>Data!E809</f>
        <v>20985</v>
      </c>
      <c r="G76">
        <f>RANK(F76,$F$3:$F$150)+COUNTIF($F$3:$F76,F76)-1</f>
        <v>61</v>
      </c>
    </row>
    <row r="77" spans="1:7" x14ac:dyDescent="0.2">
      <c r="A77" t="str">
        <f>TRIM(Data!A810)</f>
        <v>Germanic languages, n.i.e.</v>
      </c>
      <c r="B77">
        <f>Data!B810</f>
        <v>2285</v>
      </c>
      <c r="C77">
        <f>RANK(B77,$B$3:$B$150)+COUNTIF($B$3:$B77,B77)-1</f>
        <v>75</v>
      </c>
      <c r="E77" t="str">
        <f t="shared" si="5"/>
        <v>Germanic languages, n.i.e.</v>
      </c>
      <c r="F77">
        <f>Data!E810</f>
        <v>8705</v>
      </c>
      <c r="G77">
        <f>RANK(F77,$F$3:$F$150)+COUNTIF($F$3:$F77,F77)-1</f>
        <v>83</v>
      </c>
    </row>
    <row r="78" spans="1:7" x14ac:dyDescent="0.2">
      <c r="A78" t="str">
        <f>TRIM(Data!A811)</f>
        <v>Greek</v>
      </c>
      <c r="B78">
        <f>Data!B811</f>
        <v>20490</v>
      </c>
      <c r="C78">
        <f>RANK(B78,$B$3:$B$150)+COUNTIF($B$3:$B78,B78)-1</f>
        <v>25</v>
      </c>
      <c r="E78" t="str">
        <f t="shared" si="5"/>
        <v>Greek</v>
      </c>
      <c r="F78">
        <f>Data!E811</f>
        <v>150965</v>
      </c>
      <c r="G78">
        <f>RANK(F78,$F$3:$F$150)+COUNTIF($F$3:$F78,F78)-1</f>
        <v>21</v>
      </c>
    </row>
    <row r="79" spans="1:7" x14ac:dyDescent="0.2">
      <c r="A79" t="str">
        <f>TRIM(Data!A812)</f>
        <v>Bengali</v>
      </c>
      <c r="B79">
        <f>Data!B812</f>
        <v>25980</v>
      </c>
      <c r="C79">
        <f>RANK(B79,$B$3:$B$150)+COUNTIF($B$3:$B79,B79)-1</f>
        <v>22</v>
      </c>
      <c r="E79" t="str">
        <f t="shared" si="5"/>
        <v>Bengali</v>
      </c>
      <c r="F79">
        <f>Data!E812</f>
        <v>91220</v>
      </c>
      <c r="G79">
        <f>RANK(F79,$F$3:$F$150)+COUNTIF($F$3:$F79,F79)-1</f>
        <v>27</v>
      </c>
    </row>
    <row r="80" spans="1:7" x14ac:dyDescent="0.2">
      <c r="A80" t="str">
        <f>TRIM(Data!A813)</f>
        <v>Gujarati</v>
      </c>
      <c r="B80">
        <f>Data!B813</f>
        <v>18735</v>
      </c>
      <c r="C80">
        <f>RANK(B80,$B$3:$B$150)+COUNTIF($B$3:$B80,B80)-1</f>
        <v>26</v>
      </c>
      <c r="E80" t="str">
        <f t="shared" si="5"/>
        <v>Gujarati</v>
      </c>
      <c r="F80">
        <f>Data!E813</f>
        <v>149050</v>
      </c>
      <c r="G80">
        <f>RANK(F80,$F$3:$F$150)+COUNTIF($F$3:$F80,F80)-1</f>
        <v>22</v>
      </c>
    </row>
    <row r="81" spans="1:7" x14ac:dyDescent="0.2">
      <c r="A81" t="str">
        <f>TRIM(Data!A814)</f>
        <v>Hindi</v>
      </c>
      <c r="B81">
        <f>Data!B814</f>
        <v>64610</v>
      </c>
      <c r="C81">
        <f>RANK(B81,$B$3:$B$150)+COUNTIF($B$3:$B81,B81)-1</f>
        <v>11</v>
      </c>
      <c r="E81" t="str">
        <f t="shared" si="5"/>
        <v>Hindi</v>
      </c>
      <c r="F81">
        <f>Data!E814</f>
        <v>433365</v>
      </c>
      <c r="G81">
        <f>RANK(F81,$F$3:$F$150)+COUNTIF($F$3:$F81,F81)-1</f>
        <v>11</v>
      </c>
    </row>
    <row r="82" spans="1:7" x14ac:dyDescent="0.2">
      <c r="A82" t="str">
        <f>TRIM(Data!A815)</f>
        <v>Kashmiri</v>
      </c>
      <c r="B82">
        <f>Data!B815</f>
        <v>65</v>
      </c>
      <c r="C82">
        <f>RANK(B82,$B$3:$B$150)+COUNTIF($B$3:$B82,B82)-1</f>
        <v>145</v>
      </c>
      <c r="E82" t="str">
        <f t="shared" si="5"/>
        <v>Kashmiri</v>
      </c>
      <c r="F82">
        <f>Data!E815</f>
        <v>900</v>
      </c>
      <c r="G82">
        <f>RANK(F82,$F$3:$F$150)+COUNTIF($F$3:$F82,F82)-1</f>
        <v>141</v>
      </c>
    </row>
    <row r="83" spans="1:7" x14ac:dyDescent="0.2">
      <c r="A83" t="str">
        <f>TRIM(Data!A816)</f>
        <v>Konkani</v>
      </c>
      <c r="B83">
        <f>Data!B816</f>
        <v>650</v>
      </c>
      <c r="C83">
        <f>RANK(B83,$B$3:$B$150)+COUNTIF($B$3:$B83,B83)-1</f>
        <v>113</v>
      </c>
      <c r="E83" t="str">
        <f t="shared" si="5"/>
        <v>Konkani</v>
      </c>
      <c r="F83">
        <f>Data!E816</f>
        <v>6790</v>
      </c>
      <c r="G83">
        <f>RANK(F83,$F$3:$F$150)+COUNTIF($F$3:$F83,F83)-1</f>
        <v>95</v>
      </c>
    </row>
    <row r="84" spans="1:7" x14ac:dyDescent="0.2">
      <c r="A84" t="str">
        <f>TRIM(Data!A817)</f>
        <v>Marathi</v>
      </c>
      <c r="B84">
        <f>Data!B817</f>
        <v>1815</v>
      </c>
      <c r="C84">
        <f>RANK(B84,$B$3:$B$150)+COUNTIF($B$3:$B84,B84)-1</f>
        <v>84</v>
      </c>
      <c r="E84" t="str">
        <f t="shared" si="5"/>
        <v>Marathi</v>
      </c>
      <c r="F84">
        <f>Data!E817</f>
        <v>15565</v>
      </c>
      <c r="G84">
        <f>RANK(F84,$F$3:$F$150)+COUNTIF($F$3:$F84,F84)-1</f>
        <v>72</v>
      </c>
    </row>
    <row r="85" spans="1:7" x14ac:dyDescent="0.2">
      <c r="A85" t="str">
        <f>TRIM(Data!A818)</f>
        <v>Nepali</v>
      </c>
      <c r="B85">
        <f>Data!B818</f>
        <v>6415</v>
      </c>
      <c r="C85">
        <f>RANK(B85,$B$3:$B$150)+COUNTIF($B$3:$B85,B85)-1</f>
        <v>46</v>
      </c>
      <c r="E85" t="str">
        <f t="shared" si="5"/>
        <v>Nepali</v>
      </c>
      <c r="F85">
        <f>Data!E818</f>
        <v>21380</v>
      </c>
      <c r="G85">
        <f>RANK(F85,$F$3:$F$150)+COUNTIF($F$3:$F85,F85)-1</f>
        <v>59</v>
      </c>
    </row>
    <row r="86" spans="1:7" x14ac:dyDescent="0.2">
      <c r="A86" t="str">
        <f>TRIM(Data!A819)</f>
        <v>Oriya (Odia)</v>
      </c>
      <c r="B86">
        <f>Data!B819</f>
        <v>255</v>
      </c>
      <c r="C86">
        <f>RANK(B86,$B$3:$B$150)+COUNTIF($B$3:$B86,B86)-1</f>
        <v>134</v>
      </c>
      <c r="E86" t="str">
        <f t="shared" si="5"/>
        <v>Oriya (Odia)</v>
      </c>
      <c r="F86">
        <f>Data!E819</f>
        <v>1530</v>
      </c>
      <c r="G86">
        <f>RANK(F86,$F$3:$F$150)+COUNTIF($F$3:$F86,F86)-1</f>
        <v>136</v>
      </c>
    </row>
    <row r="87" spans="1:7" x14ac:dyDescent="0.2">
      <c r="A87" t="str">
        <f>TRIM(Data!A820)</f>
        <v>Punjabi (Panjabi)</v>
      </c>
      <c r="B87">
        <f>Data!B820</f>
        <v>87070</v>
      </c>
      <c r="C87">
        <f>RANK(B87,$B$3:$B$150)+COUNTIF($B$3:$B87,B87)-1</f>
        <v>9</v>
      </c>
      <c r="E87" t="str">
        <f t="shared" si="5"/>
        <v>Punjabi (Panjabi)</v>
      </c>
      <c r="F87">
        <f>Data!E820</f>
        <v>668240</v>
      </c>
      <c r="G87">
        <f>RANK(F87,$F$3:$F$150)+COUNTIF($F$3:$F87,F87)-1</f>
        <v>6</v>
      </c>
    </row>
    <row r="88" spans="1:7" x14ac:dyDescent="0.2">
      <c r="A88" t="str">
        <f>TRIM(Data!A821)</f>
        <v>Sindhi</v>
      </c>
      <c r="B88">
        <f>Data!B821</f>
        <v>3035</v>
      </c>
      <c r="C88">
        <f>RANK(B88,$B$3:$B$150)+COUNTIF($B$3:$B88,B88)-1</f>
        <v>63</v>
      </c>
      <c r="E88" t="str">
        <f t="shared" si="5"/>
        <v>Sindhi</v>
      </c>
      <c r="F88">
        <f>Data!E821</f>
        <v>20260</v>
      </c>
      <c r="G88">
        <f>RANK(F88,$F$3:$F$150)+COUNTIF($F$3:$F88,F88)-1</f>
        <v>62</v>
      </c>
    </row>
    <row r="89" spans="1:7" x14ac:dyDescent="0.2">
      <c r="A89" t="str">
        <f>TRIM(Data!A822)</f>
        <v>Sinhala (Sinhalese)</v>
      </c>
      <c r="B89">
        <f>Data!B822</f>
        <v>3800</v>
      </c>
      <c r="C89">
        <f>RANK(B89,$B$3:$B$150)+COUNTIF($B$3:$B89,B89)-1</f>
        <v>58</v>
      </c>
      <c r="E89" t="str">
        <f t="shared" si="5"/>
        <v>Sinhala (Sinhalese)</v>
      </c>
      <c r="F89">
        <f>Data!E822</f>
        <v>27825</v>
      </c>
      <c r="G89">
        <f>RANK(F89,$F$3:$F$150)+COUNTIF($F$3:$F89,F89)-1</f>
        <v>45</v>
      </c>
    </row>
    <row r="90" spans="1:7" x14ac:dyDescent="0.2">
      <c r="A90" t="str">
        <f>TRIM(Data!A823)</f>
        <v>Urdu</v>
      </c>
      <c r="B90">
        <f>Data!B823</f>
        <v>91650</v>
      </c>
      <c r="C90">
        <f>RANK(B90,$B$3:$B$150)+COUNTIF($B$3:$B90,B90)-1</f>
        <v>7</v>
      </c>
      <c r="E90" t="str">
        <f t="shared" si="5"/>
        <v>Urdu</v>
      </c>
      <c r="F90">
        <f>Data!E823</f>
        <v>322220</v>
      </c>
      <c r="G90">
        <f>RANK(F90,$F$3:$F$150)+COUNTIF($F$3:$F90,F90)-1</f>
        <v>12</v>
      </c>
    </row>
    <row r="91" spans="1:7" x14ac:dyDescent="0.2">
      <c r="A91" t="str">
        <f>TRIM(Data!A824)</f>
        <v>Kurdish</v>
      </c>
      <c r="B91">
        <f>Data!B824</f>
        <v>6765</v>
      </c>
      <c r="C91">
        <f>RANK(B91,$B$3:$B$150)+COUNTIF($B$3:$B91,B91)-1</f>
        <v>44</v>
      </c>
      <c r="E91" t="str">
        <f t="shared" si="5"/>
        <v>Kurdish</v>
      </c>
      <c r="F91">
        <f>Data!E824</f>
        <v>15290</v>
      </c>
      <c r="G91">
        <f>RANK(F91,$F$3:$F$150)+COUNTIF($F$3:$F91,F91)-1</f>
        <v>74</v>
      </c>
    </row>
    <row r="92" spans="1:7" x14ac:dyDescent="0.2">
      <c r="A92" t="str">
        <f>TRIM(Data!A825)</f>
        <v>Pashto</v>
      </c>
      <c r="B92">
        <f>Data!B825</f>
        <v>9515</v>
      </c>
      <c r="C92">
        <f>RANK(B92,$B$3:$B$150)+COUNTIF($B$3:$B92,B92)-1</f>
        <v>38</v>
      </c>
      <c r="E92" t="str">
        <f t="shared" si="5"/>
        <v>Pashto</v>
      </c>
      <c r="F92">
        <f>Data!E825</f>
        <v>23180</v>
      </c>
      <c r="G92">
        <f>RANK(F92,$F$3:$F$150)+COUNTIF($F$3:$F92,F92)-1</f>
        <v>49</v>
      </c>
    </row>
    <row r="93" spans="1:7" x14ac:dyDescent="0.2">
      <c r="A93" t="str">
        <f>TRIM(Data!A826)</f>
        <v>Persian (Farsi)</v>
      </c>
      <c r="B93">
        <f>Data!B826</f>
        <v>88070</v>
      </c>
      <c r="C93">
        <f>RANK(B93,$B$3:$B$150)+COUNTIF($B$3:$B93,B93)-1</f>
        <v>8</v>
      </c>
      <c r="E93" t="str">
        <f t="shared" si="5"/>
        <v>Persian (Farsi)</v>
      </c>
      <c r="F93">
        <f>Data!E826</f>
        <v>252320</v>
      </c>
      <c r="G93">
        <f>RANK(F93,$F$3:$F$150)+COUNTIF($F$3:$F93,F93)-1</f>
        <v>16</v>
      </c>
    </row>
    <row r="94" spans="1:7" x14ac:dyDescent="0.2">
      <c r="A94" t="str">
        <f>TRIM(Data!A827)</f>
        <v>Indo-Iranian languages, n.i.e.</v>
      </c>
      <c r="B94">
        <f>Data!B827</f>
        <v>2630</v>
      </c>
      <c r="C94">
        <f>RANK(B94,$B$3:$B$150)+COUNTIF($B$3:$B94,B94)-1</f>
        <v>71</v>
      </c>
      <c r="E94" t="str">
        <f t="shared" si="5"/>
        <v>Indo-Iranian languages, n.i.e.</v>
      </c>
      <c r="F94">
        <f>Data!E827</f>
        <v>8875</v>
      </c>
      <c r="G94">
        <f>RANK(F94,$F$3:$F$150)+COUNTIF($F$3:$F94,F94)-1</f>
        <v>81</v>
      </c>
    </row>
    <row r="95" spans="1:7" x14ac:dyDescent="0.2">
      <c r="A95" t="str">
        <f>TRIM(Data!A828)</f>
        <v>Catalan</v>
      </c>
      <c r="B95">
        <f>Data!B828</f>
        <v>305</v>
      </c>
      <c r="C95">
        <f>RANK(B95,$B$3:$B$150)+COUNTIF($B$3:$B95,B95)-1</f>
        <v>132</v>
      </c>
      <c r="E95" t="str">
        <f t="shared" si="5"/>
        <v>Catalan</v>
      </c>
      <c r="F95">
        <f>Data!E828</f>
        <v>2035</v>
      </c>
      <c r="G95">
        <f>RANK(F95,$F$3:$F$150)+COUNTIF($F$3:$F95,F95)-1</f>
        <v>129</v>
      </c>
    </row>
    <row r="96" spans="1:7" x14ac:dyDescent="0.2">
      <c r="A96" t="str">
        <f>TRIM(Data!A829)</f>
        <v>Italian</v>
      </c>
      <c r="B96">
        <f>Data!B829</f>
        <v>50860</v>
      </c>
      <c r="C96">
        <f>RANK(B96,$B$3:$B$150)+COUNTIF($B$3:$B96,B96)-1</f>
        <v>14</v>
      </c>
      <c r="E96" t="str">
        <f t="shared" si="5"/>
        <v>Italian</v>
      </c>
      <c r="F96">
        <f>Data!E829</f>
        <v>574730</v>
      </c>
      <c r="G96">
        <f>RANK(F96,$F$3:$F$150)+COUNTIF($F$3:$F96,F96)-1</f>
        <v>9</v>
      </c>
    </row>
    <row r="97" spans="1:7" x14ac:dyDescent="0.2">
      <c r="A97" t="str">
        <f>TRIM(Data!A830)</f>
        <v>Portuguese</v>
      </c>
      <c r="B97">
        <f>Data!B830</f>
        <v>36540</v>
      </c>
      <c r="C97">
        <f>RANK(B97,$B$3:$B$150)+COUNTIF($B$3:$B97,B97)-1</f>
        <v>18</v>
      </c>
      <c r="E97" t="str">
        <f t="shared" si="5"/>
        <v>Portuguese</v>
      </c>
      <c r="F97">
        <f>Data!E830</f>
        <v>295955</v>
      </c>
      <c r="G97">
        <f>RANK(F97,$F$3:$F$150)+COUNTIF($F$3:$F97,F97)-1</f>
        <v>13</v>
      </c>
    </row>
    <row r="98" spans="1:7" x14ac:dyDescent="0.2">
      <c r="A98" t="str">
        <f>TRIM(Data!A831)</f>
        <v>Romanian</v>
      </c>
      <c r="B98">
        <f>Data!B831</f>
        <v>13735</v>
      </c>
      <c r="C98">
        <f>RANK(B98,$B$3:$B$150)+COUNTIF($B$3:$B98,B98)-1</f>
        <v>31</v>
      </c>
      <c r="E98" t="str">
        <f t="shared" si="5"/>
        <v>Romanian</v>
      </c>
      <c r="F98">
        <f>Data!E831</f>
        <v>115050</v>
      </c>
      <c r="G98">
        <f>RANK(F98,$F$3:$F$150)+COUNTIF($F$3:$F98,F98)-1</f>
        <v>26</v>
      </c>
    </row>
    <row r="99" spans="1:7" x14ac:dyDescent="0.2">
      <c r="A99" t="str">
        <f>TRIM(Data!A832)</f>
        <v>Spanish</v>
      </c>
      <c r="B99">
        <f>Data!B832</f>
        <v>161335</v>
      </c>
      <c r="C99">
        <f>RANK(B99,$B$3:$B$150)+COUNTIF($B$3:$B99,B99)-1</f>
        <v>5</v>
      </c>
      <c r="E99" t="str">
        <f t="shared" si="5"/>
        <v>Spanish</v>
      </c>
      <c r="F99">
        <f>Data!E832</f>
        <v>995255</v>
      </c>
      <c r="G99">
        <f>RANK(F99,$F$3:$F$150)+COUNTIF($F$3:$F99,F99)-1</f>
        <v>3</v>
      </c>
    </row>
    <row r="100" spans="1:7" x14ac:dyDescent="0.2">
      <c r="A100" t="str">
        <f>TRIM(Data!A833)</f>
        <v>Italic (Romance) languages, n.i.e.</v>
      </c>
      <c r="B100">
        <f>Data!B833</f>
        <v>435</v>
      </c>
      <c r="C100">
        <f>RANK(B100,$B$3:$B$150)+COUNTIF($B$3:$B100,B100)-1</f>
        <v>125</v>
      </c>
      <c r="E100" t="str">
        <f t="shared" si="5"/>
        <v>Italic (Romance) languages, n.i.e.</v>
      </c>
      <c r="F100">
        <f>Data!E833</f>
        <v>2685</v>
      </c>
      <c r="G100">
        <f>RANK(F100,$F$3:$F$150)+COUNTIF($F$3:$F100,F100)-1</f>
        <v>118</v>
      </c>
    </row>
    <row r="101" spans="1:7" x14ac:dyDescent="0.2">
      <c r="A101" t="str">
        <f>TRIM(Data!A834)</f>
        <v>Japanese</v>
      </c>
      <c r="B101">
        <f>Data!B834</f>
        <v>15655</v>
      </c>
      <c r="C101">
        <f>RANK(B101,$B$3:$B$150)+COUNTIF($B$3:$B101,B101)-1</f>
        <v>28</v>
      </c>
      <c r="E101" t="str">
        <f t="shared" si="5"/>
        <v>Japanese</v>
      </c>
      <c r="F101">
        <f>Data!E834</f>
        <v>83090</v>
      </c>
      <c r="G101">
        <f>RANK(F101,$F$3:$F$150)+COUNTIF($F$3:$F101,F101)-1</f>
        <v>28</v>
      </c>
    </row>
    <row r="102" spans="1:7" x14ac:dyDescent="0.2">
      <c r="A102" t="str">
        <f>TRIM(Data!A835)</f>
        <v>Georgian</v>
      </c>
      <c r="B102">
        <f>Data!B835</f>
        <v>760</v>
      </c>
      <c r="C102">
        <f>RANK(B102,$B$3:$B$150)+COUNTIF($B$3:$B102,B102)-1</f>
        <v>107</v>
      </c>
      <c r="E102" t="str">
        <f t="shared" si="5"/>
        <v>Georgian</v>
      </c>
      <c r="F102">
        <f>Data!E835</f>
        <v>2150</v>
      </c>
      <c r="G102">
        <f>RANK(F102,$F$3:$F$150)+COUNTIF($F$3:$F102,F102)-1</f>
        <v>126</v>
      </c>
    </row>
    <row r="103" spans="1:7" x14ac:dyDescent="0.2">
      <c r="A103" t="str">
        <f>TRIM(Data!A836)</f>
        <v>Korean</v>
      </c>
      <c r="B103">
        <f>Data!B836</f>
        <v>60470</v>
      </c>
      <c r="C103">
        <f>RANK(B103,$B$3:$B$150)+COUNTIF($B$3:$B103,B103)-1</f>
        <v>12</v>
      </c>
      <c r="E103" t="str">
        <f t="shared" si="5"/>
        <v>Korean</v>
      </c>
      <c r="F103">
        <f>Data!E836</f>
        <v>172750</v>
      </c>
      <c r="G103">
        <f>RANK(F103,$F$3:$F$150)+COUNTIF($F$3:$F103,F103)-1</f>
        <v>20</v>
      </c>
    </row>
    <row r="104" spans="1:7" x14ac:dyDescent="0.2">
      <c r="A104" t="str">
        <f>TRIM(Data!A837)</f>
        <v>Mongolian</v>
      </c>
      <c r="B104">
        <f>Data!B837</f>
        <v>405</v>
      </c>
      <c r="C104">
        <f>RANK(B104,$B$3:$B$150)+COUNTIF($B$3:$B104,B104)-1</f>
        <v>127</v>
      </c>
      <c r="E104" t="str">
        <f t="shared" si="5"/>
        <v>Mongolian</v>
      </c>
      <c r="F104">
        <f>Data!E837</f>
        <v>2090</v>
      </c>
      <c r="G104">
        <f>RANK(F104,$F$3:$F$150)+COUNTIF($F$3:$F104,F104)-1</f>
        <v>127</v>
      </c>
    </row>
    <row r="105" spans="1:7" x14ac:dyDescent="0.2">
      <c r="A105" t="str">
        <f>TRIM(Data!A838)</f>
        <v>Akan (Twi)</v>
      </c>
      <c r="B105">
        <f>Data!B838</f>
        <v>4635</v>
      </c>
      <c r="C105">
        <f>RANK(B105,$B$3:$B$150)+COUNTIF($B$3:$B105,B105)-1</f>
        <v>52</v>
      </c>
      <c r="E105" t="str">
        <f t="shared" si="5"/>
        <v>Akan (Twi)</v>
      </c>
      <c r="F105">
        <f>Data!E838</f>
        <v>22145</v>
      </c>
      <c r="G105">
        <f>RANK(F105,$F$3:$F$150)+COUNTIF($F$3:$F105,F105)-1</f>
        <v>56</v>
      </c>
    </row>
    <row r="106" spans="1:7" x14ac:dyDescent="0.2">
      <c r="A106" t="str">
        <f>TRIM(Data!A839)</f>
        <v>Bamanankan</v>
      </c>
      <c r="B106">
        <f>Data!B839</f>
        <v>1035</v>
      </c>
      <c r="C106">
        <f>RANK(B106,$B$3:$B$150)+COUNTIF($B$3:$B106,B106)-1</f>
        <v>99</v>
      </c>
      <c r="E106" t="str">
        <f t="shared" si="5"/>
        <v>Bamanankan</v>
      </c>
      <c r="F106">
        <f>Data!E839</f>
        <v>3195</v>
      </c>
      <c r="G106">
        <f>RANK(F106,$F$3:$F$150)+COUNTIF($F$3:$F106,F106)-1</f>
        <v>113</v>
      </c>
    </row>
    <row r="107" spans="1:7" x14ac:dyDescent="0.2">
      <c r="A107" t="str">
        <f>TRIM(Data!A840)</f>
        <v>Edo</v>
      </c>
      <c r="B107">
        <f>Data!B840</f>
        <v>945</v>
      </c>
      <c r="C107">
        <f>RANK(B107,$B$3:$B$150)+COUNTIF($B$3:$B107,B107)-1</f>
        <v>100</v>
      </c>
      <c r="E107" t="str">
        <f t="shared" si="5"/>
        <v>Edo</v>
      </c>
      <c r="F107">
        <f>Data!E840</f>
        <v>3220</v>
      </c>
      <c r="G107">
        <f>RANK(F107,$F$3:$F$150)+COUNTIF($F$3:$F107,F107)-1</f>
        <v>112</v>
      </c>
    </row>
    <row r="108" spans="1:7" x14ac:dyDescent="0.2">
      <c r="A108" t="str">
        <f>TRIM(Data!A841)</f>
        <v>Ewe</v>
      </c>
      <c r="B108">
        <f>Data!B841</f>
        <v>655</v>
      </c>
      <c r="C108">
        <f>RANK(B108,$B$3:$B$150)+COUNTIF($B$3:$B108,B108)-1</f>
        <v>112</v>
      </c>
      <c r="E108" t="str">
        <f t="shared" si="5"/>
        <v>Ewe</v>
      </c>
      <c r="F108">
        <f>Data!E841</f>
        <v>3000</v>
      </c>
      <c r="G108">
        <f>RANK(F108,$F$3:$F$150)+COUNTIF($F$3:$F108,F108)-1</f>
        <v>115</v>
      </c>
    </row>
    <row r="109" spans="1:7" x14ac:dyDescent="0.2">
      <c r="A109" t="str">
        <f>TRIM(Data!A842)</f>
        <v>Fulah (Pular, Pulaar, Fulfulde)</v>
      </c>
      <c r="B109">
        <f>Data!B842</f>
        <v>1210</v>
      </c>
      <c r="C109">
        <f>RANK(B109,$B$3:$B$150)+COUNTIF($B$3:$B109,B109)-1</f>
        <v>93</v>
      </c>
      <c r="E109" t="str">
        <f t="shared" si="5"/>
        <v>Fulah (Pular, Pulaar, Fulfulde)</v>
      </c>
      <c r="F109">
        <f>Data!E842</f>
        <v>4720</v>
      </c>
      <c r="G109">
        <f>RANK(F109,$F$3:$F$150)+COUNTIF($F$3:$F109,F109)-1</f>
        <v>105</v>
      </c>
    </row>
    <row r="110" spans="1:7" x14ac:dyDescent="0.2">
      <c r="A110" t="str">
        <f>TRIM(Data!A843)</f>
        <v>Ga</v>
      </c>
      <c r="B110">
        <f>Data!B843</f>
        <v>240</v>
      </c>
      <c r="C110">
        <f>RANK(B110,$B$3:$B$150)+COUNTIF($B$3:$B110,B110)-1</f>
        <v>135</v>
      </c>
      <c r="E110" t="str">
        <f t="shared" si="5"/>
        <v>Ga</v>
      </c>
      <c r="F110">
        <f>Data!E843</f>
        <v>2250</v>
      </c>
      <c r="G110">
        <f>RANK(F110,$F$3:$F$150)+COUNTIF($F$3:$F110,F110)-1</f>
        <v>125</v>
      </c>
    </row>
    <row r="111" spans="1:7" x14ac:dyDescent="0.2">
      <c r="A111" t="str">
        <f>TRIM(Data!A844)</f>
        <v>Ganda</v>
      </c>
      <c r="B111">
        <f>Data!B844</f>
        <v>640</v>
      </c>
      <c r="C111">
        <f>RANK(B111,$B$3:$B$150)+COUNTIF($B$3:$B111,B111)-1</f>
        <v>115</v>
      </c>
      <c r="E111" t="str">
        <f t="shared" si="5"/>
        <v>Ganda</v>
      </c>
      <c r="F111">
        <f>Data!E844</f>
        <v>2495</v>
      </c>
      <c r="G111">
        <f>RANK(F111,$F$3:$F$150)+COUNTIF($F$3:$F111,F111)-1</f>
        <v>119</v>
      </c>
    </row>
    <row r="112" spans="1:7" x14ac:dyDescent="0.2">
      <c r="A112" t="str">
        <f>TRIM(Data!A845)</f>
        <v>Igbo</v>
      </c>
      <c r="B112">
        <f>Data!B845</f>
        <v>2355</v>
      </c>
      <c r="C112">
        <f>RANK(B112,$B$3:$B$150)+COUNTIF($B$3:$B112,B112)-1</f>
        <v>73</v>
      </c>
      <c r="E112" t="str">
        <f t="shared" si="5"/>
        <v>Igbo</v>
      </c>
      <c r="F112">
        <f>Data!E845</f>
        <v>8850</v>
      </c>
      <c r="G112">
        <f>RANK(F112,$F$3:$F$150)+COUNTIF($F$3:$F112,F112)-1</f>
        <v>82</v>
      </c>
    </row>
    <row r="113" spans="1:7" x14ac:dyDescent="0.2">
      <c r="A113" t="str">
        <f>TRIM(Data!A846)</f>
        <v>Lingala</v>
      </c>
      <c r="B113">
        <f>Data!B846</f>
        <v>5025</v>
      </c>
      <c r="C113">
        <f>RANK(B113,$B$3:$B$150)+COUNTIF($B$3:$B113,B113)-1</f>
        <v>49</v>
      </c>
      <c r="E113" t="str">
        <f t="shared" si="5"/>
        <v>Lingala</v>
      </c>
      <c r="F113">
        <f>Data!E846</f>
        <v>17010</v>
      </c>
      <c r="G113">
        <f>RANK(F113,$F$3:$F$150)+COUNTIF($F$3:$F113,F113)-1</f>
        <v>68</v>
      </c>
    </row>
    <row r="114" spans="1:7" x14ac:dyDescent="0.2">
      <c r="A114" t="str">
        <f>TRIM(Data!A847)</f>
        <v>Rundi (Kirundi)</v>
      </c>
      <c r="B114">
        <f>Data!B847</f>
        <v>3060</v>
      </c>
      <c r="C114">
        <f>RANK(B114,$B$3:$B$150)+COUNTIF($B$3:$B114,B114)-1</f>
        <v>62</v>
      </c>
      <c r="E114" t="str">
        <f t="shared" si="5"/>
        <v>Rundi (Kirundi)</v>
      </c>
      <c r="F114">
        <f>Data!E847</f>
        <v>8590</v>
      </c>
      <c r="G114">
        <f>RANK(F114,$F$3:$F$150)+COUNTIF($F$3:$F114,F114)-1</f>
        <v>84</v>
      </c>
    </row>
    <row r="115" spans="1:7" x14ac:dyDescent="0.2">
      <c r="A115" t="str">
        <f>TRIM(Data!A848)</f>
        <v>Kinyarwanda (Rwanda)</v>
      </c>
      <c r="B115">
        <f>Data!B848</f>
        <v>1815</v>
      </c>
      <c r="C115">
        <f>RANK(B115,$B$3:$B$150)+COUNTIF($B$3:$B115,B115)-1</f>
        <v>85</v>
      </c>
      <c r="E115" t="str">
        <f t="shared" si="5"/>
        <v>Kinyarwanda (Rwanda)</v>
      </c>
      <c r="F115">
        <f>Data!E848</f>
        <v>7855</v>
      </c>
      <c r="G115">
        <f>RANK(F115,$F$3:$F$150)+COUNTIF($F$3:$F115,F115)-1</f>
        <v>90</v>
      </c>
    </row>
    <row r="116" spans="1:7" x14ac:dyDescent="0.2">
      <c r="A116" t="str">
        <f>TRIM(Data!A849)</f>
        <v>Shona</v>
      </c>
      <c r="B116">
        <f>Data!B849</f>
        <v>750</v>
      </c>
      <c r="C116">
        <f>RANK(B116,$B$3:$B$150)+COUNTIF($B$3:$B116,B116)-1</f>
        <v>108</v>
      </c>
      <c r="E116" t="str">
        <f t="shared" si="5"/>
        <v>Shona</v>
      </c>
      <c r="F116">
        <f>Data!E849</f>
        <v>5430</v>
      </c>
      <c r="G116">
        <f>RANK(F116,$F$3:$F$150)+COUNTIF($F$3:$F116,F116)-1</f>
        <v>101</v>
      </c>
    </row>
    <row r="117" spans="1:7" x14ac:dyDescent="0.2">
      <c r="A117" t="str">
        <f>TRIM(Data!A850)</f>
        <v>Swahili</v>
      </c>
      <c r="B117">
        <f>Data!B850</f>
        <v>11010</v>
      </c>
      <c r="C117">
        <f>RANK(B117,$B$3:$B$150)+COUNTIF($B$3:$B117,B117)-1</f>
        <v>34</v>
      </c>
      <c r="E117" t="str">
        <f t="shared" si="5"/>
        <v>Swahili</v>
      </c>
      <c r="F117">
        <f>Data!E850</f>
        <v>38680</v>
      </c>
      <c r="G117">
        <f>RANK(F117,$F$3:$F$150)+COUNTIF($F$3:$F117,F117)-1</f>
        <v>39</v>
      </c>
    </row>
    <row r="118" spans="1:7" x14ac:dyDescent="0.2">
      <c r="A118" t="str">
        <f>TRIM(Data!A851)</f>
        <v>Wolof</v>
      </c>
      <c r="B118">
        <f>Data!B851</f>
        <v>2010</v>
      </c>
      <c r="C118">
        <f>RANK(B118,$B$3:$B$150)+COUNTIF($B$3:$B118,B118)-1</f>
        <v>80</v>
      </c>
      <c r="E118" t="str">
        <f t="shared" si="5"/>
        <v>Wolof</v>
      </c>
      <c r="F118">
        <f>Data!E851</f>
        <v>8240</v>
      </c>
      <c r="G118">
        <f>RANK(F118,$F$3:$F$150)+COUNTIF($F$3:$F118,F118)-1</f>
        <v>86</v>
      </c>
    </row>
    <row r="119" spans="1:7" x14ac:dyDescent="0.2">
      <c r="A119" t="str">
        <f>TRIM(Data!A852)</f>
        <v>Yoruba</v>
      </c>
      <c r="B119">
        <f>Data!B852</f>
        <v>5410</v>
      </c>
      <c r="C119">
        <f>RANK(B119,$B$3:$B$150)+COUNTIF($B$3:$B119,B119)-1</f>
        <v>48</v>
      </c>
      <c r="E119" t="str">
        <f t="shared" si="5"/>
        <v>Yoruba</v>
      </c>
      <c r="F119">
        <f>Data!E852</f>
        <v>22420</v>
      </c>
      <c r="G119">
        <f>RANK(F119,$F$3:$F$150)+COUNTIF($F$3:$F119,F119)-1</f>
        <v>54</v>
      </c>
    </row>
    <row r="120" spans="1:7" x14ac:dyDescent="0.2">
      <c r="A120" t="str">
        <f>TRIM(Data!A853)</f>
        <v>Niger-Congo languages, n.i.e.</v>
      </c>
      <c r="B120">
        <f>Data!B853</f>
        <v>10685</v>
      </c>
      <c r="C120">
        <f>RANK(B120,$B$3:$B$150)+COUNTIF($B$3:$B120,B120)-1</f>
        <v>35</v>
      </c>
      <c r="E120" t="str">
        <f t="shared" si="5"/>
        <v>Niger-Congo languages, n.i.e.</v>
      </c>
      <c r="F120">
        <f>Data!E853</f>
        <v>40760</v>
      </c>
      <c r="G120">
        <f>RANK(F120,$F$3:$F$150)+COUNTIF($F$3:$F120,F120)-1</f>
        <v>38</v>
      </c>
    </row>
    <row r="121" spans="1:7" x14ac:dyDescent="0.2">
      <c r="A121" t="str">
        <f>TRIM(Data!A854)</f>
        <v>Dinka</v>
      </c>
      <c r="B121">
        <f>Data!B854</f>
        <v>945</v>
      </c>
      <c r="C121">
        <f>RANK(B121,$B$3:$B$150)+COUNTIF($B$3:$B121,B121)-1</f>
        <v>101</v>
      </c>
      <c r="E121" t="str">
        <f t="shared" si="5"/>
        <v>Dinka</v>
      </c>
      <c r="F121">
        <f>Data!E854</f>
        <v>2470</v>
      </c>
      <c r="G121">
        <f>RANK(F121,$F$3:$F$150)+COUNTIF($F$3:$F121,F121)-1</f>
        <v>120</v>
      </c>
    </row>
    <row r="122" spans="1:7" x14ac:dyDescent="0.2">
      <c r="A122" t="str">
        <f>TRIM(Data!A855)</f>
        <v>Nilo-Saharan languages, n.i.e.</v>
      </c>
      <c r="B122">
        <f>Data!B855</f>
        <v>1815</v>
      </c>
      <c r="C122">
        <f>RANK(B122,$B$3:$B$150)+COUNTIF($B$3:$B122,B122)-1</f>
        <v>86</v>
      </c>
      <c r="E122" t="str">
        <f t="shared" si="5"/>
        <v>Nilo-Saharan languages, n.i.e.</v>
      </c>
      <c r="F122">
        <f>Data!E855</f>
        <v>4555</v>
      </c>
      <c r="G122">
        <f>RANK(F122,$F$3:$F$150)+COUNTIF($F$3:$F122,F122)-1</f>
        <v>107</v>
      </c>
    </row>
    <row r="123" spans="1:7" x14ac:dyDescent="0.2">
      <c r="A123" t="str">
        <f>TRIM(Data!A856)</f>
        <v>American Sign Language</v>
      </c>
      <c r="B123">
        <f>Data!B856</f>
        <v>3820</v>
      </c>
      <c r="C123">
        <f>RANK(B123,$B$3:$B$150)+COUNTIF($B$3:$B123,B123)-1</f>
        <v>57</v>
      </c>
      <c r="E123" t="str">
        <f t="shared" si="5"/>
        <v>American Sign Language</v>
      </c>
      <c r="F123">
        <f>Data!E856</f>
        <v>21930</v>
      </c>
      <c r="G123">
        <f>RANK(F123,$F$3:$F$150)+COUNTIF($F$3:$F123,F123)-1</f>
        <v>57</v>
      </c>
    </row>
    <row r="124" spans="1:7" x14ac:dyDescent="0.2">
      <c r="A124" t="str">
        <f>TRIM(Data!A857)</f>
        <v>Quebec Sign Language</v>
      </c>
      <c r="B124">
        <f>Data!B857</f>
        <v>730</v>
      </c>
      <c r="C124">
        <f>RANK(B124,$B$3:$B$150)+COUNTIF($B$3:$B124,B124)-1</f>
        <v>109</v>
      </c>
      <c r="E124" t="str">
        <f t="shared" si="5"/>
        <v>Quebec Sign Language</v>
      </c>
      <c r="F124">
        <f>Data!E857</f>
        <v>4665</v>
      </c>
      <c r="G124">
        <f>RANK(F124,$F$3:$F$150)+COUNTIF($F$3:$F124,F124)-1</f>
        <v>106</v>
      </c>
    </row>
    <row r="125" spans="1:7" x14ac:dyDescent="0.2">
      <c r="A125" t="str">
        <f>TRIM(Data!A858)</f>
        <v>Sign languages, n.i.e</v>
      </c>
      <c r="B125">
        <f>Data!B858</f>
        <v>4630</v>
      </c>
      <c r="C125">
        <f>RANK(B125,$B$3:$B$150)+COUNTIF($B$3:$B125,B125)-1</f>
        <v>53</v>
      </c>
      <c r="E125" t="str">
        <f t="shared" si="5"/>
        <v>Sign languages, n.i.e</v>
      </c>
      <c r="F125">
        <f>Data!E858</f>
        <v>22275</v>
      </c>
      <c r="G125">
        <f>RANK(F125,$F$3:$F$150)+COUNTIF($F$3:$F125,F125)-1</f>
        <v>55</v>
      </c>
    </row>
    <row r="126" spans="1:7" x14ac:dyDescent="0.2">
      <c r="A126" t="str">
        <f>TRIM(Data!A859)</f>
        <v>Cantonese</v>
      </c>
      <c r="B126">
        <f>Data!B859</f>
        <v>133260</v>
      </c>
      <c r="C126">
        <f>RANK(B126,$B$3:$B$150)+COUNTIF($B$3:$B126,B126)-1</f>
        <v>6</v>
      </c>
      <c r="E126" t="str">
        <f t="shared" si="5"/>
        <v>Cantonese</v>
      </c>
      <c r="F126">
        <f>Data!E859</f>
        <v>699125</v>
      </c>
      <c r="G126">
        <f>RANK(F126,$F$3:$F$150)+COUNTIF($F$3:$F126,F126)-1</f>
        <v>5</v>
      </c>
    </row>
    <row r="127" spans="1:7" x14ac:dyDescent="0.2">
      <c r="A127" t="str">
        <f>TRIM(Data!A860)</f>
        <v>Hakka</v>
      </c>
      <c r="B127">
        <f>Data!B860</f>
        <v>1495</v>
      </c>
      <c r="C127">
        <f>RANK(B127,$B$3:$B$150)+COUNTIF($B$3:$B127,B127)-1</f>
        <v>89</v>
      </c>
      <c r="E127" t="str">
        <f t="shared" si="5"/>
        <v>Hakka</v>
      </c>
      <c r="F127">
        <f>Data!E860</f>
        <v>12445</v>
      </c>
      <c r="G127">
        <f>RANK(F127,$F$3:$F$150)+COUNTIF($F$3:$F127,F127)-1</f>
        <v>77</v>
      </c>
    </row>
    <row r="128" spans="1:7" x14ac:dyDescent="0.2">
      <c r="A128" t="str">
        <f>TRIM(Data!A861)</f>
        <v>Mandarin</v>
      </c>
      <c r="B128">
        <f>Data!B861</f>
        <v>248685</v>
      </c>
      <c r="C128">
        <f>RANK(B128,$B$3:$B$150)+COUNTIF($B$3:$B128,B128)-1</f>
        <v>3</v>
      </c>
      <c r="E128" t="str">
        <f t="shared" si="5"/>
        <v>Mandarin</v>
      </c>
      <c r="F128">
        <f>Data!E861</f>
        <v>814450</v>
      </c>
      <c r="G128">
        <f>RANK(F128,$F$3:$F$150)+COUNTIF($F$3:$F128,F128)-1</f>
        <v>4</v>
      </c>
    </row>
    <row r="129" spans="1:7" x14ac:dyDescent="0.2">
      <c r="A129" t="str">
        <f>TRIM(Data!A862)</f>
        <v>Min Dong</v>
      </c>
      <c r="B129">
        <f>Data!B862</f>
        <v>340</v>
      </c>
      <c r="C129">
        <f>RANK(B129,$B$3:$B$150)+COUNTIF($B$3:$B129,B129)-1</f>
        <v>130</v>
      </c>
      <c r="E129" t="str">
        <f t="shared" si="5"/>
        <v>Min Dong</v>
      </c>
      <c r="F129">
        <f>Data!E862</f>
        <v>1045</v>
      </c>
      <c r="G129">
        <f>RANK(F129,$F$3:$F$150)+COUNTIF($F$3:$F129,F129)-1</f>
        <v>140</v>
      </c>
    </row>
    <row r="130" spans="1:7" x14ac:dyDescent="0.2">
      <c r="A130" t="str">
        <f>TRIM(Data!A863)</f>
        <v>Min Nan (Chaochow, Teochow, Fukien, Taiwanese)</v>
      </c>
      <c r="B130">
        <f>Data!B863</f>
        <v>8925</v>
      </c>
      <c r="C130">
        <f>RANK(B130,$B$3:$B$150)+COUNTIF($B$3:$B130,B130)-1</f>
        <v>39</v>
      </c>
      <c r="E130" t="str">
        <f t="shared" si="5"/>
        <v>Min Nan (Chaochow, Teochow, Fukien, Taiwanese)</v>
      </c>
      <c r="F130">
        <f>Data!E863</f>
        <v>42840</v>
      </c>
      <c r="G130">
        <f>RANK(F130,$F$3:$F$150)+COUNTIF($F$3:$F130,F130)-1</f>
        <v>35</v>
      </c>
    </row>
    <row r="131" spans="1:7" x14ac:dyDescent="0.2">
      <c r="A131" t="str">
        <f>TRIM(Data!A864)</f>
        <v>Wu (Shanghainese)</v>
      </c>
      <c r="B131">
        <f>Data!B864</f>
        <v>4645</v>
      </c>
      <c r="C131">
        <f>RANK(B131,$B$3:$B$150)+COUNTIF($B$3:$B131,B131)-1</f>
        <v>51</v>
      </c>
      <c r="E131" t="str">
        <f t="shared" si="5"/>
        <v>Wu (Shanghainese)</v>
      </c>
      <c r="F131">
        <f>Data!E864</f>
        <v>16535</v>
      </c>
      <c r="G131">
        <f>RANK(F131,$F$3:$F$150)+COUNTIF($F$3:$F131,F131)-1</f>
        <v>70</v>
      </c>
    </row>
    <row r="132" spans="1:7" x14ac:dyDescent="0.2">
      <c r="A132" t="str">
        <f>TRIM(Data!A865)</f>
        <v>Chinese, n.o.s.</v>
      </c>
      <c r="B132">
        <f>Data!B865</f>
        <v>13795</v>
      </c>
      <c r="C132">
        <f>RANK(B132,$B$3:$B$150)+COUNTIF($B$3:$B132,B132)-1</f>
        <v>30</v>
      </c>
      <c r="E132" t="str">
        <f t="shared" ref="E132:E150" si="6">A132</f>
        <v>Chinese, n.o.s.</v>
      </c>
      <c r="F132">
        <f>Data!E865</f>
        <v>41690</v>
      </c>
      <c r="G132">
        <f>RANK(F132,$F$3:$F$150)+COUNTIF($F$3:$F132,F132)-1</f>
        <v>36</v>
      </c>
    </row>
    <row r="133" spans="1:7" x14ac:dyDescent="0.2">
      <c r="A133" t="str">
        <f>TRIM(Data!A866)</f>
        <v>Chinese languages, n.i.e.</v>
      </c>
      <c r="B133">
        <f>Data!B866</f>
        <v>145</v>
      </c>
      <c r="C133">
        <f>RANK(B133,$B$3:$B$150)+COUNTIF($B$3:$B133,B133)-1</f>
        <v>140</v>
      </c>
      <c r="E133" t="str">
        <f t="shared" si="6"/>
        <v>Chinese languages, n.i.e.</v>
      </c>
      <c r="F133">
        <f>Data!E866</f>
        <v>590</v>
      </c>
      <c r="G133">
        <f>RANK(F133,$F$3:$F$150)+COUNTIF($F$3:$F133,F133)-1</f>
        <v>144</v>
      </c>
    </row>
    <row r="134" spans="1:7" x14ac:dyDescent="0.2">
      <c r="A134" t="str">
        <f>TRIM(Data!A867)</f>
        <v>Burmese</v>
      </c>
      <c r="B134">
        <f>Data!B867</f>
        <v>1165</v>
      </c>
      <c r="C134">
        <f>RANK(B134,$B$3:$B$150)+COUNTIF($B$3:$B134,B134)-1</f>
        <v>95</v>
      </c>
      <c r="E134" t="str">
        <f t="shared" si="6"/>
        <v>Burmese</v>
      </c>
      <c r="F134">
        <f>Data!E867</f>
        <v>4990</v>
      </c>
      <c r="G134">
        <f>RANK(F134,$F$3:$F$150)+COUNTIF($F$3:$F134,F134)-1</f>
        <v>103</v>
      </c>
    </row>
    <row r="135" spans="1:7" x14ac:dyDescent="0.2">
      <c r="A135" t="str">
        <f>TRIM(Data!A868)</f>
        <v>Karenic languages</v>
      </c>
      <c r="B135">
        <f>Data!B868</f>
        <v>1165</v>
      </c>
      <c r="C135">
        <f>RANK(B135,$B$3:$B$150)+COUNTIF($B$3:$B135,B135)-1</f>
        <v>96</v>
      </c>
      <c r="E135" t="str">
        <f t="shared" si="6"/>
        <v>Karenic languages</v>
      </c>
      <c r="F135">
        <f>Data!E868</f>
        <v>4900</v>
      </c>
      <c r="G135">
        <f>RANK(F135,$F$3:$F$150)+COUNTIF($F$3:$F135,F135)-1</f>
        <v>104</v>
      </c>
    </row>
    <row r="136" spans="1:7" x14ac:dyDescent="0.2">
      <c r="A136" t="str">
        <f>TRIM(Data!A869)</f>
        <v>Tibetan</v>
      </c>
      <c r="B136">
        <f>Data!B869</f>
        <v>1595</v>
      </c>
      <c r="C136">
        <f>RANK(B136,$B$3:$B$150)+COUNTIF($B$3:$B136,B136)-1</f>
        <v>88</v>
      </c>
      <c r="E136" t="str">
        <f t="shared" si="6"/>
        <v>Tibetan</v>
      </c>
      <c r="F136">
        <f>Data!E869</f>
        <v>7050</v>
      </c>
      <c r="G136">
        <f>RANK(F136,$F$3:$F$150)+COUNTIF($F$3:$F136,F136)-1</f>
        <v>93</v>
      </c>
    </row>
    <row r="137" spans="1:7" x14ac:dyDescent="0.2">
      <c r="A137" t="str">
        <f>TRIM(Data!A870)</f>
        <v>Tibeto-Burman languages, n.i.e.</v>
      </c>
      <c r="B137">
        <f>Data!B870</f>
        <v>645</v>
      </c>
      <c r="C137">
        <f>RANK(B137,$B$3:$B$150)+COUNTIF($B$3:$B137,B137)-1</f>
        <v>114</v>
      </c>
      <c r="E137" t="str">
        <f t="shared" si="6"/>
        <v>Tibeto-Burman languages, n.i.e.</v>
      </c>
      <c r="F137">
        <f>Data!E870</f>
        <v>2380</v>
      </c>
      <c r="G137">
        <f>RANK(F137,$F$3:$F$150)+COUNTIF($F$3:$F137,F137)-1</f>
        <v>122</v>
      </c>
    </row>
    <row r="138" spans="1:7" x14ac:dyDescent="0.2">
      <c r="A138" t="str">
        <f>TRIM(Data!A871)</f>
        <v>Lao</v>
      </c>
      <c r="B138">
        <f>Data!B871</f>
        <v>1785</v>
      </c>
      <c r="C138">
        <f>RANK(B138,$B$3:$B$150)+COUNTIF($B$3:$B138,B138)-1</f>
        <v>87</v>
      </c>
      <c r="E138" t="str">
        <f t="shared" si="6"/>
        <v>Lao</v>
      </c>
      <c r="F138">
        <f>Data!E871</f>
        <v>17235</v>
      </c>
      <c r="G138">
        <f>RANK(F138,$F$3:$F$150)+COUNTIF($F$3:$F138,F138)-1</f>
        <v>66</v>
      </c>
    </row>
    <row r="139" spans="1:7" x14ac:dyDescent="0.2">
      <c r="A139" t="str">
        <f>TRIM(Data!A872)</f>
        <v>Thai</v>
      </c>
      <c r="B139">
        <f>Data!B872</f>
        <v>2770</v>
      </c>
      <c r="C139">
        <f>RANK(B139,$B$3:$B$150)+COUNTIF($B$3:$B139,B139)-1</f>
        <v>67</v>
      </c>
      <c r="E139" t="str">
        <f t="shared" si="6"/>
        <v>Thai</v>
      </c>
      <c r="F139">
        <f>Data!E872</f>
        <v>15395</v>
      </c>
      <c r="G139">
        <f>RANK(F139,$F$3:$F$150)+COUNTIF($F$3:$F139,F139)-1</f>
        <v>73</v>
      </c>
    </row>
    <row r="140" spans="1:7" x14ac:dyDescent="0.2">
      <c r="A140" t="str">
        <f>TRIM(Data!A873)</f>
        <v>Tai-Kadai languages, n.i.e</v>
      </c>
      <c r="B140">
        <f>Data!B873</f>
        <v>15</v>
      </c>
      <c r="C140">
        <f>RANK(B140,$B$3:$B$150)+COUNTIF($B$3:$B140,B140)-1</f>
        <v>147</v>
      </c>
      <c r="E140" t="str">
        <f t="shared" si="6"/>
        <v>Tai-Kadai languages, n.i.e</v>
      </c>
      <c r="F140">
        <f>Data!E873</f>
        <v>115</v>
      </c>
      <c r="G140">
        <f>RANK(F140,$F$3:$F$150)+COUNTIF($F$3:$F140,F140)-1</f>
        <v>147</v>
      </c>
    </row>
    <row r="141" spans="1:7" x14ac:dyDescent="0.2">
      <c r="A141" t="str">
        <f>TRIM(Data!A874)</f>
        <v>Azerbaijani</v>
      </c>
      <c r="B141">
        <f>Data!B874</f>
        <v>1990</v>
      </c>
      <c r="C141">
        <f>RANK(B141,$B$3:$B$150)+COUNTIF($B$3:$B141,B141)-1</f>
        <v>81</v>
      </c>
      <c r="E141" t="str">
        <f t="shared" si="6"/>
        <v>Azerbaijani</v>
      </c>
      <c r="F141">
        <f>Data!E874</f>
        <v>5455</v>
      </c>
      <c r="G141">
        <f>RANK(F141,$F$3:$F$150)+COUNTIF($F$3:$F141,F141)-1</f>
        <v>100</v>
      </c>
    </row>
    <row r="142" spans="1:7" x14ac:dyDescent="0.2">
      <c r="A142" t="str">
        <f>TRIM(Data!A875)</f>
        <v>Turkish</v>
      </c>
      <c r="B142">
        <f>Data!B875</f>
        <v>17575</v>
      </c>
      <c r="C142">
        <f>RANK(B142,$B$3:$B$150)+COUNTIF($B$3:$B142,B142)-1</f>
        <v>27</v>
      </c>
      <c r="E142" t="str">
        <f t="shared" si="6"/>
        <v>Turkish</v>
      </c>
      <c r="F142">
        <f>Data!E875</f>
        <v>50770</v>
      </c>
      <c r="G142">
        <f>RANK(F142,$F$3:$F$150)+COUNTIF($F$3:$F142,F142)-1</f>
        <v>33</v>
      </c>
    </row>
    <row r="143" spans="1:7" x14ac:dyDescent="0.2">
      <c r="A143" t="str">
        <f>TRIM(Data!A876)</f>
        <v>Uyghur</v>
      </c>
      <c r="B143">
        <f>Data!B876</f>
        <v>780</v>
      </c>
      <c r="C143">
        <f>RANK(B143,$B$3:$B$150)+COUNTIF($B$3:$B143,B143)-1</f>
        <v>106</v>
      </c>
      <c r="E143" t="str">
        <f t="shared" si="6"/>
        <v>Uyghur</v>
      </c>
      <c r="F143">
        <f>Data!E876</f>
        <v>1385</v>
      </c>
      <c r="G143">
        <f>RANK(F143,$F$3:$F$150)+COUNTIF($F$3:$F143,F143)-1</f>
        <v>138</v>
      </c>
    </row>
    <row r="144" spans="1:7" x14ac:dyDescent="0.2">
      <c r="A144" t="str">
        <f>TRIM(Data!A877)</f>
        <v>Uzbek</v>
      </c>
      <c r="B144">
        <f>Data!B877</f>
        <v>860</v>
      </c>
      <c r="C144">
        <f>RANK(B144,$B$3:$B$150)+COUNTIF($B$3:$B144,B144)-1</f>
        <v>104</v>
      </c>
      <c r="E144" t="str">
        <f t="shared" si="6"/>
        <v>Uzbek</v>
      </c>
      <c r="F144">
        <f>Data!E877</f>
        <v>2465</v>
      </c>
      <c r="G144">
        <f>RANK(F144,$F$3:$F$150)+COUNTIF($F$3:$F144,F144)-1</f>
        <v>121</v>
      </c>
    </row>
    <row r="145" spans="1:7" x14ac:dyDescent="0.2">
      <c r="A145" t="str">
        <f>TRIM(Data!A878)</f>
        <v>Turkic languages, n.i.e.</v>
      </c>
      <c r="B145">
        <f>Data!B878</f>
        <v>620</v>
      </c>
      <c r="C145">
        <f>RANK(B145,$B$3:$B$150)+COUNTIF($B$3:$B145,B145)-1</f>
        <v>117</v>
      </c>
      <c r="E145" t="str">
        <f t="shared" si="6"/>
        <v>Turkic languages, n.i.e.</v>
      </c>
      <c r="F145">
        <f>Data!E878</f>
        <v>1875</v>
      </c>
      <c r="G145">
        <f>RANK(F145,$F$3:$F$150)+COUNTIF($F$3:$F145,F145)-1</f>
        <v>130</v>
      </c>
    </row>
    <row r="146" spans="1:7" x14ac:dyDescent="0.2">
      <c r="A146" t="str">
        <f>TRIM(Data!A879)</f>
        <v>Estonian</v>
      </c>
      <c r="B146">
        <f>Data!B879</f>
        <v>555</v>
      </c>
      <c r="C146">
        <f>RANK(B146,$B$3:$B$150)+COUNTIF($B$3:$B146,B146)-1</f>
        <v>119</v>
      </c>
      <c r="E146" t="str">
        <f t="shared" si="6"/>
        <v>Estonian</v>
      </c>
      <c r="F146">
        <f>Data!E879</f>
        <v>6070</v>
      </c>
      <c r="G146">
        <f>RANK(F146,$F$3:$F$150)+COUNTIF($F$3:$F146,F146)-1</f>
        <v>98</v>
      </c>
    </row>
    <row r="147" spans="1:7" x14ac:dyDescent="0.2">
      <c r="A147" t="str">
        <f>TRIM(Data!A880)</f>
        <v>Finnish</v>
      </c>
      <c r="B147">
        <f>Data!B880</f>
        <v>2190</v>
      </c>
      <c r="C147">
        <f>RANK(B147,$B$3:$B$150)+COUNTIF($B$3:$B147,B147)-1</f>
        <v>78</v>
      </c>
      <c r="E147" t="str">
        <f t="shared" si="6"/>
        <v>Finnish</v>
      </c>
      <c r="F147">
        <f>Data!E880</f>
        <v>17590</v>
      </c>
      <c r="G147">
        <f>RANK(F147,$F$3:$F$150)+COUNTIF($F$3:$F147,F147)-1</f>
        <v>65</v>
      </c>
    </row>
    <row r="148" spans="1:7" x14ac:dyDescent="0.2">
      <c r="A148" t="str">
        <f>TRIM(Data!A881)</f>
        <v>Hungarian</v>
      </c>
      <c r="B148">
        <f>Data!B881</f>
        <v>13205</v>
      </c>
      <c r="C148">
        <f>RANK(B148,$B$3:$B$150)+COUNTIF($B$3:$B148,B148)-1</f>
        <v>32</v>
      </c>
      <c r="E148" t="str">
        <f t="shared" si="6"/>
        <v>Hungarian</v>
      </c>
      <c r="F148">
        <f>Data!E881</f>
        <v>71285</v>
      </c>
      <c r="G148">
        <f>RANK(F148,$F$3:$F$150)+COUNTIF($F$3:$F148,F148)-1</f>
        <v>31</v>
      </c>
    </row>
    <row r="149" spans="1:7" x14ac:dyDescent="0.2">
      <c r="A149" t="str">
        <f>TRIM(Data!A882)</f>
        <v>Uralic languages, n.i.e.</v>
      </c>
      <c r="B149">
        <f>Data!B882</f>
        <v>0</v>
      </c>
      <c r="C149">
        <f>RANK(B149,$B$3:$B$150)+COUNTIF($B$3:$B149,B149)-1</f>
        <v>148</v>
      </c>
      <c r="E149" t="str">
        <f t="shared" si="6"/>
        <v>Uralic languages, n.i.e.</v>
      </c>
      <c r="F149">
        <f>Data!E882</f>
        <v>20</v>
      </c>
      <c r="G149">
        <f>RANK(F149,$F$3:$F$150)+COUNTIF($F$3:$F149,F149)-1</f>
        <v>148</v>
      </c>
    </row>
    <row r="150" spans="1:7" x14ac:dyDescent="0.2">
      <c r="A150" t="str">
        <f>TRIM(Data!A883)</f>
        <v>Other languages, n.i.e.</v>
      </c>
      <c r="B150">
        <f>Data!B883</f>
        <v>2245</v>
      </c>
      <c r="C150">
        <f>RANK(B150,$B$3:$B$150)+COUNTIF($B$3:$B150,B150)-1</f>
        <v>76</v>
      </c>
      <c r="E150" t="str">
        <f t="shared" si="6"/>
        <v>Other languages, n.i.e.</v>
      </c>
      <c r="F150">
        <f>Data!E883</f>
        <v>9730</v>
      </c>
      <c r="G150">
        <f>RANK(F150,$F$3:$F$150)+COUNTIF($F$3:$F150,F150)-1</f>
        <v>80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showRowColHeaders="0" zoomScale="110" zoomScaleNormal="110" workbookViewId="0">
      <selection activeCell="O15" sqref="O15"/>
    </sheetView>
  </sheetViews>
  <sheetFormatPr defaultRowHeight="15" x14ac:dyDescent="0.2"/>
  <cols>
    <col min="1" max="1" width="11.77734375" customWidth="1"/>
  </cols>
  <sheetData>
    <row r="1" spans="1:13" ht="48" customHeight="1" x14ac:dyDescent="0.25">
      <c r="B1" s="94" t="s">
        <v>2643</v>
      </c>
      <c r="M1" s="2"/>
    </row>
    <row r="2" spans="1:13" ht="18" x14ac:dyDescent="0.25">
      <c r="B2" s="94" t="s">
        <v>2661</v>
      </c>
      <c r="M2" s="2"/>
    </row>
    <row r="4" spans="1:13" ht="27.75" x14ac:dyDescent="0.4">
      <c r="B4" s="139" t="s">
        <v>2641</v>
      </c>
      <c r="C4" s="140"/>
      <c r="D4" s="140"/>
      <c r="E4" s="140"/>
      <c r="F4" s="140"/>
      <c r="G4" s="140"/>
      <c r="H4" s="140"/>
      <c r="I4" s="140"/>
      <c r="J4" s="140"/>
      <c r="K4" s="140"/>
    </row>
    <row r="6" spans="1:13" ht="19.5" customHeight="1" x14ac:dyDescent="0.25">
      <c r="A6" s="129" t="s">
        <v>2674</v>
      </c>
      <c r="B6" s="141" t="s">
        <v>2726</v>
      </c>
    </row>
    <row r="7" spans="1:13" ht="19.5" customHeight="1" x14ac:dyDescent="0.25">
      <c r="A7" s="129" t="s">
        <v>2674</v>
      </c>
      <c r="B7" s="141" t="s">
        <v>2727</v>
      </c>
    </row>
    <row r="9" spans="1:13" ht="34.5" customHeight="1" x14ac:dyDescent="0.2">
      <c r="A9" s="95">
        <v>1</v>
      </c>
      <c r="B9" s="147" t="s">
        <v>2625</v>
      </c>
      <c r="C9" s="147"/>
      <c r="D9" s="147"/>
      <c r="E9" s="147"/>
      <c r="F9" s="147"/>
      <c r="G9" s="147"/>
      <c r="H9" s="147"/>
      <c r="I9" s="147"/>
      <c r="J9" s="147"/>
      <c r="K9" s="147"/>
      <c r="L9" s="147"/>
    </row>
    <row r="10" spans="1:13" s="3" customFormat="1" ht="15.75" x14ac:dyDescent="0.2">
      <c r="A10" s="96"/>
      <c r="B10" s="97"/>
      <c r="C10" s="97"/>
      <c r="D10" s="97"/>
      <c r="E10" s="97"/>
      <c r="F10" s="97"/>
      <c r="G10" s="97"/>
      <c r="H10" s="97"/>
      <c r="I10" s="97"/>
      <c r="J10" s="97"/>
      <c r="K10" s="97"/>
      <c r="L10" s="97"/>
    </row>
    <row r="11" spans="1:13" ht="64.5" customHeight="1" x14ac:dyDescent="0.25">
      <c r="A11" s="95">
        <v>2</v>
      </c>
      <c r="B11" s="146" t="s">
        <v>2655</v>
      </c>
      <c r="C11" s="146"/>
      <c r="D11" s="146"/>
      <c r="E11" s="146"/>
      <c r="F11" s="146"/>
      <c r="G11" s="146"/>
      <c r="H11" s="146"/>
      <c r="I11" s="146"/>
      <c r="J11" s="146"/>
      <c r="K11" s="146"/>
      <c r="L11" s="146"/>
      <c r="M11" s="2"/>
    </row>
    <row r="12" spans="1:13" s="3" customFormat="1" ht="15.75" x14ac:dyDescent="0.2">
      <c r="A12" s="96"/>
      <c r="B12" s="97"/>
      <c r="C12" s="97"/>
      <c r="D12" s="97"/>
      <c r="E12" s="97"/>
      <c r="F12" s="97"/>
      <c r="G12" s="97"/>
      <c r="H12" s="97"/>
      <c r="I12" s="97"/>
      <c r="J12" s="97"/>
      <c r="K12" s="97"/>
      <c r="L12" s="97"/>
    </row>
    <row r="13" spans="1:13" ht="68.25" customHeight="1" x14ac:dyDescent="0.25">
      <c r="A13" s="95">
        <v>3</v>
      </c>
      <c r="B13" s="146" t="s">
        <v>2657</v>
      </c>
      <c r="C13" s="146"/>
      <c r="D13" s="146"/>
      <c r="E13" s="146"/>
      <c r="F13" s="146"/>
      <c r="G13" s="146"/>
      <c r="H13" s="146"/>
      <c r="I13" s="146"/>
      <c r="J13" s="146"/>
      <c r="K13" s="146"/>
      <c r="L13" s="146"/>
      <c r="M13" s="2"/>
    </row>
    <row r="14" spans="1:13" s="3" customFormat="1" ht="15.75" x14ac:dyDescent="0.2">
      <c r="A14" s="96"/>
      <c r="B14" s="97"/>
      <c r="C14" s="97"/>
      <c r="D14" s="97"/>
      <c r="E14" s="97"/>
      <c r="F14" s="97"/>
      <c r="G14" s="97"/>
      <c r="H14" s="97"/>
      <c r="I14" s="97"/>
      <c r="J14" s="97"/>
      <c r="K14" s="97"/>
      <c r="L14" s="97"/>
    </row>
    <row r="15" spans="1:13" ht="48" customHeight="1" x14ac:dyDescent="0.2">
      <c r="A15" s="95">
        <v>4</v>
      </c>
      <c r="B15" s="146" t="s">
        <v>2642</v>
      </c>
      <c r="C15" s="146"/>
      <c r="D15" s="146"/>
      <c r="E15" s="146"/>
      <c r="F15" s="146"/>
      <c r="G15" s="146"/>
      <c r="H15" s="146"/>
      <c r="I15" s="146"/>
      <c r="J15" s="146"/>
      <c r="K15" s="146"/>
      <c r="L15" s="146"/>
    </row>
    <row r="16" spans="1:13" s="3" customFormat="1" ht="15.75" x14ac:dyDescent="0.2">
      <c r="A16" s="96"/>
      <c r="B16" s="97"/>
      <c r="C16" s="97"/>
      <c r="D16" s="97"/>
      <c r="E16" s="97"/>
      <c r="F16" s="97"/>
      <c r="G16" s="97"/>
      <c r="H16" s="97"/>
      <c r="I16" s="97"/>
      <c r="J16" s="97"/>
      <c r="K16" s="97"/>
      <c r="L16" s="97"/>
    </row>
    <row r="17" spans="1:12" ht="31.5" customHeight="1" x14ac:dyDescent="0.2">
      <c r="A17" s="95">
        <v>5</v>
      </c>
      <c r="B17" s="146" t="s">
        <v>2645</v>
      </c>
      <c r="C17" s="146"/>
      <c r="D17" s="146"/>
      <c r="E17" s="146"/>
      <c r="F17" s="146"/>
      <c r="G17" s="146"/>
      <c r="H17" s="146"/>
      <c r="I17" s="146"/>
      <c r="J17" s="146"/>
      <c r="K17" s="146"/>
      <c r="L17" s="146"/>
    </row>
    <row r="18" spans="1:12" s="3" customFormat="1" ht="15.75" x14ac:dyDescent="0.2">
      <c r="A18" s="96"/>
      <c r="B18" s="97"/>
      <c r="C18" s="97"/>
      <c r="D18" s="97"/>
      <c r="E18" s="97"/>
      <c r="F18" s="97"/>
      <c r="G18" s="97"/>
      <c r="H18" s="97"/>
      <c r="I18" s="97"/>
      <c r="J18" s="97"/>
      <c r="K18" s="97"/>
      <c r="L18" s="97"/>
    </row>
    <row r="19" spans="1:12" ht="81" customHeight="1" x14ac:dyDescent="0.2">
      <c r="A19" s="95">
        <v>6</v>
      </c>
      <c r="B19" s="146" t="s">
        <v>2644</v>
      </c>
      <c r="C19" s="146"/>
      <c r="D19" s="146"/>
      <c r="E19" s="146"/>
      <c r="F19" s="146"/>
      <c r="G19" s="146"/>
      <c r="H19" s="146"/>
      <c r="I19" s="146"/>
      <c r="J19" s="146"/>
      <c r="K19" s="146"/>
      <c r="L19" s="146"/>
    </row>
    <row r="20" spans="1:12" s="3" customFormat="1" ht="15.75" x14ac:dyDescent="0.2">
      <c r="A20" s="96"/>
      <c r="B20" s="97"/>
      <c r="C20" s="97"/>
      <c r="D20" s="97"/>
      <c r="E20" s="97"/>
      <c r="F20" s="97"/>
      <c r="G20" s="97"/>
      <c r="H20" s="97"/>
      <c r="I20" s="97"/>
      <c r="J20" s="97"/>
      <c r="K20" s="97"/>
      <c r="L20" s="97"/>
    </row>
    <row r="21" spans="1:12" ht="79.5" customHeight="1" x14ac:dyDescent="0.2">
      <c r="A21" s="95">
        <v>7</v>
      </c>
      <c r="B21" s="146" t="s">
        <v>2653</v>
      </c>
      <c r="C21" s="146"/>
      <c r="D21" s="146"/>
      <c r="E21" s="146"/>
      <c r="F21" s="146"/>
      <c r="G21" s="146"/>
      <c r="H21" s="146"/>
      <c r="I21" s="146"/>
      <c r="J21" s="146"/>
      <c r="K21" s="146"/>
      <c r="L21" s="146"/>
    </row>
    <row r="22" spans="1:12" x14ac:dyDescent="0.2">
      <c r="A22" s="92"/>
      <c r="B22" s="93"/>
      <c r="C22" s="93"/>
      <c r="D22" s="93"/>
      <c r="E22" s="93"/>
      <c r="F22" s="93"/>
      <c r="G22" s="93"/>
      <c r="H22" s="93"/>
      <c r="I22" s="93"/>
      <c r="J22" s="93"/>
      <c r="K22" s="93"/>
      <c r="L22" s="93"/>
    </row>
    <row r="24" spans="1:12" x14ac:dyDescent="0.2">
      <c r="A24" s="92"/>
      <c r="B24" s="93"/>
      <c r="C24" s="93"/>
      <c r="D24" s="93"/>
      <c r="E24" s="93"/>
      <c r="F24" s="93"/>
      <c r="G24" s="93"/>
      <c r="H24" s="93"/>
      <c r="I24" s="93"/>
      <c r="J24" s="93"/>
      <c r="K24" s="93"/>
      <c r="L24" s="93"/>
    </row>
    <row r="25" spans="1:12" x14ac:dyDescent="0.2">
      <c r="A25" s="92"/>
      <c r="B25" s="92"/>
      <c r="C25" s="92"/>
      <c r="D25" s="92"/>
      <c r="E25" s="92"/>
      <c r="F25" s="92"/>
      <c r="G25" s="92"/>
      <c r="H25" s="92"/>
      <c r="I25" s="92"/>
      <c r="J25" s="92"/>
      <c r="K25" s="92"/>
      <c r="L25" s="92"/>
    </row>
    <row r="26" spans="1:12" x14ac:dyDescent="0.2">
      <c r="A26" s="92"/>
      <c r="B26" s="92"/>
      <c r="C26" s="92"/>
      <c r="D26" s="92"/>
      <c r="E26" s="92"/>
      <c r="F26" s="92"/>
      <c r="G26" s="92"/>
      <c r="H26" s="92"/>
      <c r="I26" s="92"/>
      <c r="J26" s="92"/>
      <c r="K26" s="92"/>
      <c r="L26" s="92"/>
    </row>
    <row r="27" spans="1:12" x14ac:dyDescent="0.2">
      <c r="A27" s="92"/>
      <c r="B27" s="92"/>
      <c r="C27" s="92"/>
      <c r="D27" s="92"/>
      <c r="E27" s="92"/>
      <c r="F27" s="92"/>
      <c r="G27" s="92"/>
      <c r="H27" s="92"/>
      <c r="I27" s="92"/>
      <c r="J27" s="92"/>
      <c r="K27" s="92"/>
      <c r="L27" s="92"/>
    </row>
  </sheetData>
  <sortState ref="B7:G17">
    <sortCondition ref="B7:B17"/>
  </sortState>
  <mergeCells count="7">
    <mergeCell ref="B21:L21"/>
    <mergeCell ref="B19:L19"/>
    <mergeCell ref="B9:L9"/>
    <mergeCell ref="B11:L11"/>
    <mergeCell ref="B13:L13"/>
    <mergeCell ref="B15:L15"/>
    <mergeCell ref="B17:L1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3164"/>
  <sheetViews>
    <sheetView workbookViewId="0">
      <selection activeCell="A21" sqref="A21"/>
    </sheetView>
  </sheetViews>
  <sheetFormatPr defaultRowHeight="15" x14ac:dyDescent="0.2"/>
  <cols>
    <col min="1" max="1" width="103" customWidth="1"/>
  </cols>
  <sheetData>
    <row r="1" spans="1:2" x14ac:dyDescent="0.2">
      <c r="A1" s="98" t="s">
        <v>1855</v>
      </c>
    </row>
    <row r="2" spans="1:2" x14ac:dyDescent="0.2">
      <c r="B2" s="9" t="s">
        <v>2391</v>
      </c>
    </row>
    <row r="3" spans="1:2" x14ac:dyDescent="0.2">
      <c r="A3" t="s">
        <v>0</v>
      </c>
      <c r="B3">
        <v>4809340</v>
      </c>
    </row>
    <row r="4" spans="1:2" x14ac:dyDescent="0.2">
      <c r="A4" t="s">
        <v>1</v>
      </c>
      <c r="B4">
        <v>984845</v>
      </c>
    </row>
    <row r="5" spans="1:2" x14ac:dyDescent="0.2">
      <c r="A5" t="s">
        <v>2</v>
      </c>
      <c r="B5">
        <v>326950</v>
      </c>
    </row>
    <row r="6" spans="1:2" x14ac:dyDescent="0.2">
      <c r="A6" t="s">
        <v>3</v>
      </c>
      <c r="B6">
        <v>345935</v>
      </c>
    </row>
    <row r="7" spans="1:2" x14ac:dyDescent="0.2">
      <c r="A7" t="s">
        <v>4</v>
      </c>
      <c r="B7">
        <v>311955</v>
      </c>
    </row>
    <row r="8" spans="1:2" x14ac:dyDescent="0.2">
      <c r="A8" t="s">
        <v>5</v>
      </c>
      <c r="B8">
        <v>3028545</v>
      </c>
    </row>
    <row r="9" spans="1:2" x14ac:dyDescent="0.2">
      <c r="A9" t="s">
        <v>6</v>
      </c>
      <c r="B9">
        <v>306310</v>
      </c>
    </row>
    <row r="10" spans="1:2" x14ac:dyDescent="0.2">
      <c r="A10" t="s">
        <v>7</v>
      </c>
      <c r="B10">
        <v>371315</v>
      </c>
    </row>
    <row r="11" spans="1:2" x14ac:dyDescent="0.2">
      <c r="A11" t="s">
        <v>8</v>
      </c>
      <c r="B11">
        <v>299225</v>
      </c>
    </row>
    <row r="12" spans="1:2" x14ac:dyDescent="0.2">
      <c r="A12" t="s">
        <v>9</v>
      </c>
      <c r="B12">
        <v>286945</v>
      </c>
    </row>
    <row r="13" spans="1:2" x14ac:dyDescent="0.2">
      <c r="A13" t="s">
        <v>10</v>
      </c>
      <c r="B13">
        <v>279895</v>
      </c>
    </row>
    <row r="14" spans="1:2" x14ac:dyDescent="0.2">
      <c r="A14" t="s">
        <v>11</v>
      </c>
      <c r="B14">
        <v>265045</v>
      </c>
    </row>
    <row r="15" spans="1:2" x14ac:dyDescent="0.2">
      <c r="A15" t="s">
        <v>12</v>
      </c>
      <c r="B15">
        <v>274780</v>
      </c>
    </row>
    <row r="16" spans="1:2" x14ac:dyDescent="0.2">
      <c r="A16" t="s">
        <v>13</v>
      </c>
      <c r="B16">
        <v>304410</v>
      </c>
    </row>
    <row r="17" spans="1:2" x14ac:dyDescent="0.2">
      <c r="A17" t="s">
        <v>14</v>
      </c>
      <c r="B17">
        <v>319385</v>
      </c>
    </row>
    <row r="18" spans="1:2" x14ac:dyDescent="0.2">
      <c r="A18" t="s">
        <v>15</v>
      </c>
      <c r="B18">
        <v>321240</v>
      </c>
    </row>
    <row r="19" spans="1:2" x14ac:dyDescent="0.2">
      <c r="A19" t="s">
        <v>16</v>
      </c>
      <c r="B19">
        <v>795950</v>
      </c>
    </row>
    <row r="20" spans="1:2" x14ac:dyDescent="0.2">
      <c r="A20" t="s">
        <v>17</v>
      </c>
      <c r="B20">
        <v>252590</v>
      </c>
    </row>
    <row r="21" spans="1:2" x14ac:dyDescent="0.2">
      <c r="A21" t="s">
        <v>18</v>
      </c>
      <c r="B21">
        <v>188915</v>
      </c>
    </row>
    <row r="22" spans="1:2" x14ac:dyDescent="0.2">
      <c r="A22" t="s">
        <v>19</v>
      </c>
      <c r="B22">
        <v>146630</v>
      </c>
    </row>
    <row r="23" spans="1:2" x14ac:dyDescent="0.2">
      <c r="A23" t="s">
        <v>20</v>
      </c>
      <c r="B23">
        <v>108185</v>
      </c>
    </row>
    <row r="24" spans="1:2" x14ac:dyDescent="0.2">
      <c r="A24" t="s">
        <v>21</v>
      </c>
      <c r="B24">
        <v>99630</v>
      </c>
    </row>
    <row r="25" spans="1:2" x14ac:dyDescent="0.2">
      <c r="A25" t="s">
        <v>22</v>
      </c>
      <c r="B25">
        <v>66060</v>
      </c>
    </row>
    <row r="26" spans="1:2" x14ac:dyDescent="0.2">
      <c r="A26" t="s">
        <v>23</v>
      </c>
      <c r="B26">
        <v>26965</v>
      </c>
    </row>
    <row r="27" spans="1:2" x14ac:dyDescent="0.2">
      <c r="A27" t="s">
        <v>24</v>
      </c>
      <c r="B27">
        <v>5985</v>
      </c>
    </row>
    <row r="28" spans="1:2" x14ac:dyDescent="0.2">
      <c r="A28" t="s">
        <v>25</v>
      </c>
      <c r="B28">
        <v>615</v>
      </c>
    </row>
    <row r="29" spans="1:2" x14ac:dyDescent="0.2">
      <c r="A29" t="s">
        <v>26</v>
      </c>
      <c r="B29">
        <v>2242030</v>
      </c>
    </row>
    <row r="30" spans="1:2" x14ac:dyDescent="0.2">
      <c r="A30" t="s">
        <v>27</v>
      </c>
      <c r="B30">
        <v>505535</v>
      </c>
    </row>
    <row r="31" spans="1:2" x14ac:dyDescent="0.2">
      <c r="A31" t="s">
        <v>28</v>
      </c>
      <c r="B31">
        <v>168020</v>
      </c>
    </row>
    <row r="32" spans="1:2" x14ac:dyDescent="0.2">
      <c r="A32" t="s">
        <v>29</v>
      </c>
      <c r="B32">
        <v>177245</v>
      </c>
    </row>
    <row r="33" spans="1:2" x14ac:dyDescent="0.2">
      <c r="A33" t="s">
        <v>30</v>
      </c>
      <c r="B33">
        <v>160270</v>
      </c>
    </row>
    <row r="34" spans="1:2" x14ac:dyDescent="0.2">
      <c r="A34" t="s">
        <v>31</v>
      </c>
      <c r="B34">
        <v>1429140</v>
      </c>
    </row>
    <row r="35" spans="1:2" x14ac:dyDescent="0.2">
      <c r="A35" t="s">
        <v>32</v>
      </c>
      <c r="B35">
        <v>156205</v>
      </c>
    </row>
    <row r="36" spans="1:2" x14ac:dyDescent="0.2">
      <c r="A36" t="s">
        <v>33</v>
      </c>
      <c r="B36">
        <v>178390</v>
      </c>
    </row>
    <row r="37" spans="1:2" x14ac:dyDescent="0.2">
      <c r="A37" t="s">
        <v>34</v>
      </c>
      <c r="B37">
        <v>137800</v>
      </c>
    </row>
    <row r="38" spans="1:2" x14ac:dyDescent="0.2">
      <c r="A38" t="s">
        <v>35</v>
      </c>
      <c r="B38">
        <v>124670</v>
      </c>
    </row>
    <row r="39" spans="1:2" x14ac:dyDescent="0.2">
      <c r="A39" t="s">
        <v>36</v>
      </c>
      <c r="B39">
        <v>122535</v>
      </c>
    </row>
    <row r="40" spans="1:2" x14ac:dyDescent="0.2">
      <c r="A40" t="s">
        <v>37</v>
      </c>
      <c r="B40">
        <v>120245</v>
      </c>
    </row>
    <row r="41" spans="1:2" x14ac:dyDescent="0.2">
      <c r="A41" t="s">
        <v>38</v>
      </c>
      <c r="B41">
        <v>131475</v>
      </c>
    </row>
    <row r="42" spans="1:2" x14ac:dyDescent="0.2">
      <c r="A42" t="s">
        <v>39</v>
      </c>
      <c r="B42">
        <v>150670</v>
      </c>
    </row>
    <row r="43" spans="1:2" x14ac:dyDescent="0.2">
      <c r="A43" t="s">
        <v>40</v>
      </c>
      <c r="B43">
        <v>155465</v>
      </c>
    </row>
    <row r="44" spans="1:2" x14ac:dyDescent="0.2">
      <c r="A44" t="s">
        <v>41</v>
      </c>
      <c r="B44">
        <v>151685</v>
      </c>
    </row>
    <row r="45" spans="1:2" x14ac:dyDescent="0.2">
      <c r="A45" t="s">
        <v>42</v>
      </c>
      <c r="B45">
        <v>307360</v>
      </c>
    </row>
    <row r="46" spans="1:2" x14ac:dyDescent="0.2">
      <c r="A46" t="s">
        <v>43</v>
      </c>
      <c r="B46">
        <v>114800</v>
      </c>
    </row>
    <row r="47" spans="1:2" x14ac:dyDescent="0.2">
      <c r="A47" t="s">
        <v>44</v>
      </c>
      <c r="B47">
        <v>78185</v>
      </c>
    </row>
    <row r="48" spans="1:2" x14ac:dyDescent="0.2">
      <c r="A48" t="s">
        <v>45</v>
      </c>
      <c r="B48">
        <v>53455</v>
      </c>
    </row>
    <row r="49" spans="1:2" x14ac:dyDescent="0.2">
      <c r="A49" t="s">
        <v>46</v>
      </c>
      <c r="B49">
        <v>35990</v>
      </c>
    </row>
    <row r="50" spans="1:2" x14ac:dyDescent="0.2">
      <c r="A50" t="s">
        <v>47</v>
      </c>
      <c r="B50">
        <v>24930</v>
      </c>
    </row>
    <row r="51" spans="1:2" x14ac:dyDescent="0.2">
      <c r="A51" t="s">
        <v>48</v>
      </c>
      <c r="B51">
        <v>18065</v>
      </c>
    </row>
    <row r="52" spans="1:2" x14ac:dyDescent="0.2">
      <c r="A52" t="s">
        <v>49</v>
      </c>
      <c r="B52">
        <v>5670</v>
      </c>
    </row>
    <row r="53" spans="1:2" x14ac:dyDescent="0.2">
      <c r="A53" t="s">
        <v>50</v>
      </c>
      <c r="B53">
        <v>1105</v>
      </c>
    </row>
    <row r="54" spans="1:2" x14ac:dyDescent="0.2">
      <c r="A54" t="s">
        <v>51</v>
      </c>
      <c r="B54">
        <v>95</v>
      </c>
    </row>
    <row r="55" spans="1:2" x14ac:dyDescent="0.2">
      <c r="A55" t="s">
        <v>52</v>
      </c>
      <c r="B55">
        <v>2567305</v>
      </c>
    </row>
    <row r="56" spans="1:2" x14ac:dyDescent="0.2">
      <c r="A56" t="s">
        <v>27</v>
      </c>
      <c r="B56">
        <v>479310</v>
      </c>
    </row>
    <row r="57" spans="1:2" x14ac:dyDescent="0.2">
      <c r="A57" t="s">
        <v>28</v>
      </c>
      <c r="B57">
        <v>158935</v>
      </c>
    </row>
    <row r="58" spans="1:2" x14ac:dyDescent="0.2">
      <c r="A58" t="s">
        <v>29</v>
      </c>
      <c r="B58">
        <v>168690</v>
      </c>
    </row>
    <row r="59" spans="1:2" x14ac:dyDescent="0.2">
      <c r="A59" t="s">
        <v>30</v>
      </c>
      <c r="B59">
        <v>151685</v>
      </c>
    </row>
    <row r="60" spans="1:2" x14ac:dyDescent="0.2">
      <c r="A60" t="s">
        <v>31</v>
      </c>
      <c r="B60">
        <v>1599405</v>
      </c>
    </row>
    <row r="61" spans="1:2" x14ac:dyDescent="0.2">
      <c r="A61" t="s">
        <v>32</v>
      </c>
      <c r="B61">
        <v>150110</v>
      </c>
    </row>
    <row r="62" spans="1:2" x14ac:dyDescent="0.2">
      <c r="A62" t="s">
        <v>33</v>
      </c>
      <c r="B62">
        <v>192935</v>
      </c>
    </row>
    <row r="63" spans="1:2" x14ac:dyDescent="0.2">
      <c r="A63" t="s">
        <v>34</v>
      </c>
      <c r="B63">
        <v>161425</v>
      </c>
    </row>
    <row r="64" spans="1:2" x14ac:dyDescent="0.2">
      <c r="A64" t="s">
        <v>35</v>
      </c>
      <c r="B64">
        <v>162275</v>
      </c>
    </row>
    <row r="65" spans="1:2" x14ac:dyDescent="0.2">
      <c r="A65" t="s">
        <v>36</v>
      </c>
      <c r="B65">
        <v>157355</v>
      </c>
    </row>
    <row r="66" spans="1:2" x14ac:dyDescent="0.2">
      <c r="A66" t="s">
        <v>37</v>
      </c>
      <c r="B66">
        <v>144800</v>
      </c>
    </row>
    <row r="67" spans="1:2" x14ac:dyDescent="0.2">
      <c r="A67" t="s">
        <v>38</v>
      </c>
      <c r="B67">
        <v>143305</v>
      </c>
    </row>
    <row r="68" spans="1:2" x14ac:dyDescent="0.2">
      <c r="A68" t="s">
        <v>39</v>
      </c>
      <c r="B68">
        <v>153735</v>
      </c>
    </row>
    <row r="69" spans="1:2" x14ac:dyDescent="0.2">
      <c r="A69" t="s">
        <v>40</v>
      </c>
      <c r="B69">
        <v>163915</v>
      </c>
    </row>
    <row r="70" spans="1:2" x14ac:dyDescent="0.2">
      <c r="A70" t="s">
        <v>41</v>
      </c>
      <c r="B70">
        <v>169555</v>
      </c>
    </row>
    <row r="71" spans="1:2" x14ac:dyDescent="0.2">
      <c r="A71" t="s">
        <v>42</v>
      </c>
      <c r="B71">
        <v>488595</v>
      </c>
    </row>
    <row r="72" spans="1:2" x14ac:dyDescent="0.2">
      <c r="A72" t="s">
        <v>43</v>
      </c>
      <c r="B72">
        <v>137790</v>
      </c>
    </row>
    <row r="73" spans="1:2" x14ac:dyDescent="0.2">
      <c r="A73" t="s">
        <v>44</v>
      </c>
      <c r="B73">
        <v>110735</v>
      </c>
    </row>
    <row r="74" spans="1:2" x14ac:dyDescent="0.2">
      <c r="A74" t="s">
        <v>45</v>
      </c>
      <c r="B74">
        <v>93175</v>
      </c>
    </row>
    <row r="75" spans="1:2" x14ac:dyDescent="0.2">
      <c r="A75" t="s">
        <v>46</v>
      </c>
      <c r="B75">
        <v>72200</v>
      </c>
    </row>
    <row r="76" spans="1:2" x14ac:dyDescent="0.2">
      <c r="A76" t="s">
        <v>47</v>
      </c>
      <c r="B76">
        <v>74700</v>
      </c>
    </row>
    <row r="77" spans="1:2" x14ac:dyDescent="0.2">
      <c r="A77" t="s">
        <v>48</v>
      </c>
      <c r="B77">
        <v>47995</v>
      </c>
    </row>
    <row r="78" spans="1:2" x14ac:dyDescent="0.2">
      <c r="A78" t="s">
        <v>49</v>
      </c>
      <c r="B78">
        <v>21295</v>
      </c>
    </row>
    <row r="79" spans="1:2" x14ac:dyDescent="0.2">
      <c r="A79" t="s">
        <v>50</v>
      </c>
      <c r="B79">
        <v>4880</v>
      </c>
    </row>
    <row r="80" spans="1:2" x14ac:dyDescent="0.2">
      <c r="A80" t="s">
        <v>51</v>
      </c>
      <c r="B80">
        <v>520</v>
      </c>
    </row>
    <row r="81" spans="1:2" x14ac:dyDescent="0.2">
      <c r="A81" t="s">
        <v>53</v>
      </c>
      <c r="B81">
        <v>100</v>
      </c>
    </row>
    <row r="82" spans="1:2" x14ac:dyDescent="0.2">
      <c r="A82" t="s">
        <v>1</v>
      </c>
      <c r="B82">
        <v>21</v>
      </c>
    </row>
    <row r="83" spans="1:2" x14ac:dyDescent="0.2">
      <c r="A83" t="s">
        <v>5</v>
      </c>
      <c r="B83">
        <v>63</v>
      </c>
    </row>
    <row r="84" spans="1:2" x14ac:dyDescent="0.2">
      <c r="A84" t="s">
        <v>16</v>
      </c>
      <c r="B84">
        <v>17</v>
      </c>
    </row>
    <row r="85" spans="1:2" x14ac:dyDescent="0.2">
      <c r="A85" t="s">
        <v>21</v>
      </c>
      <c r="B85">
        <v>2</v>
      </c>
    </row>
    <row r="86" spans="1:2" x14ac:dyDescent="0.2">
      <c r="A86" t="s">
        <v>54</v>
      </c>
      <c r="B86">
        <v>100</v>
      </c>
    </row>
    <row r="87" spans="1:2" x14ac:dyDescent="0.2">
      <c r="A87" t="s">
        <v>27</v>
      </c>
      <c r="B87">
        <v>23</v>
      </c>
    </row>
    <row r="88" spans="1:2" x14ac:dyDescent="0.2">
      <c r="A88" t="s">
        <v>31</v>
      </c>
      <c r="B88">
        <v>64</v>
      </c>
    </row>
    <row r="89" spans="1:2" x14ac:dyDescent="0.2">
      <c r="A89" t="s">
        <v>42</v>
      </c>
      <c r="B89">
        <v>14</v>
      </c>
    </row>
    <row r="90" spans="1:2" x14ac:dyDescent="0.2">
      <c r="A90" t="s">
        <v>47</v>
      </c>
      <c r="B90">
        <v>1</v>
      </c>
    </row>
    <row r="91" spans="1:2" x14ac:dyDescent="0.2">
      <c r="A91" t="s">
        <v>55</v>
      </c>
      <c r="B91">
        <v>100</v>
      </c>
    </row>
    <row r="92" spans="1:2" x14ac:dyDescent="0.2">
      <c r="A92" t="s">
        <v>27</v>
      </c>
      <c r="B92">
        <v>19</v>
      </c>
    </row>
    <row r="93" spans="1:2" x14ac:dyDescent="0.2">
      <c r="A93" t="s">
        <v>31</v>
      </c>
      <c r="B93">
        <v>62</v>
      </c>
    </row>
    <row r="94" spans="1:2" x14ac:dyDescent="0.2">
      <c r="A94" t="s">
        <v>42</v>
      </c>
      <c r="B94">
        <v>19</v>
      </c>
    </row>
    <row r="95" spans="1:2" x14ac:dyDescent="0.2">
      <c r="A95" t="s">
        <v>47</v>
      </c>
      <c r="B95">
        <v>3</v>
      </c>
    </row>
    <row r="96" spans="1:2" x14ac:dyDescent="0.2">
      <c r="A96" t="s">
        <v>56</v>
      </c>
      <c r="B96">
        <v>39</v>
      </c>
    </row>
    <row r="97" spans="1:2" x14ac:dyDescent="0.2">
      <c r="A97" t="s">
        <v>57</v>
      </c>
      <c r="B97">
        <v>38</v>
      </c>
    </row>
    <row r="98" spans="1:2" x14ac:dyDescent="0.2">
      <c r="A98" t="s">
        <v>58</v>
      </c>
      <c r="B98">
        <v>37</v>
      </c>
    </row>
    <row r="99" spans="1:2" x14ac:dyDescent="0.2">
      <c r="A99" t="s">
        <v>59</v>
      </c>
      <c r="B99">
        <v>36</v>
      </c>
    </row>
    <row r="100" spans="1:2" x14ac:dyDescent="0.2">
      <c r="A100" t="s">
        <v>60</v>
      </c>
      <c r="B100">
        <v>41</v>
      </c>
    </row>
    <row r="101" spans="1:2" x14ac:dyDescent="0.2">
      <c r="A101" t="s">
        <v>61</v>
      </c>
      <c r="B101">
        <v>39</v>
      </c>
    </row>
    <row r="102" spans="1:2" x14ac:dyDescent="0.2">
      <c r="A102" t="s">
        <v>62</v>
      </c>
      <c r="B102">
        <v>3824495</v>
      </c>
    </row>
    <row r="103" spans="1:2" x14ac:dyDescent="0.2">
      <c r="A103" t="s">
        <v>63</v>
      </c>
      <c r="B103">
        <v>1421120</v>
      </c>
    </row>
    <row r="104" spans="1:2" x14ac:dyDescent="0.2">
      <c r="A104" t="s">
        <v>64</v>
      </c>
      <c r="B104">
        <v>1121470</v>
      </c>
    </row>
    <row r="105" spans="1:2" x14ac:dyDescent="0.2">
      <c r="A105" t="s">
        <v>65</v>
      </c>
      <c r="B105">
        <v>299650</v>
      </c>
    </row>
    <row r="106" spans="1:2" x14ac:dyDescent="0.2">
      <c r="A106" t="s">
        <v>66</v>
      </c>
      <c r="B106">
        <v>2403375</v>
      </c>
    </row>
    <row r="107" spans="1:2" x14ac:dyDescent="0.2">
      <c r="A107" t="s">
        <v>67</v>
      </c>
      <c r="B107">
        <v>1459245</v>
      </c>
    </row>
    <row r="108" spans="1:2" x14ac:dyDescent="0.2">
      <c r="A108" t="s">
        <v>68</v>
      </c>
      <c r="B108">
        <v>181760</v>
      </c>
    </row>
    <row r="109" spans="1:2" x14ac:dyDescent="0.2">
      <c r="A109" t="s">
        <v>69</v>
      </c>
      <c r="B109">
        <v>450435</v>
      </c>
    </row>
    <row r="110" spans="1:2" x14ac:dyDescent="0.2">
      <c r="A110" t="s">
        <v>70</v>
      </c>
      <c r="B110">
        <v>311935</v>
      </c>
    </row>
    <row r="111" spans="1:2" x14ac:dyDescent="0.2">
      <c r="A111" t="s">
        <v>71</v>
      </c>
      <c r="B111">
        <v>1736495</v>
      </c>
    </row>
    <row r="112" spans="1:2" x14ac:dyDescent="0.2">
      <c r="A112" t="s">
        <v>72</v>
      </c>
      <c r="B112">
        <v>701045</v>
      </c>
    </row>
    <row r="113" spans="1:2" x14ac:dyDescent="0.2">
      <c r="A113" t="s">
        <v>73</v>
      </c>
      <c r="B113">
        <v>551285</v>
      </c>
    </row>
    <row r="114" spans="1:2" x14ac:dyDescent="0.2">
      <c r="A114" t="s">
        <v>74</v>
      </c>
      <c r="B114">
        <v>149760</v>
      </c>
    </row>
    <row r="115" spans="1:2" x14ac:dyDescent="0.2">
      <c r="A115" t="s">
        <v>75</v>
      </c>
      <c r="B115">
        <v>1035450</v>
      </c>
    </row>
    <row r="116" spans="1:2" x14ac:dyDescent="0.2">
      <c r="A116" t="s">
        <v>76</v>
      </c>
      <c r="B116">
        <v>756025</v>
      </c>
    </row>
    <row r="117" spans="1:2" x14ac:dyDescent="0.2">
      <c r="A117" t="s">
        <v>77</v>
      </c>
      <c r="B117">
        <v>60995</v>
      </c>
    </row>
    <row r="118" spans="1:2" x14ac:dyDescent="0.2">
      <c r="A118" t="s">
        <v>78</v>
      </c>
      <c r="B118">
        <v>166720</v>
      </c>
    </row>
    <row r="119" spans="1:2" x14ac:dyDescent="0.2">
      <c r="A119" t="s">
        <v>79</v>
      </c>
      <c r="B119">
        <v>51710</v>
      </c>
    </row>
    <row r="120" spans="1:2" x14ac:dyDescent="0.2">
      <c r="A120" t="s">
        <v>80</v>
      </c>
      <c r="B120">
        <v>2088000</v>
      </c>
    </row>
    <row r="121" spans="1:2" x14ac:dyDescent="0.2">
      <c r="A121" t="s">
        <v>72</v>
      </c>
      <c r="B121">
        <v>720075</v>
      </c>
    </row>
    <row r="122" spans="1:2" x14ac:dyDescent="0.2">
      <c r="A122" t="s">
        <v>73</v>
      </c>
      <c r="B122">
        <v>570180</v>
      </c>
    </row>
    <row r="123" spans="1:2" x14ac:dyDescent="0.2">
      <c r="A123" t="s">
        <v>74</v>
      </c>
      <c r="B123">
        <v>149895</v>
      </c>
    </row>
    <row r="124" spans="1:2" x14ac:dyDescent="0.2">
      <c r="A124" t="s">
        <v>75</v>
      </c>
      <c r="B124">
        <v>1367925</v>
      </c>
    </row>
    <row r="125" spans="1:2" x14ac:dyDescent="0.2">
      <c r="A125" t="s">
        <v>76</v>
      </c>
      <c r="B125">
        <v>703220</v>
      </c>
    </row>
    <row r="126" spans="1:2" x14ac:dyDescent="0.2">
      <c r="A126" t="s">
        <v>77</v>
      </c>
      <c r="B126">
        <v>120760</v>
      </c>
    </row>
    <row r="127" spans="1:2" x14ac:dyDescent="0.2">
      <c r="A127" t="s">
        <v>78</v>
      </c>
      <c r="B127">
        <v>283715</v>
      </c>
    </row>
    <row r="128" spans="1:2" x14ac:dyDescent="0.2">
      <c r="A128" t="s">
        <v>79</v>
      </c>
      <c r="B128">
        <v>260225</v>
      </c>
    </row>
    <row r="129" spans="1:2" x14ac:dyDescent="0.2">
      <c r="A129" t="s">
        <v>81</v>
      </c>
      <c r="B129">
        <v>4809340</v>
      </c>
    </row>
    <row r="130" spans="1:2" x14ac:dyDescent="0.2">
      <c r="A130" t="s">
        <v>82</v>
      </c>
      <c r="B130">
        <v>4066770</v>
      </c>
    </row>
    <row r="131" spans="1:2" x14ac:dyDescent="0.2">
      <c r="A131" t="s">
        <v>83</v>
      </c>
      <c r="B131">
        <v>1011200</v>
      </c>
    </row>
    <row r="132" spans="1:2" x14ac:dyDescent="0.2">
      <c r="A132" t="s">
        <v>84</v>
      </c>
      <c r="B132">
        <v>3055575</v>
      </c>
    </row>
    <row r="133" spans="1:2" x14ac:dyDescent="0.2">
      <c r="A133" t="s">
        <v>85</v>
      </c>
      <c r="B133">
        <v>742565</v>
      </c>
    </row>
    <row r="134" spans="1:2" x14ac:dyDescent="0.2">
      <c r="A134" t="s">
        <v>86</v>
      </c>
      <c r="B134">
        <v>2242030</v>
      </c>
    </row>
    <row r="135" spans="1:2" x14ac:dyDescent="0.2">
      <c r="A135" t="s">
        <v>87</v>
      </c>
      <c r="B135">
        <v>1880570</v>
      </c>
    </row>
    <row r="136" spans="1:2" x14ac:dyDescent="0.2">
      <c r="A136" t="s">
        <v>88</v>
      </c>
      <c r="B136">
        <v>518695</v>
      </c>
    </row>
    <row r="137" spans="1:2" x14ac:dyDescent="0.2">
      <c r="A137" t="s">
        <v>89</v>
      </c>
      <c r="B137">
        <v>1361880</v>
      </c>
    </row>
    <row r="138" spans="1:2" x14ac:dyDescent="0.2">
      <c r="A138" t="s">
        <v>90</v>
      </c>
      <c r="B138">
        <v>361455</v>
      </c>
    </row>
    <row r="139" spans="1:2" x14ac:dyDescent="0.2">
      <c r="A139" t="s">
        <v>91</v>
      </c>
      <c r="B139">
        <v>2567310</v>
      </c>
    </row>
    <row r="140" spans="1:2" x14ac:dyDescent="0.2">
      <c r="A140" t="s">
        <v>87</v>
      </c>
      <c r="B140">
        <v>2186200</v>
      </c>
    </row>
    <row r="141" spans="1:2" x14ac:dyDescent="0.2">
      <c r="A141" t="s">
        <v>88</v>
      </c>
      <c r="B141">
        <v>492505</v>
      </c>
    </row>
    <row r="142" spans="1:2" x14ac:dyDescent="0.2">
      <c r="A142" t="s">
        <v>89</v>
      </c>
      <c r="B142">
        <v>1693690</v>
      </c>
    </row>
    <row r="143" spans="1:2" x14ac:dyDescent="0.2">
      <c r="A143" t="s">
        <v>90</v>
      </c>
      <c r="B143">
        <v>381110</v>
      </c>
    </row>
    <row r="144" spans="1:2" x14ac:dyDescent="0.2">
      <c r="A144" t="s">
        <v>92</v>
      </c>
      <c r="B144">
        <v>4809340</v>
      </c>
    </row>
    <row r="145" spans="1:2" x14ac:dyDescent="0.2">
      <c r="A145" t="s">
        <v>93</v>
      </c>
      <c r="B145">
        <v>3243225</v>
      </c>
    </row>
    <row r="146" spans="1:2" x14ac:dyDescent="0.2">
      <c r="A146" t="s">
        <v>94</v>
      </c>
      <c r="B146">
        <v>1349775</v>
      </c>
    </row>
    <row r="147" spans="1:2" x14ac:dyDescent="0.2">
      <c r="A147" t="s">
        <v>95</v>
      </c>
      <c r="B147">
        <v>215760</v>
      </c>
    </row>
    <row r="148" spans="1:2" x14ac:dyDescent="0.2">
      <c r="A148" t="s">
        <v>96</v>
      </c>
      <c r="B148">
        <v>132215</v>
      </c>
    </row>
    <row r="149" spans="1:2" x14ac:dyDescent="0.2">
      <c r="A149" t="s">
        <v>97</v>
      </c>
      <c r="B149">
        <v>248275</v>
      </c>
    </row>
    <row r="150" spans="1:2" x14ac:dyDescent="0.2">
      <c r="A150" t="s">
        <v>98</v>
      </c>
      <c r="B150">
        <v>374095</v>
      </c>
    </row>
    <row r="151" spans="1:2" x14ac:dyDescent="0.2">
      <c r="A151" t="s">
        <v>99</v>
      </c>
      <c r="B151">
        <v>159805</v>
      </c>
    </row>
    <row r="152" spans="1:2" x14ac:dyDescent="0.2">
      <c r="A152" t="s">
        <v>100</v>
      </c>
      <c r="B152">
        <v>214295</v>
      </c>
    </row>
    <row r="153" spans="1:2" x14ac:dyDescent="0.2">
      <c r="A153" t="s">
        <v>101</v>
      </c>
      <c r="B153">
        <v>379425</v>
      </c>
    </row>
    <row r="154" spans="1:2" x14ac:dyDescent="0.2">
      <c r="A154" t="s">
        <v>102</v>
      </c>
      <c r="B154">
        <v>216345</v>
      </c>
    </row>
    <row r="155" spans="1:2" x14ac:dyDescent="0.2">
      <c r="A155" t="s">
        <v>103</v>
      </c>
      <c r="B155">
        <v>2242030</v>
      </c>
    </row>
    <row r="156" spans="1:2" x14ac:dyDescent="0.2">
      <c r="A156" t="s">
        <v>104</v>
      </c>
      <c r="B156">
        <v>1511920</v>
      </c>
    </row>
    <row r="157" spans="1:2" x14ac:dyDescent="0.2">
      <c r="A157" t="s">
        <v>105</v>
      </c>
      <c r="B157">
        <v>617680</v>
      </c>
    </row>
    <row r="158" spans="1:2" x14ac:dyDescent="0.2">
      <c r="A158" t="s">
        <v>106</v>
      </c>
      <c r="B158">
        <v>91045</v>
      </c>
    </row>
    <row r="159" spans="1:2" x14ac:dyDescent="0.2">
      <c r="A159" t="s">
        <v>107</v>
      </c>
      <c r="B159">
        <v>61960</v>
      </c>
    </row>
    <row r="160" spans="1:2" x14ac:dyDescent="0.2">
      <c r="A160" t="s">
        <v>108</v>
      </c>
      <c r="B160">
        <v>112230</v>
      </c>
    </row>
    <row r="161" spans="1:2" x14ac:dyDescent="0.2">
      <c r="A161" t="s">
        <v>109</v>
      </c>
      <c r="B161">
        <v>170035</v>
      </c>
    </row>
    <row r="162" spans="1:2" x14ac:dyDescent="0.2">
      <c r="A162" t="s">
        <v>110</v>
      </c>
      <c r="B162">
        <v>72235</v>
      </c>
    </row>
    <row r="163" spans="1:2" x14ac:dyDescent="0.2">
      <c r="A163" t="s">
        <v>111</v>
      </c>
      <c r="B163">
        <v>97800</v>
      </c>
    </row>
    <row r="164" spans="1:2" x14ac:dyDescent="0.2">
      <c r="A164" t="s">
        <v>112</v>
      </c>
      <c r="B164">
        <v>182410</v>
      </c>
    </row>
    <row r="165" spans="1:2" x14ac:dyDescent="0.2">
      <c r="A165" t="s">
        <v>113</v>
      </c>
      <c r="B165">
        <v>112430</v>
      </c>
    </row>
    <row r="166" spans="1:2" x14ac:dyDescent="0.2">
      <c r="A166" t="s">
        <v>114</v>
      </c>
      <c r="B166">
        <v>2567310</v>
      </c>
    </row>
    <row r="167" spans="1:2" x14ac:dyDescent="0.2">
      <c r="A167" t="s">
        <v>104</v>
      </c>
      <c r="B167">
        <v>1731300</v>
      </c>
    </row>
    <row r="168" spans="1:2" x14ac:dyDescent="0.2">
      <c r="A168" t="s">
        <v>105</v>
      </c>
      <c r="B168">
        <v>732095</v>
      </c>
    </row>
    <row r="169" spans="1:2" x14ac:dyDescent="0.2">
      <c r="A169" t="s">
        <v>106</v>
      </c>
      <c r="B169">
        <v>124715</v>
      </c>
    </row>
    <row r="170" spans="1:2" x14ac:dyDescent="0.2">
      <c r="A170" t="s">
        <v>107</v>
      </c>
      <c r="B170">
        <v>70250</v>
      </c>
    </row>
    <row r="171" spans="1:2" x14ac:dyDescent="0.2">
      <c r="A171" t="s">
        <v>108</v>
      </c>
      <c r="B171">
        <v>136050</v>
      </c>
    </row>
    <row r="172" spans="1:2" x14ac:dyDescent="0.2">
      <c r="A172" t="s">
        <v>109</v>
      </c>
      <c r="B172">
        <v>204060</v>
      </c>
    </row>
    <row r="173" spans="1:2" x14ac:dyDescent="0.2">
      <c r="A173" t="s">
        <v>110</v>
      </c>
      <c r="B173">
        <v>87565</v>
      </c>
    </row>
    <row r="174" spans="1:2" x14ac:dyDescent="0.2">
      <c r="A174" t="s">
        <v>111</v>
      </c>
      <c r="B174">
        <v>116495</v>
      </c>
    </row>
    <row r="175" spans="1:2" x14ac:dyDescent="0.2">
      <c r="A175" t="s">
        <v>112</v>
      </c>
      <c r="B175">
        <v>197020</v>
      </c>
    </row>
    <row r="176" spans="1:2" x14ac:dyDescent="0.2">
      <c r="A176" t="s">
        <v>113</v>
      </c>
      <c r="B176">
        <v>103915</v>
      </c>
    </row>
    <row r="177" spans="1:2" x14ac:dyDescent="0.2">
      <c r="A177" t="s">
        <v>115</v>
      </c>
      <c r="B177">
        <v>1349765</v>
      </c>
    </row>
    <row r="178" spans="1:2" x14ac:dyDescent="0.2">
      <c r="A178" t="s">
        <v>116</v>
      </c>
      <c r="B178">
        <v>129600</v>
      </c>
    </row>
    <row r="179" spans="1:2" x14ac:dyDescent="0.2">
      <c r="A179" t="s">
        <v>117</v>
      </c>
      <c r="B179">
        <v>225645</v>
      </c>
    </row>
    <row r="180" spans="1:2" x14ac:dyDescent="0.2">
      <c r="A180" t="s">
        <v>118</v>
      </c>
      <c r="B180">
        <v>252950</v>
      </c>
    </row>
    <row r="181" spans="1:2" x14ac:dyDescent="0.2">
      <c r="A181" t="s">
        <v>119</v>
      </c>
      <c r="B181">
        <v>561280</v>
      </c>
    </row>
    <row r="182" spans="1:2" x14ac:dyDescent="0.2">
      <c r="A182" t="s">
        <v>120</v>
      </c>
      <c r="B182">
        <v>180290</v>
      </c>
    </row>
    <row r="183" spans="1:2" x14ac:dyDescent="0.2">
      <c r="A183" t="s">
        <v>121</v>
      </c>
      <c r="B183">
        <v>617670</v>
      </c>
    </row>
    <row r="184" spans="1:2" x14ac:dyDescent="0.2">
      <c r="A184" t="s">
        <v>122</v>
      </c>
      <c r="B184">
        <v>64590</v>
      </c>
    </row>
    <row r="185" spans="1:2" x14ac:dyDescent="0.2">
      <c r="A185" t="s">
        <v>123</v>
      </c>
      <c r="B185">
        <v>114340</v>
      </c>
    </row>
    <row r="186" spans="1:2" x14ac:dyDescent="0.2">
      <c r="A186" t="s">
        <v>124</v>
      </c>
      <c r="B186">
        <v>109935</v>
      </c>
    </row>
    <row r="187" spans="1:2" x14ac:dyDescent="0.2">
      <c r="A187" t="s">
        <v>125</v>
      </c>
      <c r="B187">
        <v>247060</v>
      </c>
    </row>
    <row r="188" spans="1:2" x14ac:dyDescent="0.2">
      <c r="A188" t="s">
        <v>126</v>
      </c>
      <c r="B188">
        <v>81750</v>
      </c>
    </row>
    <row r="189" spans="1:2" x14ac:dyDescent="0.2">
      <c r="A189" t="s">
        <v>127</v>
      </c>
      <c r="B189">
        <v>732090</v>
      </c>
    </row>
    <row r="190" spans="1:2" x14ac:dyDescent="0.2">
      <c r="A190" t="s">
        <v>122</v>
      </c>
      <c r="B190">
        <v>65010</v>
      </c>
    </row>
    <row r="191" spans="1:2" x14ac:dyDescent="0.2">
      <c r="A191" t="s">
        <v>123</v>
      </c>
      <c r="B191">
        <v>111305</v>
      </c>
    </row>
    <row r="192" spans="1:2" x14ac:dyDescent="0.2">
      <c r="A192" t="s">
        <v>124</v>
      </c>
      <c r="B192">
        <v>143025</v>
      </c>
    </row>
    <row r="193" spans="1:2" x14ac:dyDescent="0.2">
      <c r="A193" t="s">
        <v>125</v>
      </c>
      <c r="B193">
        <v>314225</v>
      </c>
    </row>
    <row r="194" spans="1:2" x14ac:dyDescent="0.2">
      <c r="A194" t="s">
        <v>126</v>
      </c>
      <c r="B194">
        <v>98535</v>
      </c>
    </row>
    <row r="195" spans="1:2" x14ac:dyDescent="0.2">
      <c r="A195" t="s">
        <v>128</v>
      </c>
      <c r="B195">
        <v>1349775</v>
      </c>
    </row>
    <row r="196" spans="1:2" x14ac:dyDescent="0.2">
      <c r="A196" t="s">
        <v>129</v>
      </c>
      <c r="B196">
        <v>185005</v>
      </c>
    </row>
    <row r="197" spans="1:2" x14ac:dyDescent="0.2">
      <c r="A197" t="s">
        <v>130</v>
      </c>
      <c r="B197">
        <v>5335</v>
      </c>
    </row>
    <row r="198" spans="1:2" x14ac:dyDescent="0.2">
      <c r="A198" t="s">
        <v>131</v>
      </c>
      <c r="B198">
        <v>15600</v>
      </c>
    </row>
    <row r="199" spans="1:2" x14ac:dyDescent="0.2">
      <c r="A199" t="s">
        <v>132</v>
      </c>
      <c r="B199">
        <v>7795</v>
      </c>
    </row>
    <row r="200" spans="1:2" x14ac:dyDescent="0.2">
      <c r="A200" t="s">
        <v>133</v>
      </c>
      <c r="B200">
        <v>12015</v>
      </c>
    </row>
    <row r="201" spans="1:2" x14ac:dyDescent="0.2">
      <c r="A201" t="s">
        <v>134</v>
      </c>
      <c r="B201">
        <v>19010</v>
      </c>
    </row>
    <row r="202" spans="1:2" x14ac:dyDescent="0.2">
      <c r="A202" t="s">
        <v>135</v>
      </c>
      <c r="B202">
        <v>21275</v>
      </c>
    </row>
    <row r="203" spans="1:2" x14ac:dyDescent="0.2">
      <c r="A203" t="s">
        <v>136</v>
      </c>
      <c r="B203">
        <v>14790</v>
      </c>
    </row>
    <row r="204" spans="1:2" x14ac:dyDescent="0.2">
      <c r="A204" t="s">
        <v>137</v>
      </c>
      <c r="B204">
        <v>4670</v>
      </c>
    </row>
    <row r="205" spans="1:2" x14ac:dyDescent="0.2">
      <c r="A205" t="s">
        <v>138</v>
      </c>
      <c r="B205">
        <v>8675</v>
      </c>
    </row>
    <row r="206" spans="1:2" x14ac:dyDescent="0.2">
      <c r="A206" t="s">
        <v>139</v>
      </c>
      <c r="B206">
        <v>34710</v>
      </c>
    </row>
    <row r="207" spans="1:2" x14ac:dyDescent="0.2">
      <c r="A207" t="s">
        <v>140</v>
      </c>
      <c r="B207">
        <v>41125</v>
      </c>
    </row>
    <row r="208" spans="1:2" x14ac:dyDescent="0.2">
      <c r="A208" t="s">
        <v>141</v>
      </c>
      <c r="B208">
        <v>249685</v>
      </c>
    </row>
    <row r="209" spans="1:2" x14ac:dyDescent="0.2">
      <c r="A209" t="s">
        <v>142</v>
      </c>
      <c r="B209">
        <v>4705</v>
      </c>
    </row>
    <row r="210" spans="1:2" x14ac:dyDescent="0.2">
      <c r="A210" t="s">
        <v>143</v>
      </c>
      <c r="B210">
        <v>4655</v>
      </c>
    </row>
    <row r="211" spans="1:2" x14ac:dyDescent="0.2">
      <c r="A211" t="s">
        <v>144</v>
      </c>
      <c r="B211">
        <v>13010</v>
      </c>
    </row>
    <row r="212" spans="1:2" x14ac:dyDescent="0.2">
      <c r="A212" t="s">
        <v>145</v>
      </c>
      <c r="B212">
        <v>17390</v>
      </c>
    </row>
    <row r="213" spans="1:2" x14ac:dyDescent="0.2">
      <c r="A213" t="s">
        <v>146</v>
      </c>
      <c r="B213">
        <v>11305</v>
      </c>
    </row>
    <row r="214" spans="1:2" x14ac:dyDescent="0.2">
      <c r="A214" t="s">
        <v>147</v>
      </c>
      <c r="B214">
        <v>7570</v>
      </c>
    </row>
    <row r="215" spans="1:2" x14ac:dyDescent="0.2">
      <c r="A215" t="s">
        <v>148</v>
      </c>
      <c r="B215">
        <v>2315</v>
      </c>
    </row>
    <row r="216" spans="1:2" x14ac:dyDescent="0.2">
      <c r="A216" t="s">
        <v>149</v>
      </c>
      <c r="B216">
        <v>20750</v>
      </c>
    </row>
    <row r="217" spans="1:2" x14ac:dyDescent="0.2">
      <c r="A217" t="s">
        <v>150</v>
      </c>
      <c r="B217">
        <v>10045</v>
      </c>
    </row>
    <row r="218" spans="1:2" x14ac:dyDescent="0.2">
      <c r="A218" t="s">
        <v>151</v>
      </c>
      <c r="B218">
        <v>20385</v>
      </c>
    </row>
    <row r="219" spans="1:2" x14ac:dyDescent="0.2">
      <c r="A219" t="s">
        <v>152</v>
      </c>
      <c r="B219">
        <v>13035</v>
      </c>
    </row>
    <row r="220" spans="1:2" x14ac:dyDescent="0.2">
      <c r="A220" t="s">
        <v>153</v>
      </c>
      <c r="B220">
        <v>10280</v>
      </c>
    </row>
    <row r="221" spans="1:2" x14ac:dyDescent="0.2">
      <c r="A221" t="s">
        <v>154</v>
      </c>
      <c r="B221">
        <v>16695</v>
      </c>
    </row>
    <row r="222" spans="1:2" x14ac:dyDescent="0.2">
      <c r="A222" t="s">
        <v>155</v>
      </c>
      <c r="B222">
        <v>4235</v>
      </c>
    </row>
    <row r="223" spans="1:2" x14ac:dyDescent="0.2">
      <c r="A223" t="s">
        <v>156</v>
      </c>
      <c r="B223">
        <v>12945</v>
      </c>
    </row>
    <row r="224" spans="1:2" x14ac:dyDescent="0.2">
      <c r="A224" t="s">
        <v>157</v>
      </c>
      <c r="B224">
        <v>44465</v>
      </c>
    </row>
    <row r="225" spans="1:2" x14ac:dyDescent="0.2">
      <c r="A225" t="s">
        <v>158</v>
      </c>
      <c r="B225">
        <v>35910</v>
      </c>
    </row>
    <row r="226" spans="1:2" x14ac:dyDescent="0.2">
      <c r="A226" t="s">
        <v>159</v>
      </c>
      <c r="B226">
        <v>153970</v>
      </c>
    </row>
    <row r="227" spans="1:2" x14ac:dyDescent="0.2">
      <c r="A227" t="s">
        <v>160</v>
      </c>
      <c r="B227">
        <v>17055</v>
      </c>
    </row>
    <row r="228" spans="1:2" x14ac:dyDescent="0.2">
      <c r="A228" t="s">
        <v>161</v>
      </c>
      <c r="B228">
        <v>16945</v>
      </c>
    </row>
    <row r="229" spans="1:2" x14ac:dyDescent="0.2">
      <c r="A229" t="s">
        <v>162</v>
      </c>
      <c r="B229">
        <v>9505</v>
      </c>
    </row>
    <row r="230" spans="1:2" x14ac:dyDescent="0.2">
      <c r="A230" t="s">
        <v>163</v>
      </c>
      <c r="B230">
        <v>4400</v>
      </c>
    </row>
    <row r="231" spans="1:2" x14ac:dyDescent="0.2">
      <c r="A231" t="s">
        <v>164</v>
      </c>
      <c r="B231">
        <v>17755</v>
      </c>
    </row>
    <row r="232" spans="1:2" x14ac:dyDescent="0.2">
      <c r="A232" t="s">
        <v>165</v>
      </c>
      <c r="B232">
        <v>9880</v>
      </c>
    </row>
    <row r="233" spans="1:2" x14ac:dyDescent="0.2">
      <c r="A233" t="s">
        <v>166</v>
      </c>
      <c r="B233">
        <v>11035</v>
      </c>
    </row>
    <row r="234" spans="1:2" x14ac:dyDescent="0.2">
      <c r="A234" t="s">
        <v>167</v>
      </c>
      <c r="B234">
        <v>4115</v>
      </c>
    </row>
    <row r="235" spans="1:2" x14ac:dyDescent="0.2">
      <c r="A235" t="s">
        <v>168</v>
      </c>
      <c r="B235">
        <v>63270</v>
      </c>
    </row>
    <row r="236" spans="1:2" x14ac:dyDescent="0.2">
      <c r="A236" t="s">
        <v>169</v>
      </c>
      <c r="B236">
        <v>755510</v>
      </c>
    </row>
    <row r="237" spans="1:2" x14ac:dyDescent="0.2">
      <c r="A237" t="s">
        <v>170</v>
      </c>
      <c r="B237">
        <v>16845</v>
      </c>
    </row>
    <row r="238" spans="1:2" x14ac:dyDescent="0.2">
      <c r="A238" t="s">
        <v>171</v>
      </c>
      <c r="B238">
        <v>17615</v>
      </c>
    </row>
    <row r="239" spans="1:2" x14ac:dyDescent="0.2">
      <c r="A239" t="s">
        <v>172</v>
      </c>
      <c r="B239">
        <v>173075</v>
      </c>
    </row>
    <row r="240" spans="1:2" x14ac:dyDescent="0.2">
      <c r="A240" t="s">
        <v>173</v>
      </c>
      <c r="B240">
        <v>35940</v>
      </c>
    </row>
    <row r="241" spans="1:2" x14ac:dyDescent="0.2">
      <c r="A241" t="s">
        <v>174</v>
      </c>
      <c r="B241">
        <v>80145</v>
      </c>
    </row>
    <row r="242" spans="1:2" x14ac:dyDescent="0.2">
      <c r="A242" t="s">
        <v>175</v>
      </c>
      <c r="B242">
        <v>55385</v>
      </c>
    </row>
    <row r="243" spans="1:2" x14ac:dyDescent="0.2">
      <c r="A243" t="s">
        <v>176</v>
      </c>
      <c r="B243">
        <v>28065</v>
      </c>
    </row>
    <row r="244" spans="1:2" x14ac:dyDescent="0.2">
      <c r="A244" t="s">
        <v>177</v>
      </c>
      <c r="B244">
        <v>4455</v>
      </c>
    </row>
    <row r="245" spans="1:2" x14ac:dyDescent="0.2">
      <c r="A245" t="s">
        <v>178</v>
      </c>
      <c r="B245">
        <v>37965</v>
      </c>
    </row>
    <row r="246" spans="1:2" x14ac:dyDescent="0.2">
      <c r="A246" t="s">
        <v>179</v>
      </c>
      <c r="B246">
        <v>23145</v>
      </c>
    </row>
    <row r="247" spans="1:2" x14ac:dyDescent="0.2">
      <c r="A247" t="s">
        <v>180</v>
      </c>
      <c r="B247">
        <v>57895</v>
      </c>
    </row>
    <row r="248" spans="1:2" x14ac:dyDescent="0.2">
      <c r="A248" t="s">
        <v>181</v>
      </c>
      <c r="B248">
        <v>45790</v>
      </c>
    </row>
    <row r="249" spans="1:2" x14ac:dyDescent="0.2">
      <c r="A249" t="s">
        <v>182</v>
      </c>
      <c r="B249">
        <v>22920</v>
      </c>
    </row>
    <row r="250" spans="1:2" x14ac:dyDescent="0.2">
      <c r="A250" t="s">
        <v>183</v>
      </c>
      <c r="B250">
        <v>33365</v>
      </c>
    </row>
    <row r="251" spans="1:2" x14ac:dyDescent="0.2">
      <c r="A251" t="s">
        <v>184</v>
      </c>
      <c r="B251">
        <v>19390</v>
      </c>
    </row>
    <row r="252" spans="1:2" x14ac:dyDescent="0.2">
      <c r="A252" t="s">
        <v>185</v>
      </c>
      <c r="B252">
        <v>29515</v>
      </c>
    </row>
    <row r="253" spans="1:2" x14ac:dyDescent="0.2">
      <c r="A253" t="s">
        <v>186</v>
      </c>
      <c r="B253">
        <v>74000</v>
      </c>
    </row>
    <row r="254" spans="1:2" x14ac:dyDescent="0.2">
      <c r="A254" t="s">
        <v>187</v>
      </c>
      <c r="B254">
        <v>5610</v>
      </c>
    </row>
    <row r="255" spans="1:2" x14ac:dyDescent="0.2">
      <c r="A255" t="s">
        <v>188</v>
      </c>
      <c r="B255">
        <v>617675</v>
      </c>
    </row>
    <row r="256" spans="1:2" x14ac:dyDescent="0.2">
      <c r="A256" t="s">
        <v>189</v>
      </c>
      <c r="B256">
        <v>77255</v>
      </c>
    </row>
    <row r="257" spans="1:2" x14ac:dyDescent="0.2">
      <c r="A257" t="s">
        <v>190</v>
      </c>
      <c r="B257">
        <v>2395</v>
      </c>
    </row>
    <row r="258" spans="1:2" x14ac:dyDescent="0.2">
      <c r="A258" t="s">
        <v>191</v>
      </c>
      <c r="B258">
        <v>6735</v>
      </c>
    </row>
    <row r="259" spans="1:2" x14ac:dyDescent="0.2">
      <c r="A259" t="s">
        <v>192</v>
      </c>
      <c r="B259">
        <v>3440</v>
      </c>
    </row>
    <row r="260" spans="1:2" x14ac:dyDescent="0.2">
      <c r="A260" t="s">
        <v>193</v>
      </c>
      <c r="B260">
        <v>4630</v>
      </c>
    </row>
    <row r="261" spans="1:2" x14ac:dyDescent="0.2">
      <c r="A261" t="s">
        <v>194</v>
      </c>
      <c r="B261">
        <v>7800</v>
      </c>
    </row>
    <row r="262" spans="1:2" x14ac:dyDescent="0.2">
      <c r="A262" t="s">
        <v>195</v>
      </c>
      <c r="B262">
        <v>8180</v>
      </c>
    </row>
    <row r="263" spans="1:2" x14ac:dyDescent="0.2">
      <c r="A263" t="s">
        <v>196</v>
      </c>
      <c r="B263">
        <v>6515</v>
      </c>
    </row>
    <row r="264" spans="1:2" x14ac:dyDescent="0.2">
      <c r="A264" t="s">
        <v>197</v>
      </c>
      <c r="B264">
        <v>1835</v>
      </c>
    </row>
    <row r="265" spans="1:2" x14ac:dyDescent="0.2">
      <c r="A265" t="s">
        <v>198</v>
      </c>
      <c r="B265">
        <v>3555</v>
      </c>
    </row>
    <row r="266" spans="1:2" x14ac:dyDescent="0.2">
      <c r="A266" t="s">
        <v>199</v>
      </c>
      <c r="B266">
        <v>15525</v>
      </c>
    </row>
    <row r="267" spans="1:2" x14ac:dyDescent="0.2">
      <c r="A267" t="s">
        <v>200</v>
      </c>
      <c r="B267">
        <v>16645</v>
      </c>
    </row>
    <row r="268" spans="1:2" x14ac:dyDescent="0.2">
      <c r="A268" t="s">
        <v>201</v>
      </c>
      <c r="B268">
        <v>107645</v>
      </c>
    </row>
    <row r="269" spans="1:2" x14ac:dyDescent="0.2">
      <c r="A269" t="s">
        <v>202</v>
      </c>
      <c r="B269">
        <v>2220</v>
      </c>
    </row>
    <row r="270" spans="1:2" x14ac:dyDescent="0.2">
      <c r="A270" t="s">
        <v>203</v>
      </c>
      <c r="B270">
        <v>2155</v>
      </c>
    </row>
    <row r="271" spans="1:2" x14ac:dyDescent="0.2">
      <c r="A271" t="s">
        <v>204</v>
      </c>
      <c r="B271">
        <v>6560</v>
      </c>
    </row>
    <row r="272" spans="1:2" x14ac:dyDescent="0.2">
      <c r="A272" t="s">
        <v>205</v>
      </c>
      <c r="B272">
        <v>7305</v>
      </c>
    </row>
    <row r="273" spans="1:2" x14ac:dyDescent="0.2">
      <c r="A273" t="s">
        <v>206</v>
      </c>
      <c r="B273">
        <v>5135</v>
      </c>
    </row>
    <row r="274" spans="1:2" x14ac:dyDescent="0.2">
      <c r="A274" t="s">
        <v>207</v>
      </c>
      <c r="B274">
        <v>3335</v>
      </c>
    </row>
    <row r="275" spans="1:2" x14ac:dyDescent="0.2">
      <c r="A275" t="s">
        <v>208</v>
      </c>
      <c r="B275">
        <v>990</v>
      </c>
    </row>
    <row r="276" spans="1:2" x14ac:dyDescent="0.2">
      <c r="A276" t="s">
        <v>209</v>
      </c>
      <c r="B276">
        <v>8480</v>
      </c>
    </row>
    <row r="277" spans="1:2" x14ac:dyDescent="0.2">
      <c r="A277" t="s">
        <v>210</v>
      </c>
      <c r="B277">
        <v>4175</v>
      </c>
    </row>
    <row r="278" spans="1:2" x14ac:dyDescent="0.2">
      <c r="A278" t="s">
        <v>211</v>
      </c>
      <c r="B278">
        <v>8270</v>
      </c>
    </row>
    <row r="279" spans="1:2" x14ac:dyDescent="0.2">
      <c r="A279" t="s">
        <v>212</v>
      </c>
      <c r="B279">
        <v>5150</v>
      </c>
    </row>
    <row r="280" spans="1:2" x14ac:dyDescent="0.2">
      <c r="A280" t="s">
        <v>213</v>
      </c>
      <c r="B280">
        <v>4635</v>
      </c>
    </row>
    <row r="281" spans="1:2" x14ac:dyDescent="0.2">
      <c r="A281" t="s">
        <v>214</v>
      </c>
      <c r="B281">
        <v>6720</v>
      </c>
    </row>
    <row r="282" spans="1:2" x14ac:dyDescent="0.2">
      <c r="A282" t="s">
        <v>215</v>
      </c>
      <c r="B282">
        <v>1915</v>
      </c>
    </row>
    <row r="283" spans="1:2" x14ac:dyDescent="0.2">
      <c r="A283" t="s">
        <v>216</v>
      </c>
      <c r="B283">
        <v>5440</v>
      </c>
    </row>
    <row r="284" spans="1:2" x14ac:dyDescent="0.2">
      <c r="A284" t="s">
        <v>217</v>
      </c>
      <c r="B284">
        <v>18820</v>
      </c>
    </row>
    <row r="285" spans="1:2" x14ac:dyDescent="0.2">
      <c r="A285" t="s">
        <v>218</v>
      </c>
      <c r="B285">
        <v>16340</v>
      </c>
    </row>
    <row r="286" spans="1:2" x14ac:dyDescent="0.2">
      <c r="A286" t="s">
        <v>219</v>
      </c>
      <c r="B286">
        <v>73595</v>
      </c>
    </row>
    <row r="287" spans="1:2" x14ac:dyDescent="0.2">
      <c r="A287" t="s">
        <v>220</v>
      </c>
      <c r="B287">
        <v>8915</v>
      </c>
    </row>
    <row r="288" spans="1:2" x14ac:dyDescent="0.2">
      <c r="A288" t="s">
        <v>221</v>
      </c>
      <c r="B288">
        <v>8565</v>
      </c>
    </row>
    <row r="289" spans="1:2" x14ac:dyDescent="0.2">
      <c r="A289" t="s">
        <v>222</v>
      </c>
      <c r="B289">
        <v>4385</v>
      </c>
    </row>
    <row r="290" spans="1:2" x14ac:dyDescent="0.2">
      <c r="A290" t="s">
        <v>223</v>
      </c>
      <c r="B290">
        <v>2010</v>
      </c>
    </row>
    <row r="291" spans="1:2" x14ac:dyDescent="0.2">
      <c r="A291" t="s">
        <v>224</v>
      </c>
      <c r="B291">
        <v>8795</v>
      </c>
    </row>
    <row r="292" spans="1:2" x14ac:dyDescent="0.2">
      <c r="A292" t="s">
        <v>225</v>
      </c>
      <c r="B292">
        <v>4910</v>
      </c>
    </row>
    <row r="293" spans="1:2" x14ac:dyDescent="0.2">
      <c r="A293" t="s">
        <v>226</v>
      </c>
      <c r="B293">
        <v>4420</v>
      </c>
    </row>
    <row r="294" spans="1:2" x14ac:dyDescent="0.2">
      <c r="A294" t="s">
        <v>227</v>
      </c>
      <c r="B294">
        <v>1925</v>
      </c>
    </row>
    <row r="295" spans="1:2" x14ac:dyDescent="0.2">
      <c r="A295" t="s">
        <v>228</v>
      </c>
      <c r="B295">
        <v>29665</v>
      </c>
    </row>
    <row r="296" spans="1:2" x14ac:dyDescent="0.2">
      <c r="A296" t="s">
        <v>229</v>
      </c>
      <c r="B296">
        <v>356600</v>
      </c>
    </row>
    <row r="297" spans="1:2" x14ac:dyDescent="0.2">
      <c r="A297" t="s">
        <v>230</v>
      </c>
      <c r="B297">
        <v>8280</v>
      </c>
    </row>
    <row r="298" spans="1:2" x14ac:dyDescent="0.2">
      <c r="A298" t="s">
        <v>231</v>
      </c>
      <c r="B298">
        <v>8770</v>
      </c>
    </row>
    <row r="299" spans="1:2" x14ac:dyDescent="0.2">
      <c r="A299" t="s">
        <v>232</v>
      </c>
      <c r="B299">
        <v>77745</v>
      </c>
    </row>
    <row r="300" spans="1:2" x14ac:dyDescent="0.2">
      <c r="A300" t="s">
        <v>233</v>
      </c>
      <c r="B300">
        <v>16350</v>
      </c>
    </row>
    <row r="301" spans="1:2" x14ac:dyDescent="0.2">
      <c r="A301" t="s">
        <v>234</v>
      </c>
      <c r="B301">
        <v>40055</v>
      </c>
    </row>
    <row r="302" spans="1:2" x14ac:dyDescent="0.2">
      <c r="A302" t="s">
        <v>235</v>
      </c>
      <c r="B302">
        <v>27650</v>
      </c>
    </row>
    <row r="303" spans="1:2" x14ac:dyDescent="0.2">
      <c r="A303" t="s">
        <v>236</v>
      </c>
      <c r="B303">
        <v>13900</v>
      </c>
    </row>
    <row r="304" spans="1:2" x14ac:dyDescent="0.2">
      <c r="A304" t="s">
        <v>237</v>
      </c>
      <c r="B304">
        <v>1410</v>
      </c>
    </row>
    <row r="305" spans="1:2" x14ac:dyDescent="0.2">
      <c r="A305" t="s">
        <v>238</v>
      </c>
      <c r="B305">
        <v>17480</v>
      </c>
    </row>
    <row r="306" spans="1:2" x14ac:dyDescent="0.2">
      <c r="A306" t="s">
        <v>239</v>
      </c>
      <c r="B306">
        <v>11860</v>
      </c>
    </row>
    <row r="307" spans="1:2" x14ac:dyDescent="0.2">
      <c r="A307" t="s">
        <v>240</v>
      </c>
      <c r="B307">
        <v>29280</v>
      </c>
    </row>
    <row r="308" spans="1:2" x14ac:dyDescent="0.2">
      <c r="A308" t="s">
        <v>241</v>
      </c>
      <c r="B308">
        <v>18235</v>
      </c>
    </row>
    <row r="309" spans="1:2" x14ac:dyDescent="0.2">
      <c r="A309" t="s">
        <v>242</v>
      </c>
      <c r="B309">
        <v>10785</v>
      </c>
    </row>
    <row r="310" spans="1:2" x14ac:dyDescent="0.2">
      <c r="A310" t="s">
        <v>243</v>
      </c>
      <c r="B310">
        <v>16595</v>
      </c>
    </row>
    <row r="311" spans="1:2" x14ac:dyDescent="0.2">
      <c r="A311" t="s">
        <v>244</v>
      </c>
      <c r="B311">
        <v>8620</v>
      </c>
    </row>
    <row r="312" spans="1:2" x14ac:dyDescent="0.2">
      <c r="A312" t="s">
        <v>245</v>
      </c>
      <c r="B312">
        <v>12925</v>
      </c>
    </row>
    <row r="313" spans="1:2" x14ac:dyDescent="0.2">
      <c r="A313" t="s">
        <v>246</v>
      </c>
      <c r="B313">
        <v>36635</v>
      </c>
    </row>
    <row r="314" spans="1:2" x14ac:dyDescent="0.2">
      <c r="A314" t="s">
        <v>247</v>
      </c>
      <c r="B314">
        <v>2585</v>
      </c>
    </row>
    <row r="315" spans="1:2" x14ac:dyDescent="0.2">
      <c r="A315" t="s">
        <v>248</v>
      </c>
      <c r="B315">
        <v>732095</v>
      </c>
    </row>
    <row r="316" spans="1:2" x14ac:dyDescent="0.2">
      <c r="A316" t="s">
        <v>189</v>
      </c>
      <c r="B316">
        <v>107750</v>
      </c>
    </row>
    <row r="317" spans="1:2" x14ac:dyDescent="0.2">
      <c r="A317" t="s">
        <v>190</v>
      </c>
      <c r="B317">
        <v>2940</v>
      </c>
    </row>
    <row r="318" spans="1:2" x14ac:dyDescent="0.2">
      <c r="A318" t="s">
        <v>191</v>
      </c>
      <c r="B318">
        <v>8865</v>
      </c>
    </row>
    <row r="319" spans="1:2" x14ac:dyDescent="0.2">
      <c r="A319" t="s">
        <v>192</v>
      </c>
      <c r="B319">
        <v>4355</v>
      </c>
    </row>
    <row r="320" spans="1:2" x14ac:dyDescent="0.2">
      <c r="A320" t="s">
        <v>193</v>
      </c>
      <c r="B320">
        <v>7385</v>
      </c>
    </row>
    <row r="321" spans="1:2" x14ac:dyDescent="0.2">
      <c r="A321" t="s">
        <v>194</v>
      </c>
      <c r="B321">
        <v>11205</v>
      </c>
    </row>
    <row r="322" spans="1:2" x14ac:dyDescent="0.2">
      <c r="A322" t="s">
        <v>195</v>
      </c>
      <c r="B322">
        <v>13100</v>
      </c>
    </row>
    <row r="323" spans="1:2" x14ac:dyDescent="0.2">
      <c r="A323" t="s">
        <v>196</v>
      </c>
      <c r="B323">
        <v>8275</v>
      </c>
    </row>
    <row r="324" spans="1:2" x14ac:dyDescent="0.2">
      <c r="A324" t="s">
        <v>197</v>
      </c>
      <c r="B324">
        <v>2835</v>
      </c>
    </row>
    <row r="325" spans="1:2" x14ac:dyDescent="0.2">
      <c r="A325" t="s">
        <v>198</v>
      </c>
      <c r="B325">
        <v>5125</v>
      </c>
    </row>
    <row r="326" spans="1:2" x14ac:dyDescent="0.2">
      <c r="A326" t="s">
        <v>199</v>
      </c>
      <c r="B326">
        <v>19185</v>
      </c>
    </row>
    <row r="327" spans="1:2" x14ac:dyDescent="0.2">
      <c r="A327" t="s">
        <v>200</v>
      </c>
      <c r="B327">
        <v>24475</v>
      </c>
    </row>
    <row r="328" spans="1:2" x14ac:dyDescent="0.2">
      <c r="A328" t="s">
        <v>201</v>
      </c>
      <c r="B328">
        <v>142040</v>
      </c>
    </row>
    <row r="329" spans="1:2" x14ac:dyDescent="0.2">
      <c r="A329" t="s">
        <v>202</v>
      </c>
      <c r="B329">
        <v>2485</v>
      </c>
    </row>
    <row r="330" spans="1:2" x14ac:dyDescent="0.2">
      <c r="A330" t="s">
        <v>203</v>
      </c>
      <c r="B330">
        <v>2500</v>
      </c>
    </row>
    <row r="331" spans="1:2" x14ac:dyDescent="0.2">
      <c r="A331" t="s">
        <v>204</v>
      </c>
      <c r="B331">
        <v>6450</v>
      </c>
    </row>
    <row r="332" spans="1:2" x14ac:dyDescent="0.2">
      <c r="A332" t="s">
        <v>205</v>
      </c>
      <c r="B332">
        <v>10085</v>
      </c>
    </row>
    <row r="333" spans="1:2" x14ac:dyDescent="0.2">
      <c r="A333" t="s">
        <v>206</v>
      </c>
      <c r="B333">
        <v>6165</v>
      </c>
    </row>
    <row r="334" spans="1:2" x14ac:dyDescent="0.2">
      <c r="A334" t="s">
        <v>207</v>
      </c>
      <c r="B334">
        <v>4230</v>
      </c>
    </row>
    <row r="335" spans="1:2" x14ac:dyDescent="0.2">
      <c r="A335" t="s">
        <v>208</v>
      </c>
      <c r="B335">
        <v>1325</v>
      </c>
    </row>
    <row r="336" spans="1:2" x14ac:dyDescent="0.2">
      <c r="A336" t="s">
        <v>209</v>
      </c>
      <c r="B336">
        <v>12270</v>
      </c>
    </row>
    <row r="337" spans="1:2" x14ac:dyDescent="0.2">
      <c r="A337" t="s">
        <v>210</v>
      </c>
      <c r="B337">
        <v>5870</v>
      </c>
    </row>
    <row r="338" spans="1:2" x14ac:dyDescent="0.2">
      <c r="A338" t="s">
        <v>211</v>
      </c>
      <c r="B338">
        <v>12115</v>
      </c>
    </row>
    <row r="339" spans="1:2" x14ac:dyDescent="0.2">
      <c r="A339" t="s">
        <v>212</v>
      </c>
      <c r="B339">
        <v>7885</v>
      </c>
    </row>
    <row r="340" spans="1:2" x14ac:dyDescent="0.2">
      <c r="A340" t="s">
        <v>213</v>
      </c>
      <c r="B340">
        <v>5645</v>
      </c>
    </row>
    <row r="341" spans="1:2" x14ac:dyDescent="0.2">
      <c r="A341" t="s">
        <v>214</v>
      </c>
      <c r="B341">
        <v>9975</v>
      </c>
    </row>
    <row r="342" spans="1:2" x14ac:dyDescent="0.2">
      <c r="A342" t="s">
        <v>215</v>
      </c>
      <c r="B342">
        <v>2315</v>
      </c>
    </row>
    <row r="343" spans="1:2" x14ac:dyDescent="0.2">
      <c r="A343" t="s">
        <v>216</v>
      </c>
      <c r="B343">
        <v>7505</v>
      </c>
    </row>
    <row r="344" spans="1:2" x14ac:dyDescent="0.2">
      <c r="A344" t="s">
        <v>217</v>
      </c>
      <c r="B344">
        <v>25650</v>
      </c>
    </row>
    <row r="345" spans="1:2" x14ac:dyDescent="0.2">
      <c r="A345" t="s">
        <v>218</v>
      </c>
      <c r="B345">
        <v>19570</v>
      </c>
    </row>
    <row r="346" spans="1:2" x14ac:dyDescent="0.2">
      <c r="A346" t="s">
        <v>219</v>
      </c>
      <c r="B346">
        <v>80375</v>
      </c>
    </row>
    <row r="347" spans="1:2" x14ac:dyDescent="0.2">
      <c r="A347" t="s">
        <v>220</v>
      </c>
      <c r="B347">
        <v>8140</v>
      </c>
    </row>
    <row r="348" spans="1:2" x14ac:dyDescent="0.2">
      <c r="A348" t="s">
        <v>221</v>
      </c>
      <c r="B348">
        <v>8380</v>
      </c>
    </row>
    <row r="349" spans="1:2" x14ac:dyDescent="0.2">
      <c r="A349" t="s">
        <v>222</v>
      </c>
      <c r="B349">
        <v>5125</v>
      </c>
    </row>
    <row r="350" spans="1:2" x14ac:dyDescent="0.2">
      <c r="A350" t="s">
        <v>223</v>
      </c>
      <c r="B350">
        <v>2385</v>
      </c>
    </row>
    <row r="351" spans="1:2" x14ac:dyDescent="0.2">
      <c r="A351" t="s">
        <v>224</v>
      </c>
      <c r="B351">
        <v>8965</v>
      </c>
    </row>
    <row r="352" spans="1:2" x14ac:dyDescent="0.2">
      <c r="A352" t="s">
        <v>225</v>
      </c>
      <c r="B352">
        <v>4970</v>
      </c>
    </row>
    <row r="353" spans="1:2" x14ac:dyDescent="0.2">
      <c r="A353" t="s">
        <v>226</v>
      </c>
      <c r="B353">
        <v>6615</v>
      </c>
    </row>
    <row r="354" spans="1:2" x14ac:dyDescent="0.2">
      <c r="A354" t="s">
        <v>227</v>
      </c>
      <c r="B354">
        <v>2195</v>
      </c>
    </row>
    <row r="355" spans="1:2" x14ac:dyDescent="0.2">
      <c r="A355" t="s">
        <v>228</v>
      </c>
      <c r="B355">
        <v>33605</v>
      </c>
    </row>
    <row r="356" spans="1:2" x14ac:dyDescent="0.2">
      <c r="A356" t="s">
        <v>229</v>
      </c>
      <c r="B356">
        <v>398905</v>
      </c>
    </row>
    <row r="357" spans="1:2" x14ac:dyDescent="0.2">
      <c r="A357" t="s">
        <v>230</v>
      </c>
      <c r="B357">
        <v>8565</v>
      </c>
    </row>
    <row r="358" spans="1:2" x14ac:dyDescent="0.2">
      <c r="A358" t="s">
        <v>231</v>
      </c>
      <c r="B358">
        <v>8845</v>
      </c>
    </row>
    <row r="359" spans="1:2" x14ac:dyDescent="0.2">
      <c r="A359" t="s">
        <v>232</v>
      </c>
      <c r="B359">
        <v>95330</v>
      </c>
    </row>
    <row r="360" spans="1:2" x14ac:dyDescent="0.2">
      <c r="A360" t="s">
        <v>233</v>
      </c>
      <c r="B360">
        <v>19585</v>
      </c>
    </row>
    <row r="361" spans="1:2" x14ac:dyDescent="0.2">
      <c r="A361" t="s">
        <v>234</v>
      </c>
      <c r="B361">
        <v>40085</v>
      </c>
    </row>
    <row r="362" spans="1:2" x14ac:dyDescent="0.2">
      <c r="A362" t="s">
        <v>235</v>
      </c>
      <c r="B362">
        <v>27740</v>
      </c>
    </row>
    <row r="363" spans="1:2" x14ac:dyDescent="0.2">
      <c r="A363" t="s">
        <v>236</v>
      </c>
      <c r="B363">
        <v>14165</v>
      </c>
    </row>
    <row r="364" spans="1:2" x14ac:dyDescent="0.2">
      <c r="A364" t="s">
        <v>237</v>
      </c>
      <c r="B364">
        <v>3045</v>
      </c>
    </row>
    <row r="365" spans="1:2" x14ac:dyDescent="0.2">
      <c r="A365" t="s">
        <v>238</v>
      </c>
      <c r="B365">
        <v>20480</v>
      </c>
    </row>
    <row r="366" spans="1:2" x14ac:dyDescent="0.2">
      <c r="A366" t="s">
        <v>239</v>
      </c>
      <c r="B366">
        <v>11285</v>
      </c>
    </row>
    <row r="367" spans="1:2" x14ac:dyDescent="0.2">
      <c r="A367" t="s">
        <v>240</v>
      </c>
      <c r="B367">
        <v>28610</v>
      </c>
    </row>
    <row r="368" spans="1:2" x14ac:dyDescent="0.2">
      <c r="A368" t="s">
        <v>241</v>
      </c>
      <c r="B368">
        <v>27560</v>
      </c>
    </row>
    <row r="369" spans="1:2" x14ac:dyDescent="0.2">
      <c r="A369" t="s">
        <v>242</v>
      </c>
      <c r="B369">
        <v>12135</v>
      </c>
    </row>
    <row r="370" spans="1:2" x14ac:dyDescent="0.2">
      <c r="A370" t="s">
        <v>243</v>
      </c>
      <c r="B370">
        <v>16765</v>
      </c>
    </row>
    <row r="371" spans="1:2" x14ac:dyDescent="0.2">
      <c r="A371" t="s">
        <v>244</v>
      </c>
      <c r="B371">
        <v>10770</v>
      </c>
    </row>
    <row r="372" spans="1:2" x14ac:dyDescent="0.2">
      <c r="A372" t="s">
        <v>245</v>
      </c>
      <c r="B372">
        <v>16595</v>
      </c>
    </row>
    <row r="373" spans="1:2" x14ac:dyDescent="0.2">
      <c r="A373" t="s">
        <v>246</v>
      </c>
      <c r="B373">
        <v>37365</v>
      </c>
    </row>
    <row r="374" spans="1:2" x14ac:dyDescent="0.2">
      <c r="A374" t="s">
        <v>247</v>
      </c>
      <c r="B374">
        <v>3025</v>
      </c>
    </row>
    <row r="375" spans="1:2" x14ac:dyDescent="0.2">
      <c r="A375" t="s">
        <v>249</v>
      </c>
      <c r="B375">
        <v>379425</v>
      </c>
    </row>
    <row r="376" spans="1:2" x14ac:dyDescent="0.2">
      <c r="A376" t="s">
        <v>129</v>
      </c>
      <c r="B376">
        <v>38080</v>
      </c>
    </row>
    <row r="377" spans="1:2" x14ac:dyDescent="0.2">
      <c r="A377" t="s">
        <v>130</v>
      </c>
      <c r="B377">
        <v>2475</v>
      </c>
    </row>
    <row r="378" spans="1:2" x14ac:dyDescent="0.2">
      <c r="A378" t="s">
        <v>131</v>
      </c>
      <c r="B378">
        <v>5720</v>
      </c>
    </row>
    <row r="379" spans="1:2" x14ac:dyDescent="0.2">
      <c r="A379" t="s">
        <v>250</v>
      </c>
      <c r="B379">
        <v>1245</v>
      </c>
    </row>
    <row r="380" spans="1:2" x14ac:dyDescent="0.2">
      <c r="A380" t="s">
        <v>134</v>
      </c>
      <c r="B380">
        <v>5540</v>
      </c>
    </row>
    <row r="381" spans="1:2" x14ac:dyDescent="0.2">
      <c r="A381" t="s">
        <v>135</v>
      </c>
      <c r="B381">
        <v>2320</v>
      </c>
    </row>
    <row r="382" spans="1:2" x14ac:dyDescent="0.2">
      <c r="A382" t="s">
        <v>136</v>
      </c>
      <c r="B382">
        <v>4050</v>
      </c>
    </row>
    <row r="383" spans="1:2" x14ac:dyDescent="0.2">
      <c r="A383" t="s">
        <v>139</v>
      </c>
      <c r="B383">
        <v>6435</v>
      </c>
    </row>
    <row r="384" spans="1:2" x14ac:dyDescent="0.2">
      <c r="A384" t="s">
        <v>251</v>
      </c>
      <c r="B384">
        <v>1645</v>
      </c>
    </row>
    <row r="385" spans="1:2" x14ac:dyDescent="0.2">
      <c r="A385" t="s">
        <v>140</v>
      </c>
      <c r="B385">
        <v>8655</v>
      </c>
    </row>
    <row r="386" spans="1:2" x14ac:dyDescent="0.2">
      <c r="A386" t="s">
        <v>141</v>
      </c>
      <c r="B386">
        <v>28715</v>
      </c>
    </row>
    <row r="387" spans="1:2" x14ac:dyDescent="0.2">
      <c r="A387" t="s">
        <v>144</v>
      </c>
      <c r="B387">
        <v>3740</v>
      </c>
    </row>
    <row r="388" spans="1:2" x14ac:dyDescent="0.2">
      <c r="A388" t="s">
        <v>145</v>
      </c>
      <c r="B388">
        <v>1040</v>
      </c>
    </row>
    <row r="389" spans="1:2" x14ac:dyDescent="0.2">
      <c r="A389" t="s">
        <v>148</v>
      </c>
      <c r="B389">
        <v>405</v>
      </c>
    </row>
    <row r="390" spans="1:2" x14ac:dyDescent="0.2">
      <c r="A390" t="s">
        <v>252</v>
      </c>
      <c r="B390">
        <v>1875</v>
      </c>
    </row>
    <row r="391" spans="1:2" x14ac:dyDescent="0.2">
      <c r="A391" t="s">
        <v>153</v>
      </c>
      <c r="B391">
        <v>1465</v>
      </c>
    </row>
    <row r="392" spans="1:2" x14ac:dyDescent="0.2">
      <c r="A392" t="s">
        <v>154</v>
      </c>
      <c r="B392">
        <v>3685</v>
      </c>
    </row>
    <row r="393" spans="1:2" x14ac:dyDescent="0.2">
      <c r="A393" t="s">
        <v>156</v>
      </c>
      <c r="B393">
        <v>3325</v>
      </c>
    </row>
    <row r="394" spans="1:2" x14ac:dyDescent="0.2">
      <c r="A394" t="s">
        <v>157</v>
      </c>
      <c r="B394">
        <v>2930</v>
      </c>
    </row>
    <row r="395" spans="1:2" x14ac:dyDescent="0.2">
      <c r="A395" t="s">
        <v>158</v>
      </c>
      <c r="B395">
        <v>10255</v>
      </c>
    </row>
    <row r="396" spans="1:2" x14ac:dyDescent="0.2">
      <c r="A396" t="s">
        <v>159</v>
      </c>
      <c r="B396">
        <v>62965</v>
      </c>
    </row>
    <row r="397" spans="1:2" x14ac:dyDescent="0.2">
      <c r="A397" t="s">
        <v>160</v>
      </c>
      <c r="B397">
        <v>8030</v>
      </c>
    </row>
    <row r="398" spans="1:2" x14ac:dyDescent="0.2">
      <c r="A398" t="s">
        <v>253</v>
      </c>
      <c r="B398">
        <v>3535</v>
      </c>
    </row>
    <row r="399" spans="1:2" x14ac:dyDescent="0.2">
      <c r="A399" t="s">
        <v>254</v>
      </c>
      <c r="B399">
        <v>3555</v>
      </c>
    </row>
    <row r="400" spans="1:2" x14ac:dyDescent="0.2">
      <c r="A400" t="s">
        <v>255</v>
      </c>
      <c r="B400">
        <v>2310</v>
      </c>
    </row>
    <row r="401" spans="1:2" x14ac:dyDescent="0.2">
      <c r="A401" t="s">
        <v>161</v>
      </c>
      <c r="B401">
        <v>7435</v>
      </c>
    </row>
    <row r="402" spans="1:2" x14ac:dyDescent="0.2">
      <c r="A402" t="s">
        <v>256</v>
      </c>
      <c r="B402">
        <v>2815</v>
      </c>
    </row>
    <row r="403" spans="1:2" x14ac:dyDescent="0.2">
      <c r="A403" t="s">
        <v>162</v>
      </c>
      <c r="B403">
        <v>2625</v>
      </c>
    </row>
    <row r="404" spans="1:2" x14ac:dyDescent="0.2">
      <c r="A404" t="s">
        <v>164</v>
      </c>
      <c r="B404">
        <v>6120</v>
      </c>
    </row>
    <row r="405" spans="1:2" x14ac:dyDescent="0.2">
      <c r="A405" t="s">
        <v>165</v>
      </c>
      <c r="B405">
        <v>5665</v>
      </c>
    </row>
    <row r="406" spans="1:2" x14ac:dyDescent="0.2">
      <c r="A406" t="s">
        <v>166</v>
      </c>
      <c r="B406">
        <v>2780</v>
      </c>
    </row>
    <row r="407" spans="1:2" x14ac:dyDescent="0.2">
      <c r="A407" t="s">
        <v>167</v>
      </c>
      <c r="B407">
        <v>955</v>
      </c>
    </row>
    <row r="408" spans="1:2" x14ac:dyDescent="0.2">
      <c r="A408" t="s">
        <v>257</v>
      </c>
      <c r="B408">
        <v>2195</v>
      </c>
    </row>
    <row r="409" spans="1:2" x14ac:dyDescent="0.2">
      <c r="A409" t="s">
        <v>168</v>
      </c>
      <c r="B409">
        <v>14945</v>
      </c>
    </row>
    <row r="410" spans="1:2" x14ac:dyDescent="0.2">
      <c r="A410" t="s">
        <v>169</v>
      </c>
      <c r="B410">
        <v>248875</v>
      </c>
    </row>
    <row r="411" spans="1:2" x14ac:dyDescent="0.2">
      <c r="A411" t="s">
        <v>170</v>
      </c>
      <c r="B411">
        <v>4825</v>
      </c>
    </row>
    <row r="412" spans="1:2" x14ac:dyDescent="0.2">
      <c r="A412" t="s">
        <v>171</v>
      </c>
      <c r="B412">
        <v>5525</v>
      </c>
    </row>
    <row r="413" spans="1:2" x14ac:dyDescent="0.2">
      <c r="A413" t="s">
        <v>172</v>
      </c>
      <c r="B413">
        <v>53375</v>
      </c>
    </row>
    <row r="414" spans="1:2" x14ac:dyDescent="0.2">
      <c r="A414" t="s">
        <v>173</v>
      </c>
      <c r="B414">
        <v>1840</v>
      </c>
    </row>
    <row r="415" spans="1:2" x14ac:dyDescent="0.2">
      <c r="A415" t="s">
        <v>174</v>
      </c>
      <c r="B415">
        <v>31640</v>
      </c>
    </row>
    <row r="416" spans="1:2" x14ac:dyDescent="0.2">
      <c r="A416" t="s">
        <v>175</v>
      </c>
      <c r="B416">
        <v>23595</v>
      </c>
    </row>
    <row r="417" spans="1:2" x14ac:dyDescent="0.2">
      <c r="A417" t="s">
        <v>176</v>
      </c>
      <c r="B417">
        <v>12505</v>
      </c>
    </row>
    <row r="418" spans="1:2" x14ac:dyDescent="0.2">
      <c r="A418" t="s">
        <v>258</v>
      </c>
      <c r="B418">
        <v>1570</v>
      </c>
    </row>
    <row r="419" spans="1:2" x14ac:dyDescent="0.2">
      <c r="A419" t="s">
        <v>177</v>
      </c>
      <c r="B419">
        <v>1020</v>
      </c>
    </row>
    <row r="420" spans="1:2" x14ac:dyDescent="0.2">
      <c r="A420" t="s">
        <v>178</v>
      </c>
      <c r="B420">
        <v>8990</v>
      </c>
    </row>
    <row r="421" spans="1:2" x14ac:dyDescent="0.2">
      <c r="A421" t="s">
        <v>179</v>
      </c>
      <c r="B421">
        <v>4370</v>
      </c>
    </row>
    <row r="422" spans="1:2" x14ac:dyDescent="0.2">
      <c r="A422" t="s">
        <v>259</v>
      </c>
      <c r="B422">
        <v>2775</v>
      </c>
    </row>
    <row r="423" spans="1:2" x14ac:dyDescent="0.2">
      <c r="A423" t="s">
        <v>180</v>
      </c>
      <c r="B423">
        <v>18195</v>
      </c>
    </row>
    <row r="424" spans="1:2" x14ac:dyDescent="0.2">
      <c r="A424" t="s">
        <v>181</v>
      </c>
      <c r="B424">
        <v>24540</v>
      </c>
    </row>
    <row r="425" spans="1:2" x14ac:dyDescent="0.2">
      <c r="A425" t="s">
        <v>260</v>
      </c>
      <c r="B425">
        <v>2765</v>
      </c>
    </row>
    <row r="426" spans="1:2" x14ac:dyDescent="0.2">
      <c r="A426" t="s">
        <v>182</v>
      </c>
      <c r="B426">
        <v>2770</v>
      </c>
    </row>
    <row r="427" spans="1:2" x14ac:dyDescent="0.2">
      <c r="A427" t="s">
        <v>183</v>
      </c>
      <c r="B427">
        <v>26095</v>
      </c>
    </row>
    <row r="428" spans="1:2" x14ac:dyDescent="0.2">
      <c r="A428" t="s">
        <v>184</v>
      </c>
      <c r="B428">
        <v>1760</v>
      </c>
    </row>
    <row r="429" spans="1:2" x14ac:dyDescent="0.2">
      <c r="A429" t="s">
        <v>261</v>
      </c>
      <c r="B429">
        <v>1970</v>
      </c>
    </row>
    <row r="430" spans="1:2" x14ac:dyDescent="0.2">
      <c r="A430" t="s">
        <v>262</v>
      </c>
      <c r="B430">
        <v>2890</v>
      </c>
    </row>
    <row r="431" spans="1:2" x14ac:dyDescent="0.2">
      <c r="A431" t="s">
        <v>185</v>
      </c>
      <c r="B431">
        <v>3325</v>
      </c>
    </row>
    <row r="432" spans="1:2" x14ac:dyDescent="0.2">
      <c r="A432" t="s">
        <v>186</v>
      </c>
      <c r="B432">
        <v>12535</v>
      </c>
    </row>
    <row r="433" spans="1:2" x14ac:dyDescent="0.2">
      <c r="A433" t="s">
        <v>263</v>
      </c>
      <c r="B433">
        <v>795</v>
      </c>
    </row>
    <row r="434" spans="1:2" x14ac:dyDescent="0.2">
      <c r="A434" t="s">
        <v>264</v>
      </c>
      <c r="B434">
        <v>480</v>
      </c>
    </row>
    <row r="435" spans="1:2" x14ac:dyDescent="0.2">
      <c r="A435" t="s">
        <v>265</v>
      </c>
      <c r="B435">
        <v>310</v>
      </c>
    </row>
    <row r="436" spans="1:2" x14ac:dyDescent="0.2">
      <c r="A436" t="s">
        <v>266</v>
      </c>
      <c r="B436">
        <v>182410</v>
      </c>
    </row>
    <row r="437" spans="1:2" x14ac:dyDescent="0.2">
      <c r="A437" t="s">
        <v>189</v>
      </c>
      <c r="B437">
        <v>17210</v>
      </c>
    </row>
    <row r="438" spans="1:2" x14ac:dyDescent="0.2">
      <c r="A438" t="s">
        <v>190</v>
      </c>
      <c r="B438">
        <v>1190</v>
      </c>
    </row>
    <row r="439" spans="1:2" x14ac:dyDescent="0.2">
      <c r="A439" t="s">
        <v>191</v>
      </c>
      <c r="B439">
        <v>2500</v>
      </c>
    </row>
    <row r="440" spans="1:2" x14ac:dyDescent="0.2">
      <c r="A440" t="s">
        <v>267</v>
      </c>
      <c r="B440">
        <v>505</v>
      </c>
    </row>
    <row r="441" spans="1:2" x14ac:dyDescent="0.2">
      <c r="A441" t="s">
        <v>194</v>
      </c>
      <c r="B441">
        <v>2325</v>
      </c>
    </row>
    <row r="442" spans="1:2" x14ac:dyDescent="0.2">
      <c r="A442" t="s">
        <v>195</v>
      </c>
      <c r="B442">
        <v>1220</v>
      </c>
    </row>
    <row r="443" spans="1:2" x14ac:dyDescent="0.2">
      <c r="A443" t="s">
        <v>196</v>
      </c>
      <c r="B443">
        <v>1890</v>
      </c>
    </row>
    <row r="444" spans="1:2" x14ac:dyDescent="0.2">
      <c r="A444" t="s">
        <v>199</v>
      </c>
      <c r="B444">
        <v>3250</v>
      </c>
    </row>
    <row r="445" spans="1:2" x14ac:dyDescent="0.2">
      <c r="A445" t="s">
        <v>268</v>
      </c>
      <c r="B445">
        <v>715</v>
      </c>
    </row>
    <row r="446" spans="1:2" x14ac:dyDescent="0.2">
      <c r="A446" t="s">
        <v>200</v>
      </c>
      <c r="B446">
        <v>3610</v>
      </c>
    </row>
    <row r="447" spans="1:2" x14ac:dyDescent="0.2">
      <c r="A447" t="s">
        <v>201</v>
      </c>
      <c r="B447">
        <v>13760</v>
      </c>
    </row>
    <row r="448" spans="1:2" x14ac:dyDescent="0.2">
      <c r="A448" t="s">
        <v>204</v>
      </c>
      <c r="B448">
        <v>1965</v>
      </c>
    </row>
    <row r="449" spans="1:2" x14ac:dyDescent="0.2">
      <c r="A449" t="s">
        <v>205</v>
      </c>
      <c r="B449">
        <v>450</v>
      </c>
    </row>
    <row r="450" spans="1:2" x14ac:dyDescent="0.2">
      <c r="A450" t="s">
        <v>208</v>
      </c>
      <c r="B450">
        <v>240</v>
      </c>
    </row>
    <row r="451" spans="1:2" x14ac:dyDescent="0.2">
      <c r="A451" t="s">
        <v>269</v>
      </c>
      <c r="B451">
        <v>845</v>
      </c>
    </row>
    <row r="452" spans="1:2" x14ac:dyDescent="0.2">
      <c r="A452" t="s">
        <v>213</v>
      </c>
      <c r="B452">
        <v>620</v>
      </c>
    </row>
    <row r="453" spans="1:2" x14ac:dyDescent="0.2">
      <c r="A453" t="s">
        <v>214</v>
      </c>
      <c r="B453">
        <v>1530</v>
      </c>
    </row>
    <row r="454" spans="1:2" x14ac:dyDescent="0.2">
      <c r="A454" t="s">
        <v>216</v>
      </c>
      <c r="B454">
        <v>1525</v>
      </c>
    </row>
    <row r="455" spans="1:2" x14ac:dyDescent="0.2">
      <c r="A455" t="s">
        <v>217</v>
      </c>
      <c r="B455">
        <v>1595</v>
      </c>
    </row>
    <row r="456" spans="1:2" x14ac:dyDescent="0.2">
      <c r="A456" t="s">
        <v>218</v>
      </c>
      <c r="B456">
        <v>4985</v>
      </c>
    </row>
    <row r="457" spans="1:2" x14ac:dyDescent="0.2">
      <c r="A457" t="s">
        <v>219</v>
      </c>
      <c r="B457">
        <v>30430</v>
      </c>
    </row>
    <row r="458" spans="1:2" x14ac:dyDescent="0.2">
      <c r="A458" t="s">
        <v>220</v>
      </c>
      <c r="B458">
        <v>4030</v>
      </c>
    </row>
    <row r="459" spans="1:2" x14ac:dyDescent="0.2">
      <c r="A459" t="s">
        <v>270</v>
      </c>
      <c r="B459">
        <v>1700</v>
      </c>
    </row>
    <row r="460" spans="1:2" x14ac:dyDescent="0.2">
      <c r="A460" t="s">
        <v>271</v>
      </c>
      <c r="B460">
        <v>1605</v>
      </c>
    </row>
    <row r="461" spans="1:2" x14ac:dyDescent="0.2">
      <c r="A461" t="s">
        <v>272</v>
      </c>
      <c r="B461">
        <v>1025</v>
      </c>
    </row>
    <row r="462" spans="1:2" x14ac:dyDescent="0.2">
      <c r="A462" t="s">
        <v>221</v>
      </c>
      <c r="B462">
        <v>3815</v>
      </c>
    </row>
    <row r="463" spans="1:2" x14ac:dyDescent="0.2">
      <c r="A463" t="s">
        <v>273</v>
      </c>
      <c r="B463">
        <v>1345</v>
      </c>
    </row>
    <row r="464" spans="1:2" x14ac:dyDescent="0.2">
      <c r="A464" t="s">
        <v>222</v>
      </c>
      <c r="B464">
        <v>1095</v>
      </c>
    </row>
    <row r="465" spans="1:2" x14ac:dyDescent="0.2">
      <c r="A465" t="s">
        <v>224</v>
      </c>
      <c r="B465">
        <v>3025</v>
      </c>
    </row>
    <row r="466" spans="1:2" x14ac:dyDescent="0.2">
      <c r="A466" t="s">
        <v>225</v>
      </c>
      <c r="B466">
        <v>2825</v>
      </c>
    </row>
    <row r="467" spans="1:2" x14ac:dyDescent="0.2">
      <c r="A467" t="s">
        <v>226</v>
      </c>
      <c r="B467">
        <v>1140</v>
      </c>
    </row>
    <row r="468" spans="1:2" x14ac:dyDescent="0.2">
      <c r="A468" t="s">
        <v>227</v>
      </c>
      <c r="B468">
        <v>460</v>
      </c>
    </row>
    <row r="469" spans="1:2" x14ac:dyDescent="0.2">
      <c r="A469" t="s">
        <v>274</v>
      </c>
      <c r="B469">
        <v>1155</v>
      </c>
    </row>
    <row r="470" spans="1:2" x14ac:dyDescent="0.2">
      <c r="A470" t="s">
        <v>228</v>
      </c>
      <c r="B470">
        <v>7205</v>
      </c>
    </row>
    <row r="471" spans="1:2" x14ac:dyDescent="0.2">
      <c r="A471" t="s">
        <v>229</v>
      </c>
      <c r="B471">
        <v>120620</v>
      </c>
    </row>
    <row r="472" spans="1:2" x14ac:dyDescent="0.2">
      <c r="A472" t="s">
        <v>230</v>
      </c>
      <c r="B472">
        <v>2280</v>
      </c>
    </row>
    <row r="473" spans="1:2" x14ac:dyDescent="0.2">
      <c r="A473" t="s">
        <v>231</v>
      </c>
      <c r="B473">
        <v>2685</v>
      </c>
    </row>
    <row r="474" spans="1:2" x14ac:dyDescent="0.2">
      <c r="A474" t="s">
        <v>232</v>
      </c>
      <c r="B474">
        <v>24580</v>
      </c>
    </row>
    <row r="475" spans="1:2" x14ac:dyDescent="0.2">
      <c r="A475" t="s">
        <v>233</v>
      </c>
      <c r="B475">
        <v>780</v>
      </c>
    </row>
    <row r="476" spans="1:2" x14ac:dyDescent="0.2">
      <c r="A476" t="s">
        <v>234</v>
      </c>
      <c r="B476">
        <v>16405</v>
      </c>
    </row>
    <row r="477" spans="1:2" x14ac:dyDescent="0.2">
      <c r="A477" t="s">
        <v>235</v>
      </c>
      <c r="B477">
        <v>11575</v>
      </c>
    </row>
    <row r="478" spans="1:2" x14ac:dyDescent="0.2">
      <c r="A478" t="s">
        <v>236</v>
      </c>
      <c r="B478">
        <v>6140</v>
      </c>
    </row>
    <row r="479" spans="1:2" x14ac:dyDescent="0.2">
      <c r="A479" t="s">
        <v>275</v>
      </c>
      <c r="B479">
        <v>910</v>
      </c>
    </row>
    <row r="480" spans="1:2" x14ac:dyDescent="0.2">
      <c r="A480" t="s">
        <v>237</v>
      </c>
      <c r="B480">
        <v>280</v>
      </c>
    </row>
    <row r="481" spans="1:2" x14ac:dyDescent="0.2">
      <c r="A481" t="s">
        <v>238</v>
      </c>
      <c r="B481">
        <v>4070</v>
      </c>
    </row>
    <row r="482" spans="1:2" x14ac:dyDescent="0.2">
      <c r="A482" t="s">
        <v>239</v>
      </c>
      <c r="B482">
        <v>2255</v>
      </c>
    </row>
    <row r="483" spans="1:2" x14ac:dyDescent="0.2">
      <c r="A483" t="s">
        <v>276</v>
      </c>
      <c r="B483">
        <v>1385</v>
      </c>
    </row>
    <row r="484" spans="1:2" x14ac:dyDescent="0.2">
      <c r="A484" t="s">
        <v>240</v>
      </c>
      <c r="B484">
        <v>9185</v>
      </c>
    </row>
    <row r="485" spans="1:2" x14ac:dyDescent="0.2">
      <c r="A485" t="s">
        <v>241</v>
      </c>
      <c r="B485">
        <v>11370</v>
      </c>
    </row>
    <row r="486" spans="1:2" x14ac:dyDescent="0.2">
      <c r="A486" t="s">
        <v>277</v>
      </c>
      <c r="B486">
        <v>1355</v>
      </c>
    </row>
    <row r="487" spans="1:2" x14ac:dyDescent="0.2">
      <c r="A487" t="s">
        <v>242</v>
      </c>
      <c r="B487">
        <v>1185</v>
      </c>
    </row>
    <row r="488" spans="1:2" x14ac:dyDescent="0.2">
      <c r="A488" t="s">
        <v>243</v>
      </c>
      <c r="B488">
        <v>13275</v>
      </c>
    </row>
    <row r="489" spans="1:2" x14ac:dyDescent="0.2">
      <c r="A489" t="s">
        <v>244</v>
      </c>
      <c r="B489">
        <v>785</v>
      </c>
    </row>
    <row r="490" spans="1:2" x14ac:dyDescent="0.2">
      <c r="A490" t="s">
        <v>278</v>
      </c>
      <c r="B490">
        <v>1105</v>
      </c>
    </row>
    <row r="491" spans="1:2" x14ac:dyDescent="0.2">
      <c r="A491" t="s">
        <v>279</v>
      </c>
      <c r="B491">
        <v>1540</v>
      </c>
    </row>
    <row r="492" spans="1:2" x14ac:dyDescent="0.2">
      <c r="A492" t="s">
        <v>245</v>
      </c>
      <c r="B492">
        <v>1445</v>
      </c>
    </row>
    <row r="493" spans="1:2" x14ac:dyDescent="0.2">
      <c r="A493" t="s">
        <v>246</v>
      </c>
      <c r="B493">
        <v>6025</v>
      </c>
    </row>
    <row r="494" spans="1:2" x14ac:dyDescent="0.2">
      <c r="A494" t="s">
        <v>280</v>
      </c>
      <c r="B494">
        <v>395</v>
      </c>
    </row>
    <row r="495" spans="1:2" x14ac:dyDescent="0.2">
      <c r="A495" t="s">
        <v>281</v>
      </c>
      <c r="B495">
        <v>240</v>
      </c>
    </row>
    <row r="496" spans="1:2" x14ac:dyDescent="0.2">
      <c r="A496" t="s">
        <v>282</v>
      </c>
      <c r="B496">
        <v>155</v>
      </c>
    </row>
    <row r="497" spans="1:2" x14ac:dyDescent="0.2">
      <c r="A497" t="s">
        <v>283</v>
      </c>
      <c r="B497">
        <v>197015</v>
      </c>
    </row>
    <row r="498" spans="1:2" x14ac:dyDescent="0.2">
      <c r="A498" t="s">
        <v>189</v>
      </c>
      <c r="B498">
        <v>20875</v>
      </c>
    </row>
    <row r="499" spans="1:2" x14ac:dyDescent="0.2">
      <c r="A499" t="s">
        <v>190</v>
      </c>
      <c r="B499">
        <v>1285</v>
      </c>
    </row>
    <row r="500" spans="1:2" x14ac:dyDescent="0.2">
      <c r="A500" t="s">
        <v>191</v>
      </c>
      <c r="B500">
        <v>3215</v>
      </c>
    </row>
    <row r="501" spans="1:2" x14ac:dyDescent="0.2">
      <c r="A501" t="s">
        <v>267</v>
      </c>
      <c r="B501">
        <v>740</v>
      </c>
    </row>
    <row r="502" spans="1:2" x14ac:dyDescent="0.2">
      <c r="A502" t="s">
        <v>194</v>
      </c>
      <c r="B502">
        <v>3215</v>
      </c>
    </row>
    <row r="503" spans="1:2" x14ac:dyDescent="0.2">
      <c r="A503" t="s">
        <v>195</v>
      </c>
      <c r="B503">
        <v>1100</v>
      </c>
    </row>
    <row r="504" spans="1:2" x14ac:dyDescent="0.2">
      <c r="A504" t="s">
        <v>196</v>
      </c>
      <c r="B504">
        <v>2150</v>
      </c>
    </row>
    <row r="505" spans="1:2" x14ac:dyDescent="0.2">
      <c r="A505" t="s">
        <v>199</v>
      </c>
      <c r="B505">
        <v>3190</v>
      </c>
    </row>
    <row r="506" spans="1:2" x14ac:dyDescent="0.2">
      <c r="A506" t="s">
        <v>268</v>
      </c>
      <c r="B506">
        <v>930</v>
      </c>
    </row>
    <row r="507" spans="1:2" x14ac:dyDescent="0.2">
      <c r="A507" t="s">
        <v>200</v>
      </c>
      <c r="B507">
        <v>5045</v>
      </c>
    </row>
    <row r="508" spans="1:2" x14ac:dyDescent="0.2">
      <c r="A508" t="s">
        <v>201</v>
      </c>
      <c r="B508">
        <v>14955</v>
      </c>
    </row>
    <row r="509" spans="1:2" x14ac:dyDescent="0.2">
      <c r="A509" t="s">
        <v>204</v>
      </c>
      <c r="B509">
        <v>1775</v>
      </c>
    </row>
    <row r="510" spans="1:2" x14ac:dyDescent="0.2">
      <c r="A510" t="s">
        <v>205</v>
      </c>
      <c r="B510">
        <v>595</v>
      </c>
    </row>
    <row r="511" spans="1:2" x14ac:dyDescent="0.2">
      <c r="A511" t="s">
        <v>208</v>
      </c>
      <c r="B511">
        <v>160</v>
      </c>
    </row>
    <row r="512" spans="1:2" x14ac:dyDescent="0.2">
      <c r="A512" t="s">
        <v>269</v>
      </c>
      <c r="B512">
        <v>1030</v>
      </c>
    </row>
    <row r="513" spans="1:2" x14ac:dyDescent="0.2">
      <c r="A513" t="s">
        <v>213</v>
      </c>
      <c r="B513">
        <v>840</v>
      </c>
    </row>
    <row r="514" spans="1:2" x14ac:dyDescent="0.2">
      <c r="A514" t="s">
        <v>214</v>
      </c>
      <c r="B514">
        <v>2155</v>
      </c>
    </row>
    <row r="515" spans="1:2" x14ac:dyDescent="0.2">
      <c r="A515" t="s">
        <v>216</v>
      </c>
      <c r="B515">
        <v>1800</v>
      </c>
    </row>
    <row r="516" spans="1:2" x14ac:dyDescent="0.2">
      <c r="A516" t="s">
        <v>217</v>
      </c>
      <c r="B516">
        <v>1330</v>
      </c>
    </row>
    <row r="517" spans="1:2" x14ac:dyDescent="0.2">
      <c r="A517" t="s">
        <v>218</v>
      </c>
      <c r="B517">
        <v>5270</v>
      </c>
    </row>
    <row r="518" spans="1:2" x14ac:dyDescent="0.2">
      <c r="A518" t="s">
        <v>219</v>
      </c>
      <c r="B518">
        <v>32535</v>
      </c>
    </row>
    <row r="519" spans="1:2" x14ac:dyDescent="0.2">
      <c r="A519" t="s">
        <v>220</v>
      </c>
      <c r="B519">
        <v>4005</v>
      </c>
    </row>
    <row r="520" spans="1:2" x14ac:dyDescent="0.2">
      <c r="A520" t="s">
        <v>270</v>
      </c>
      <c r="B520">
        <v>1835</v>
      </c>
    </row>
    <row r="521" spans="1:2" x14ac:dyDescent="0.2">
      <c r="A521" t="s">
        <v>271</v>
      </c>
      <c r="B521">
        <v>1945</v>
      </c>
    </row>
    <row r="522" spans="1:2" x14ac:dyDescent="0.2">
      <c r="A522" t="s">
        <v>272</v>
      </c>
      <c r="B522">
        <v>1280</v>
      </c>
    </row>
    <row r="523" spans="1:2" x14ac:dyDescent="0.2">
      <c r="A523" t="s">
        <v>221</v>
      </c>
      <c r="B523">
        <v>3620</v>
      </c>
    </row>
    <row r="524" spans="1:2" x14ac:dyDescent="0.2">
      <c r="A524" t="s">
        <v>273</v>
      </c>
      <c r="B524">
        <v>1470</v>
      </c>
    </row>
    <row r="525" spans="1:2" x14ac:dyDescent="0.2">
      <c r="A525" t="s">
        <v>222</v>
      </c>
      <c r="B525">
        <v>1530</v>
      </c>
    </row>
    <row r="526" spans="1:2" x14ac:dyDescent="0.2">
      <c r="A526" t="s">
        <v>224</v>
      </c>
      <c r="B526">
        <v>3090</v>
      </c>
    </row>
    <row r="527" spans="1:2" x14ac:dyDescent="0.2">
      <c r="A527" t="s">
        <v>225</v>
      </c>
      <c r="B527">
        <v>2840</v>
      </c>
    </row>
    <row r="528" spans="1:2" x14ac:dyDescent="0.2">
      <c r="A528" t="s">
        <v>226</v>
      </c>
      <c r="B528">
        <v>1640</v>
      </c>
    </row>
    <row r="529" spans="1:2" x14ac:dyDescent="0.2">
      <c r="A529" t="s">
        <v>227</v>
      </c>
      <c r="B529">
        <v>500</v>
      </c>
    </row>
    <row r="530" spans="1:2" x14ac:dyDescent="0.2">
      <c r="A530" t="s">
        <v>274</v>
      </c>
      <c r="B530">
        <v>1040</v>
      </c>
    </row>
    <row r="531" spans="1:2" x14ac:dyDescent="0.2">
      <c r="A531" t="s">
        <v>228</v>
      </c>
      <c r="B531">
        <v>7745</v>
      </c>
    </row>
    <row r="532" spans="1:2" x14ac:dyDescent="0.2">
      <c r="A532" t="s">
        <v>229</v>
      </c>
      <c r="B532">
        <v>128255</v>
      </c>
    </row>
    <row r="533" spans="1:2" x14ac:dyDescent="0.2">
      <c r="A533" t="s">
        <v>230</v>
      </c>
      <c r="B533">
        <v>2540</v>
      </c>
    </row>
    <row r="534" spans="1:2" x14ac:dyDescent="0.2">
      <c r="A534" t="s">
        <v>231</v>
      </c>
      <c r="B534">
        <v>2840</v>
      </c>
    </row>
    <row r="535" spans="1:2" x14ac:dyDescent="0.2">
      <c r="A535" t="s">
        <v>232</v>
      </c>
      <c r="B535">
        <v>28795</v>
      </c>
    </row>
    <row r="536" spans="1:2" x14ac:dyDescent="0.2">
      <c r="A536" t="s">
        <v>233</v>
      </c>
      <c r="B536">
        <v>1060</v>
      </c>
    </row>
    <row r="537" spans="1:2" x14ac:dyDescent="0.2">
      <c r="A537" t="s">
        <v>234</v>
      </c>
      <c r="B537">
        <v>15235</v>
      </c>
    </row>
    <row r="538" spans="1:2" x14ac:dyDescent="0.2">
      <c r="A538" t="s">
        <v>235</v>
      </c>
      <c r="B538">
        <v>12020</v>
      </c>
    </row>
    <row r="539" spans="1:2" x14ac:dyDescent="0.2">
      <c r="A539" t="s">
        <v>236</v>
      </c>
      <c r="B539">
        <v>6365</v>
      </c>
    </row>
    <row r="540" spans="1:2" x14ac:dyDescent="0.2">
      <c r="A540" t="s">
        <v>275</v>
      </c>
      <c r="B540">
        <v>655</v>
      </c>
    </row>
    <row r="541" spans="1:2" x14ac:dyDescent="0.2">
      <c r="A541" t="s">
        <v>237</v>
      </c>
      <c r="B541">
        <v>745</v>
      </c>
    </row>
    <row r="542" spans="1:2" x14ac:dyDescent="0.2">
      <c r="A542" t="s">
        <v>238</v>
      </c>
      <c r="B542">
        <v>4920</v>
      </c>
    </row>
    <row r="543" spans="1:2" x14ac:dyDescent="0.2">
      <c r="A543" t="s">
        <v>239</v>
      </c>
      <c r="B543">
        <v>2115</v>
      </c>
    </row>
    <row r="544" spans="1:2" x14ac:dyDescent="0.2">
      <c r="A544" t="s">
        <v>276</v>
      </c>
      <c r="B544">
        <v>1385</v>
      </c>
    </row>
    <row r="545" spans="1:2" x14ac:dyDescent="0.2">
      <c r="A545" t="s">
        <v>240</v>
      </c>
      <c r="B545">
        <v>9010</v>
      </c>
    </row>
    <row r="546" spans="1:2" x14ac:dyDescent="0.2">
      <c r="A546" t="s">
        <v>241</v>
      </c>
      <c r="B546">
        <v>13170</v>
      </c>
    </row>
    <row r="547" spans="1:2" x14ac:dyDescent="0.2">
      <c r="A547" t="s">
        <v>277</v>
      </c>
      <c r="B547">
        <v>1410</v>
      </c>
    </row>
    <row r="548" spans="1:2" x14ac:dyDescent="0.2">
      <c r="A548" t="s">
        <v>242</v>
      </c>
      <c r="B548">
        <v>1590</v>
      </c>
    </row>
    <row r="549" spans="1:2" x14ac:dyDescent="0.2">
      <c r="A549" t="s">
        <v>243</v>
      </c>
      <c r="B549">
        <v>12820</v>
      </c>
    </row>
    <row r="550" spans="1:2" x14ac:dyDescent="0.2">
      <c r="A550" t="s">
        <v>244</v>
      </c>
      <c r="B550">
        <v>975</v>
      </c>
    </row>
    <row r="551" spans="1:2" x14ac:dyDescent="0.2">
      <c r="A551" t="s">
        <v>278</v>
      </c>
      <c r="B551">
        <v>860</v>
      </c>
    </row>
    <row r="552" spans="1:2" x14ac:dyDescent="0.2">
      <c r="A552" t="s">
        <v>279</v>
      </c>
      <c r="B552">
        <v>1350</v>
      </c>
    </row>
    <row r="553" spans="1:2" x14ac:dyDescent="0.2">
      <c r="A553" t="s">
        <v>245</v>
      </c>
      <c r="B553">
        <v>1875</v>
      </c>
    </row>
    <row r="554" spans="1:2" x14ac:dyDescent="0.2">
      <c r="A554" t="s">
        <v>246</v>
      </c>
      <c r="B554">
        <v>6515</v>
      </c>
    </row>
    <row r="555" spans="1:2" x14ac:dyDescent="0.2">
      <c r="A555" t="s">
        <v>280</v>
      </c>
      <c r="B555">
        <v>400</v>
      </c>
    </row>
    <row r="556" spans="1:2" x14ac:dyDescent="0.2">
      <c r="A556" t="s">
        <v>281</v>
      </c>
      <c r="B556">
        <v>240</v>
      </c>
    </row>
    <row r="557" spans="1:2" x14ac:dyDescent="0.2">
      <c r="A557" t="s">
        <v>282</v>
      </c>
      <c r="B557">
        <v>160</v>
      </c>
    </row>
    <row r="558" spans="1:2" x14ac:dyDescent="0.2">
      <c r="A558" t="s">
        <v>284</v>
      </c>
      <c r="B558">
        <v>4809335</v>
      </c>
    </row>
    <row r="559" spans="1:2" x14ac:dyDescent="0.2">
      <c r="A559" t="s">
        <v>285</v>
      </c>
      <c r="B559">
        <v>1596320</v>
      </c>
    </row>
    <row r="560" spans="1:2" x14ac:dyDescent="0.2">
      <c r="A560" t="s">
        <v>286</v>
      </c>
      <c r="B560">
        <v>787035</v>
      </c>
    </row>
    <row r="561" spans="1:2" x14ac:dyDescent="0.2">
      <c r="A561" t="s">
        <v>287</v>
      </c>
      <c r="B561">
        <v>2425980</v>
      </c>
    </row>
    <row r="562" spans="1:2" x14ac:dyDescent="0.2">
      <c r="A562" t="s">
        <v>288</v>
      </c>
      <c r="B562">
        <v>2242030</v>
      </c>
    </row>
    <row r="563" spans="1:2" x14ac:dyDescent="0.2">
      <c r="A563" t="s">
        <v>289</v>
      </c>
      <c r="B563">
        <v>745450</v>
      </c>
    </row>
    <row r="564" spans="1:2" x14ac:dyDescent="0.2">
      <c r="A564" t="s">
        <v>290</v>
      </c>
      <c r="B564">
        <v>380700</v>
      </c>
    </row>
    <row r="565" spans="1:2" x14ac:dyDescent="0.2">
      <c r="A565" t="s">
        <v>291</v>
      </c>
      <c r="B565">
        <v>1115875</v>
      </c>
    </row>
    <row r="566" spans="1:2" x14ac:dyDescent="0.2">
      <c r="A566" t="s">
        <v>292</v>
      </c>
      <c r="B566">
        <v>2567310</v>
      </c>
    </row>
    <row r="567" spans="1:2" x14ac:dyDescent="0.2">
      <c r="A567" t="s">
        <v>289</v>
      </c>
      <c r="B567">
        <v>850875</v>
      </c>
    </row>
    <row r="568" spans="1:2" x14ac:dyDescent="0.2">
      <c r="A568" t="s">
        <v>290</v>
      </c>
      <c r="B568">
        <v>406330</v>
      </c>
    </row>
    <row r="569" spans="1:2" x14ac:dyDescent="0.2">
      <c r="A569" t="s">
        <v>291</v>
      </c>
      <c r="B569">
        <v>1310105</v>
      </c>
    </row>
    <row r="570" spans="1:2" x14ac:dyDescent="0.2">
      <c r="A570" t="s">
        <v>293</v>
      </c>
      <c r="B570">
        <v>1148160</v>
      </c>
    </row>
    <row r="571" spans="1:2" x14ac:dyDescent="0.2">
      <c r="A571" t="s">
        <v>294</v>
      </c>
      <c r="B571">
        <v>560485</v>
      </c>
    </row>
    <row r="572" spans="1:2" x14ac:dyDescent="0.2">
      <c r="A572" t="s">
        <v>295</v>
      </c>
      <c r="B572">
        <v>207225</v>
      </c>
    </row>
    <row r="573" spans="1:2" x14ac:dyDescent="0.2">
      <c r="A573" t="s">
        <v>296</v>
      </c>
      <c r="B573">
        <v>353255</v>
      </c>
    </row>
    <row r="574" spans="1:2" x14ac:dyDescent="0.2">
      <c r="A574" t="s">
        <v>297</v>
      </c>
      <c r="B574">
        <v>320855</v>
      </c>
    </row>
    <row r="575" spans="1:2" x14ac:dyDescent="0.2">
      <c r="A575" t="s">
        <v>298</v>
      </c>
      <c r="B575">
        <v>248075</v>
      </c>
    </row>
    <row r="576" spans="1:2" x14ac:dyDescent="0.2">
      <c r="A576" t="s">
        <v>299</v>
      </c>
      <c r="B576">
        <v>18745</v>
      </c>
    </row>
    <row r="577" spans="1:2" x14ac:dyDescent="0.2">
      <c r="A577" t="s">
        <v>300</v>
      </c>
      <c r="B577">
        <v>533210</v>
      </c>
    </row>
    <row r="578" spans="1:2" x14ac:dyDescent="0.2">
      <c r="A578" t="s">
        <v>301</v>
      </c>
      <c r="B578">
        <v>277655</v>
      </c>
    </row>
    <row r="579" spans="1:2" x14ac:dyDescent="0.2">
      <c r="A579" t="s">
        <v>302</v>
      </c>
      <c r="B579">
        <v>130540</v>
      </c>
    </row>
    <row r="580" spans="1:2" x14ac:dyDescent="0.2">
      <c r="A580" t="s">
        <v>303</v>
      </c>
      <c r="B580">
        <v>147115</v>
      </c>
    </row>
    <row r="581" spans="1:2" x14ac:dyDescent="0.2">
      <c r="A581" t="s">
        <v>304</v>
      </c>
      <c r="B581">
        <v>121295</v>
      </c>
    </row>
    <row r="582" spans="1:2" x14ac:dyDescent="0.2">
      <c r="A582" t="s">
        <v>305</v>
      </c>
      <c r="B582">
        <v>125900</v>
      </c>
    </row>
    <row r="583" spans="1:2" x14ac:dyDescent="0.2">
      <c r="A583" t="s">
        <v>306</v>
      </c>
      <c r="B583">
        <v>8365</v>
      </c>
    </row>
    <row r="584" spans="1:2" x14ac:dyDescent="0.2">
      <c r="A584" t="s">
        <v>307</v>
      </c>
      <c r="B584">
        <v>614950</v>
      </c>
    </row>
    <row r="585" spans="1:2" x14ac:dyDescent="0.2">
      <c r="A585" t="s">
        <v>301</v>
      </c>
      <c r="B585">
        <v>282830</v>
      </c>
    </row>
    <row r="586" spans="1:2" x14ac:dyDescent="0.2">
      <c r="A586" t="s">
        <v>302</v>
      </c>
      <c r="B586">
        <v>76690</v>
      </c>
    </row>
    <row r="587" spans="1:2" x14ac:dyDescent="0.2">
      <c r="A587" t="s">
        <v>303</v>
      </c>
      <c r="B587">
        <v>206145</v>
      </c>
    </row>
    <row r="588" spans="1:2" x14ac:dyDescent="0.2">
      <c r="A588" t="s">
        <v>304</v>
      </c>
      <c r="B588">
        <v>199555</v>
      </c>
    </row>
    <row r="589" spans="1:2" x14ac:dyDescent="0.2">
      <c r="A589" t="s">
        <v>305</v>
      </c>
      <c r="B589">
        <v>122180</v>
      </c>
    </row>
    <row r="590" spans="1:2" x14ac:dyDescent="0.2">
      <c r="A590" t="s">
        <v>306</v>
      </c>
      <c r="B590">
        <v>10385</v>
      </c>
    </row>
    <row r="591" spans="1:2" x14ac:dyDescent="0.2">
      <c r="A591" t="s">
        <v>308</v>
      </c>
      <c r="B591">
        <v>4809340</v>
      </c>
    </row>
    <row r="592" spans="1:2" x14ac:dyDescent="0.2">
      <c r="A592" t="s">
        <v>309</v>
      </c>
      <c r="B592">
        <v>301430</v>
      </c>
    </row>
    <row r="593" spans="1:2" x14ac:dyDescent="0.2">
      <c r="A593" t="s">
        <v>310</v>
      </c>
      <c r="B593">
        <v>292320</v>
      </c>
    </row>
    <row r="594" spans="1:2" x14ac:dyDescent="0.2">
      <c r="A594" t="s">
        <v>311</v>
      </c>
      <c r="B594">
        <v>185095</v>
      </c>
    </row>
    <row r="595" spans="1:2" x14ac:dyDescent="0.2">
      <c r="A595" t="s">
        <v>312</v>
      </c>
      <c r="B595">
        <v>101475</v>
      </c>
    </row>
    <row r="596" spans="1:2" x14ac:dyDescent="0.2">
      <c r="A596" t="s">
        <v>313</v>
      </c>
      <c r="B596">
        <v>5755</v>
      </c>
    </row>
    <row r="597" spans="1:2" x14ac:dyDescent="0.2">
      <c r="A597" t="s">
        <v>314</v>
      </c>
      <c r="B597">
        <v>5125</v>
      </c>
    </row>
    <row r="598" spans="1:2" x14ac:dyDescent="0.2">
      <c r="A598" t="s">
        <v>315</v>
      </c>
      <c r="B598">
        <v>3990</v>
      </c>
    </row>
    <row r="599" spans="1:2" x14ac:dyDescent="0.2">
      <c r="A599" t="s">
        <v>316</v>
      </c>
      <c r="B599">
        <v>4507910</v>
      </c>
    </row>
    <row r="600" spans="1:2" x14ac:dyDescent="0.2">
      <c r="A600" t="s">
        <v>317</v>
      </c>
      <c r="B600">
        <v>2242025</v>
      </c>
    </row>
    <row r="601" spans="1:2" x14ac:dyDescent="0.2">
      <c r="A601" t="s">
        <v>318</v>
      </c>
      <c r="B601">
        <v>135455</v>
      </c>
    </row>
    <row r="602" spans="1:2" x14ac:dyDescent="0.2">
      <c r="A602" t="s">
        <v>319</v>
      </c>
      <c r="B602">
        <v>131260</v>
      </c>
    </row>
    <row r="603" spans="1:2" x14ac:dyDescent="0.2">
      <c r="A603" t="s">
        <v>320</v>
      </c>
      <c r="B603">
        <v>82275</v>
      </c>
    </row>
    <row r="604" spans="1:2" x14ac:dyDescent="0.2">
      <c r="A604" t="s">
        <v>321</v>
      </c>
      <c r="B604">
        <v>46310</v>
      </c>
    </row>
    <row r="605" spans="1:2" x14ac:dyDescent="0.2">
      <c r="A605" t="s">
        <v>322</v>
      </c>
      <c r="B605">
        <v>2680</v>
      </c>
    </row>
    <row r="606" spans="1:2" x14ac:dyDescent="0.2">
      <c r="A606" t="s">
        <v>323</v>
      </c>
      <c r="B606">
        <v>2380</v>
      </c>
    </row>
    <row r="607" spans="1:2" x14ac:dyDescent="0.2">
      <c r="A607" t="s">
        <v>324</v>
      </c>
      <c r="B607">
        <v>1815</v>
      </c>
    </row>
    <row r="608" spans="1:2" x14ac:dyDescent="0.2">
      <c r="A608" t="s">
        <v>325</v>
      </c>
      <c r="B608">
        <v>2106575</v>
      </c>
    </row>
    <row r="609" spans="1:2" x14ac:dyDescent="0.2">
      <c r="A609" t="s">
        <v>326</v>
      </c>
      <c r="B609">
        <v>2567305</v>
      </c>
    </row>
    <row r="610" spans="1:2" x14ac:dyDescent="0.2">
      <c r="A610" t="s">
        <v>318</v>
      </c>
      <c r="B610">
        <v>165975</v>
      </c>
    </row>
    <row r="611" spans="1:2" x14ac:dyDescent="0.2">
      <c r="A611" t="s">
        <v>319</v>
      </c>
      <c r="B611">
        <v>161055</v>
      </c>
    </row>
    <row r="612" spans="1:2" x14ac:dyDescent="0.2">
      <c r="A612" t="s">
        <v>320</v>
      </c>
      <c r="B612">
        <v>102820</v>
      </c>
    </row>
    <row r="613" spans="1:2" x14ac:dyDescent="0.2">
      <c r="A613" t="s">
        <v>321</v>
      </c>
      <c r="B613">
        <v>55160</v>
      </c>
    </row>
    <row r="614" spans="1:2" x14ac:dyDescent="0.2">
      <c r="A614" t="s">
        <v>322</v>
      </c>
      <c r="B614">
        <v>3075</v>
      </c>
    </row>
    <row r="615" spans="1:2" x14ac:dyDescent="0.2">
      <c r="A615" t="s">
        <v>323</v>
      </c>
      <c r="B615">
        <v>2745</v>
      </c>
    </row>
    <row r="616" spans="1:2" x14ac:dyDescent="0.2">
      <c r="A616" t="s">
        <v>324</v>
      </c>
      <c r="B616">
        <v>2170</v>
      </c>
    </row>
    <row r="617" spans="1:2" x14ac:dyDescent="0.2">
      <c r="A617" t="s">
        <v>325</v>
      </c>
      <c r="B617">
        <v>2401330</v>
      </c>
    </row>
    <row r="618" spans="1:2" x14ac:dyDescent="0.2">
      <c r="A618" t="s">
        <v>327</v>
      </c>
      <c r="B618">
        <v>4809335</v>
      </c>
    </row>
    <row r="619" spans="1:2" x14ac:dyDescent="0.2">
      <c r="A619" t="s">
        <v>328</v>
      </c>
      <c r="B619">
        <v>143870</v>
      </c>
    </row>
    <row r="620" spans="1:2" x14ac:dyDescent="0.2">
      <c r="A620" t="s">
        <v>329</v>
      </c>
      <c r="B620">
        <v>4665470</v>
      </c>
    </row>
    <row r="621" spans="1:2" x14ac:dyDescent="0.2">
      <c r="A621" t="s">
        <v>330</v>
      </c>
      <c r="B621">
        <v>2242030</v>
      </c>
    </row>
    <row r="622" spans="1:2" x14ac:dyDescent="0.2">
      <c r="A622" t="s">
        <v>331</v>
      </c>
      <c r="B622">
        <v>63105</v>
      </c>
    </row>
    <row r="623" spans="1:2" x14ac:dyDescent="0.2">
      <c r="A623" t="s">
        <v>332</v>
      </c>
      <c r="B623">
        <v>2178925</v>
      </c>
    </row>
    <row r="624" spans="1:2" x14ac:dyDescent="0.2">
      <c r="A624" t="s">
        <v>333</v>
      </c>
      <c r="B624">
        <v>2567310</v>
      </c>
    </row>
    <row r="625" spans="1:2" x14ac:dyDescent="0.2">
      <c r="A625" t="s">
        <v>331</v>
      </c>
      <c r="B625">
        <v>80765</v>
      </c>
    </row>
    <row r="626" spans="1:2" x14ac:dyDescent="0.2">
      <c r="A626" t="s">
        <v>332</v>
      </c>
      <c r="B626">
        <v>2486545</v>
      </c>
    </row>
    <row r="627" spans="1:2" x14ac:dyDescent="0.2">
      <c r="A627" t="s">
        <v>334</v>
      </c>
      <c r="B627">
        <v>4809340</v>
      </c>
    </row>
    <row r="628" spans="1:2" x14ac:dyDescent="0.2">
      <c r="A628" t="s">
        <v>335</v>
      </c>
      <c r="B628">
        <v>126655</v>
      </c>
    </row>
    <row r="629" spans="1:2" x14ac:dyDescent="0.2">
      <c r="A629" t="s">
        <v>336</v>
      </c>
      <c r="B629">
        <v>122330</v>
      </c>
    </row>
    <row r="630" spans="1:2" x14ac:dyDescent="0.2">
      <c r="A630" t="s">
        <v>337</v>
      </c>
      <c r="B630">
        <v>98025</v>
      </c>
    </row>
    <row r="631" spans="1:2" x14ac:dyDescent="0.2">
      <c r="A631" t="s">
        <v>338</v>
      </c>
      <c r="B631">
        <v>20865</v>
      </c>
    </row>
    <row r="632" spans="1:2" x14ac:dyDescent="0.2">
      <c r="A632" t="s">
        <v>339</v>
      </c>
      <c r="B632">
        <v>3440</v>
      </c>
    </row>
    <row r="633" spans="1:2" x14ac:dyDescent="0.2">
      <c r="A633" t="s">
        <v>340</v>
      </c>
      <c r="B633">
        <v>4325</v>
      </c>
    </row>
    <row r="634" spans="1:2" x14ac:dyDescent="0.2">
      <c r="A634" t="s">
        <v>341</v>
      </c>
      <c r="B634">
        <v>3880</v>
      </c>
    </row>
    <row r="635" spans="1:2" x14ac:dyDescent="0.2">
      <c r="A635" t="s">
        <v>342</v>
      </c>
      <c r="B635">
        <v>300</v>
      </c>
    </row>
    <row r="636" spans="1:2" x14ac:dyDescent="0.2">
      <c r="A636" t="s">
        <v>343</v>
      </c>
      <c r="B636">
        <v>120</v>
      </c>
    </row>
    <row r="637" spans="1:2" x14ac:dyDescent="0.2">
      <c r="A637" t="s">
        <v>344</v>
      </c>
      <c r="B637">
        <v>25</v>
      </c>
    </row>
    <row r="638" spans="1:2" x14ac:dyDescent="0.2">
      <c r="A638" t="s">
        <v>345</v>
      </c>
      <c r="B638">
        <v>232060</v>
      </c>
    </row>
    <row r="639" spans="1:2" x14ac:dyDescent="0.2">
      <c r="A639" t="s">
        <v>346</v>
      </c>
      <c r="B639">
        <v>222845</v>
      </c>
    </row>
    <row r="640" spans="1:2" x14ac:dyDescent="0.2">
      <c r="A640" t="s">
        <v>347</v>
      </c>
      <c r="B640">
        <v>159975</v>
      </c>
    </row>
    <row r="641" spans="1:2" x14ac:dyDescent="0.2">
      <c r="A641" t="s">
        <v>348</v>
      </c>
      <c r="B641">
        <v>59760</v>
      </c>
    </row>
    <row r="642" spans="1:2" x14ac:dyDescent="0.2">
      <c r="A642" t="s">
        <v>349</v>
      </c>
      <c r="B642">
        <v>3115</v>
      </c>
    </row>
    <row r="643" spans="1:2" x14ac:dyDescent="0.2">
      <c r="A643" t="s">
        <v>350</v>
      </c>
      <c r="B643">
        <v>9210</v>
      </c>
    </row>
    <row r="644" spans="1:2" x14ac:dyDescent="0.2">
      <c r="A644" t="s">
        <v>351</v>
      </c>
      <c r="B644">
        <v>8405</v>
      </c>
    </row>
    <row r="645" spans="1:2" x14ac:dyDescent="0.2">
      <c r="A645" t="s">
        <v>352</v>
      </c>
      <c r="B645">
        <v>500</v>
      </c>
    </row>
    <row r="646" spans="1:2" x14ac:dyDescent="0.2">
      <c r="A646" t="s">
        <v>353</v>
      </c>
      <c r="B646">
        <v>240</v>
      </c>
    </row>
    <row r="647" spans="1:2" x14ac:dyDescent="0.2">
      <c r="A647" t="s">
        <v>354</v>
      </c>
      <c r="B647">
        <v>65</v>
      </c>
    </row>
    <row r="648" spans="1:2" x14ac:dyDescent="0.2">
      <c r="A648" t="s">
        <v>355</v>
      </c>
      <c r="B648">
        <v>4450625</v>
      </c>
    </row>
    <row r="649" spans="1:2" x14ac:dyDescent="0.2">
      <c r="A649" t="s">
        <v>356</v>
      </c>
      <c r="B649">
        <v>2242030</v>
      </c>
    </row>
    <row r="650" spans="1:2" x14ac:dyDescent="0.2">
      <c r="A650" t="s">
        <v>357</v>
      </c>
      <c r="B650">
        <v>56485</v>
      </c>
    </row>
    <row r="651" spans="1:2" x14ac:dyDescent="0.2">
      <c r="A651" t="s">
        <v>358</v>
      </c>
      <c r="B651">
        <v>54500</v>
      </c>
    </row>
    <row r="652" spans="1:2" x14ac:dyDescent="0.2">
      <c r="A652" t="s">
        <v>359</v>
      </c>
      <c r="B652">
        <v>43385</v>
      </c>
    </row>
    <row r="653" spans="1:2" x14ac:dyDescent="0.2">
      <c r="A653" t="s">
        <v>360</v>
      </c>
      <c r="B653">
        <v>9540</v>
      </c>
    </row>
    <row r="654" spans="1:2" x14ac:dyDescent="0.2">
      <c r="A654" t="s">
        <v>361</v>
      </c>
      <c r="B654">
        <v>1575</v>
      </c>
    </row>
    <row r="655" spans="1:2" x14ac:dyDescent="0.2">
      <c r="A655" t="s">
        <v>362</v>
      </c>
      <c r="B655">
        <v>1980</v>
      </c>
    </row>
    <row r="656" spans="1:2" x14ac:dyDescent="0.2">
      <c r="A656" t="s">
        <v>363</v>
      </c>
      <c r="B656">
        <v>1785</v>
      </c>
    </row>
    <row r="657" spans="1:2" x14ac:dyDescent="0.2">
      <c r="A657" t="s">
        <v>364</v>
      </c>
      <c r="B657">
        <v>135</v>
      </c>
    </row>
    <row r="658" spans="1:2" x14ac:dyDescent="0.2">
      <c r="A658" t="s">
        <v>365</v>
      </c>
      <c r="B658">
        <v>40</v>
      </c>
    </row>
    <row r="659" spans="1:2" x14ac:dyDescent="0.2">
      <c r="A659" t="s">
        <v>366</v>
      </c>
      <c r="B659">
        <v>15</v>
      </c>
    </row>
    <row r="660" spans="1:2" x14ac:dyDescent="0.2">
      <c r="A660" t="s">
        <v>367</v>
      </c>
      <c r="B660">
        <v>102870</v>
      </c>
    </row>
    <row r="661" spans="1:2" x14ac:dyDescent="0.2">
      <c r="A661" t="s">
        <v>368</v>
      </c>
      <c r="B661">
        <v>98925</v>
      </c>
    </row>
    <row r="662" spans="1:2" x14ac:dyDescent="0.2">
      <c r="A662" t="s">
        <v>369</v>
      </c>
      <c r="B662">
        <v>71165</v>
      </c>
    </row>
    <row r="663" spans="1:2" x14ac:dyDescent="0.2">
      <c r="A663" t="s">
        <v>370</v>
      </c>
      <c r="B663">
        <v>26350</v>
      </c>
    </row>
    <row r="664" spans="1:2" x14ac:dyDescent="0.2">
      <c r="A664" t="s">
        <v>371</v>
      </c>
      <c r="B664">
        <v>1410</v>
      </c>
    </row>
    <row r="665" spans="1:2" x14ac:dyDescent="0.2">
      <c r="A665" t="s">
        <v>372</v>
      </c>
      <c r="B665">
        <v>3950</v>
      </c>
    </row>
    <row r="666" spans="1:2" x14ac:dyDescent="0.2">
      <c r="A666" t="s">
        <v>373</v>
      </c>
      <c r="B666">
        <v>3555</v>
      </c>
    </row>
    <row r="667" spans="1:2" x14ac:dyDescent="0.2">
      <c r="A667" t="s">
        <v>374</v>
      </c>
      <c r="B667">
        <v>255</v>
      </c>
    </row>
    <row r="668" spans="1:2" x14ac:dyDescent="0.2">
      <c r="A668" t="s">
        <v>375</v>
      </c>
      <c r="B668">
        <v>105</v>
      </c>
    </row>
    <row r="669" spans="1:2" x14ac:dyDescent="0.2">
      <c r="A669" t="s">
        <v>376</v>
      </c>
      <c r="B669">
        <v>30</v>
      </c>
    </row>
    <row r="670" spans="1:2" x14ac:dyDescent="0.2">
      <c r="A670" t="s">
        <v>377</v>
      </c>
      <c r="B670">
        <v>2082675</v>
      </c>
    </row>
    <row r="671" spans="1:2" x14ac:dyDescent="0.2">
      <c r="A671" t="s">
        <v>378</v>
      </c>
      <c r="B671">
        <v>2567305</v>
      </c>
    </row>
    <row r="672" spans="1:2" x14ac:dyDescent="0.2">
      <c r="A672" t="s">
        <v>357</v>
      </c>
      <c r="B672">
        <v>70170</v>
      </c>
    </row>
    <row r="673" spans="1:2" x14ac:dyDescent="0.2">
      <c r="A673" t="s">
        <v>358</v>
      </c>
      <c r="B673">
        <v>67825</v>
      </c>
    </row>
    <row r="674" spans="1:2" x14ac:dyDescent="0.2">
      <c r="A674" t="s">
        <v>359</v>
      </c>
      <c r="B674">
        <v>54640</v>
      </c>
    </row>
    <row r="675" spans="1:2" x14ac:dyDescent="0.2">
      <c r="A675" t="s">
        <v>360</v>
      </c>
      <c r="B675">
        <v>11325</v>
      </c>
    </row>
    <row r="676" spans="1:2" x14ac:dyDescent="0.2">
      <c r="A676" t="s">
        <v>361</v>
      </c>
      <c r="B676">
        <v>1860</v>
      </c>
    </row>
    <row r="677" spans="1:2" x14ac:dyDescent="0.2">
      <c r="A677" t="s">
        <v>362</v>
      </c>
      <c r="B677">
        <v>2340</v>
      </c>
    </row>
    <row r="678" spans="1:2" x14ac:dyDescent="0.2">
      <c r="A678" t="s">
        <v>363</v>
      </c>
      <c r="B678">
        <v>2095</v>
      </c>
    </row>
    <row r="679" spans="1:2" x14ac:dyDescent="0.2">
      <c r="A679" t="s">
        <v>364</v>
      </c>
      <c r="B679">
        <v>160</v>
      </c>
    </row>
    <row r="680" spans="1:2" x14ac:dyDescent="0.2">
      <c r="A680" t="s">
        <v>365</v>
      </c>
      <c r="B680">
        <v>75</v>
      </c>
    </row>
    <row r="681" spans="1:2" x14ac:dyDescent="0.2">
      <c r="A681" t="s">
        <v>366</v>
      </c>
      <c r="B681">
        <v>0</v>
      </c>
    </row>
    <row r="682" spans="1:2" x14ac:dyDescent="0.2">
      <c r="A682" t="s">
        <v>367</v>
      </c>
      <c r="B682">
        <v>129185</v>
      </c>
    </row>
    <row r="683" spans="1:2" x14ac:dyDescent="0.2">
      <c r="A683" t="s">
        <v>368</v>
      </c>
      <c r="B683">
        <v>123920</v>
      </c>
    </row>
    <row r="684" spans="1:2" x14ac:dyDescent="0.2">
      <c r="A684" t="s">
        <v>369</v>
      </c>
      <c r="B684">
        <v>88805</v>
      </c>
    </row>
    <row r="685" spans="1:2" x14ac:dyDescent="0.2">
      <c r="A685" t="s">
        <v>370</v>
      </c>
      <c r="B685">
        <v>33405</v>
      </c>
    </row>
    <row r="686" spans="1:2" x14ac:dyDescent="0.2">
      <c r="A686" t="s">
        <v>371</v>
      </c>
      <c r="B686">
        <v>1710</v>
      </c>
    </row>
    <row r="687" spans="1:2" x14ac:dyDescent="0.2">
      <c r="A687" t="s">
        <v>372</v>
      </c>
      <c r="B687">
        <v>5270</v>
      </c>
    </row>
    <row r="688" spans="1:2" x14ac:dyDescent="0.2">
      <c r="A688" t="s">
        <v>373</v>
      </c>
      <c r="B688">
        <v>4850</v>
      </c>
    </row>
    <row r="689" spans="1:2" x14ac:dyDescent="0.2">
      <c r="A689" t="s">
        <v>374</v>
      </c>
      <c r="B689">
        <v>245</v>
      </c>
    </row>
    <row r="690" spans="1:2" x14ac:dyDescent="0.2">
      <c r="A690" t="s">
        <v>375</v>
      </c>
      <c r="B690">
        <v>135</v>
      </c>
    </row>
    <row r="691" spans="1:2" x14ac:dyDescent="0.2">
      <c r="A691" t="s">
        <v>376</v>
      </c>
      <c r="B691">
        <v>35</v>
      </c>
    </row>
    <row r="692" spans="1:2" x14ac:dyDescent="0.2">
      <c r="A692" t="s">
        <v>377</v>
      </c>
      <c r="B692">
        <v>2367950</v>
      </c>
    </row>
    <row r="693" spans="1:2" x14ac:dyDescent="0.2">
      <c r="A693" t="s">
        <v>379</v>
      </c>
      <c r="B693">
        <v>4809335</v>
      </c>
    </row>
    <row r="694" spans="1:2" x14ac:dyDescent="0.2">
      <c r="A694" t="s">
        <v>380</v>
      </c>
      <c r="B694">
        <v>1590245</v>
      </c>
    </row>
    <row r="695" spans="1:2" x14ac:dyDescent="0.2">
      <c r="A695" t="s">
        <v>381</v>
      </c>
      <c r="B695">
        <v>317240</v>
      </c>
    </row>
    <row r="696" spans="1:2" x14ac:dyDescent="0.2">
      <c r="A696" t="s">
        <v>382</v>
      </c>
      <c r="B696">
        <v>368880</v>
      </c>
    </row>
    <row r="697" spans="1:2" x14ac:dyDescent="0.2">
      <c r="A697" t="s">
        <v>383</v>
      </c>
      <c r="B697">
        <v>285810</v>
      </c>
    </row>
    <row r="698" spans="1:2" x14ac:dyDescent="0.2">
      <c r="A698" t="s">
        <v>384</v>
      </c>
      <c r="B698">
        <v>57530</v>
      </c>
    </row>
    <row r="699" spans="1:2" x14ac:dyDescent="0.2">
      <c r="A699" t="s">
        <v>385</v>
      </c>
      <c r="B699">
        <v>88560</v>
      </c>
    </row>
    <row r="700" spans="1:2" x14ac:dyDescent="0.2">
      <c r="A700" t="s">
        <v>386</v>
      </c>
      <c r="B700">
        <v>189375</v>
      </c>
    </row>
    <row r="701" spans="1:2" x14ac:dyDescent="0.2">
      <c r="A701" t="s">
        <v>387</v>
      </c>
      <c r="B701">
        <v>54900</v>
      </c>
    </row>
    <row r="702" spans="1:2" x14ac:dyDescent="0.2">
      <c r="A702" t="s">
        <v>388</v>
      </c>
      <c r="B702">
        <v>91385</v>
      </c>
    </row>
    <row r="703" spans="1:2" x14ac:dyDescent="0.2">
      <c r="A703" t="s">
        <v>389</v>
      </c>
      <c r="B703">
        <v>61405</v>
      </c>
    </row>
    <row r="704" spans="1:2" x14ac:dyDescent="0.2">
      <c r="A704" t="s">
        <v>390</v>
      </c>
      <c r="B704">
        <v>11915</v>
      </c>
    </row>
    <row r="705" spans="1:2" x14ac:dyDescent="0.2">
      <c r="A705" t="s">
        <v>391</v>
      </c>
      <c r="B705">
        <v>24405</v>
      </c>
    </row>
    <row r="706" spans="1:2" x14ac:dyDescent="0.2">
      <c r="A706" t="s">
        <v>392</v>
      </c>
      <c r="B706">
        <v>38840</v>
      </c>
    </row>
    <row r="707" spans="1:2" x14ac:dyDescent="0.2">
      <c r="A707" t="s">
        <v>393</v>
      </c>
      <c r="B707">
        <v>3219095</v>
      </c>
    </row>
    <row r="708" spans="1:2" x14ac:dyDescent="0.2">
      <c r="A708" t="s">
        <v>394</v>
      </c>
      <c r="B708">
        <v>2242030</v>
      </c>
    </row>
    <row r="709" spans="1:2" x14ac:dyDescent="0.2">
      <c r="A709" t="s">
        <v>395</v>
      </c>
      <c r="B709">
        <v>763455</v>
      </c>
    </row>
    <row r="710" spans="1:2" x14ac:dyDescent="0.2">
      <c r="A710" t="s">
        <v>396</v>
      </c>
      <c r="B710">
        <v>161630</v>
      </c>
    </row>
    <row r="711" spans="1:2" x14ac:dyDescent="0.2">
      <c r="A711" t="s">
        <v>397</v>
      </c>
      <c r="B711">
        <v>173020</v>
      </c>
    </row>
    <row r="712" spans="1:2" x14ac:dyDescent="0.2">
      <c r="A712" t="s">
        <v>398</v>
      </c>
      <c r="B712">
        <v>131830</v>
      </c>
    </row>
    <row r="713" spans="1:2" x14ac:dyDescent="0.2">
      <c r="A713" t="s">
        <v>399</v>
      </c>
      <c r="B713">
        <v>23945</v>
      </c>
    </row>
    <row r="714" spans="1:2" x14ac:dyDescent="0.2">
      <c r="A714" t="s">
        <v>400</v>
      </c>
      <c r="B714">
        <v>40355</v>
      </c>
    </row>
    <row r="715" spans="1:2" x14ac:dyDescent="0.2">
      <c r="A715" t="s">
        <v>401</v>
      </c>
      <c r="B715">
        <v>98230</v>
      </c>
    </row>
    <row r="716" spans="1:2" x14ac:dyDescent="0.2">
      <c r="A716" t="s">
        <v>402</v>
      </c>
      <c r="B716">
        <v>25875</v>
      </c>
    </row>
    <row r="717" spans="1:2" x14ac:dyDescent="0.2">
      <c r="A717" t="s">
        <v>403</v>
      </c>
      <c r="B717">
        <v>45655</v>
      </c>
    </row>
    <row r="718" spans="1:2" x14ac:dyDescent="0.2">
      <c r="A718" t="s">
        <v>404</v>
      </c>
      <c r="B718">
        <v>28510</v>
      </c>
    </row>
    <row r="719" spans="1:2" x14ac:dyDescent="0.2">
      <c r="A719" t="s">
        <v>405</v>
      </c>
      <c r="B719">
        <v>4885</v>
      </c>
    </row>
    <row r="720" spans="1:2" x14ac:dyDescent="0.2">
      <c r="A720" t="s">
        <v>406</v>
      </c>
      <c r="B720">
        <v>11055</v>
      </c>
    </row>
    <row r="721" spans="1:2" x14ac:dyDescent="0.2">
      <c r="A721" t="s">
        <v>407</v>
      </c>
      <c r="B721">
        <v>18460</v>
      </c>
    </row>
    <row r="722" spans="1:2" x14ac:dyDescent="0.2">
      <c r="A722" t="s">
        <v>408</v>
      </c>
      <c r="B722">
        <v>1478580</v>
      </c>
    </row>
    <row r="723" spans="1:2" x14ac:dyDescent="0.2">
      <c r="A723" t="s">
        <v>409</v>
      </c>
      <c r="B723">
        <v>2567305</v>
      </c>
    </row>
    <row r="724" spans="1:2" x14ac:dyDescent="0.2">
      <c r="A724" t="s">
        <v>395</v>
      </c>
      <c r="B724">
        <v>826795</v>
      </c>
    </row>
    <row r="725" spans="1:2" x14ac:dyDescent="0.2">
      <c r="A725" t="s">
        <v>396</v>
      </c>
      <c r="B725">
        <v>155615</v>
      </c>
    </row>
    <row r="726" spans="1:2" x14ac:dyDescent="0.2">
      <c r="A726" t="s">
        <v>397</v>
      </c>
      <c r="B726">
        <v>195855</v>
      </c>
    </row>
    <row r="727" spans="1:2" x14ac:dyDescent="0.2">
      <c r="A727" t="s">
        <v>398</v>
      </c>
      <c r="B727">
        <v>153975</v>
      </c>
    </row>
    <row r="728" spans="1:2" x14ac:dyDescent="0.2">
      <c r="A728" t="s">
        <v>399</v>
      </c>
      <c r="B728">
        <v>33580</v>
      </c>
    </row>
    <row r="729" spans="1:2" x14ac:dyDescent="0.2">
      <c r="A729" t="s">
        <v>400</v>
      </c>
      <c r="B729">
        <v>48200</v>
      </c>
    </row>
    <row r="730" spans="1:2" x14ac:dyDescent="0.2">
      <c r="A730" t="s">
        <v>401</v>
      </c>
      <c r="B730">
        <v>91145</v>
      </c>
    </row>
    <row r="731" spans="1:2" x14ac:dyDescent="0.2">
      <c r="A731" t="s">
        <v>402</v>
      </c>
      <c r="B731">
        <v>29025</v>
      </c>
    </row>
    <row r="732" spans="1:2" x14ac:dyDescent="0.2">
      <c r="A732" t="s">
        <v>403</v>
      </c>
      <c r="B732">
        <v>45735</v>
      </c>
    </row>
    <row r="733" spans="1:2" x14ac:dyDescent="0.2">
      <c r="A733" t="s">
        <v>404</v>
      </c>
      <c r="B733">
        <v>32895</v>
      </c>
    </row>
    <row r="734" spans="1:2" x14ac:dyDescent="0.2">
      <c r="A734" t="s">
        <v>405</v>
      </c>
      <c r="B734">
        <v>7035</v>
      </c>
    </row>
    <row r="735" spans="1:2" x14ac:dyDescent="0.2">
      <c r="A735" t="s">
        <v>406</v>
      </c>
      <c r="B735">
        <v>13350</v>
      </c>
    </row>
    <row r="736" spans="1:2" x14ac:dyDescent="0.2">
      <c r="A736" t="s">
        <v>407</v>
      </c>
      <c r="B736">
        <v>20380</v>
      </c>
    </row>
    <row r="737" spans="1:2" x14ac:dyDescent="0.2">
      <c r="A737" t="s">
        <v>408</v>
      </c>
      <c r="B737">
        <v>1740515</v>
      </c>
    </row>
    <row r="738" spans="1:2" x14ac:dyDescent="0.2">
      <c r="A738" t="s">
        <v>410</v>
      </c>
      <c r="B738">
        <v>4809335</v>
      </c>
    </row>
    <row r="739" spans="1:2" x14ac:dyDescent="0.2">
      <c r="A739" t="s">
        <v>411</v>
      </c>
      <c r="B739">
        <v>358710</v>
      </c>
    </row>
    <row r="740" spans="1:2" x14ac:dyDescent="0.2">
      <c r="A740" t="s">
        <v>412</v>
      </c>
      <c r="B740">
        <v>271175</v>
      </c>
    </row>
    <row r="741" spans="1:2" x14ac:dyDescent="0.2">
      <c r="A741" t="s">
        <v>413</v>
      </c>
      <c r="B741">
        <v>7805</v>
      </c>
    </row>
    <row r="742" spans="1:2" x14ac:dyDescent="0.2">
      <c r="A742" t="s">
        <v>414</v>
      </c>
      <c r="B742">
        <v>93360</v>
      </c>
    </row>
    <row r="743" spans="1:2" x14ac:dyDescent="0.2">
      <c r="A743" t="s">
        <v>415</v>
      </c>
      <c r="B743">
        <v>1480710</v>
      </c>
    </row>
    <row r="744" spans="1:2" x14ac:dyDescent="0.2">
      <c r="A744" t="s">
        <v>416</v>
      </c>
      <c r="B744">
        <v>15690</v>
      </c>
    </row>
    <row r="745" spans="1:2" x14ac:dyDescent="0.2">
      <c r="A745" t="s">
        <v>417</v>
      </c>
      <c r="B745">
        <v>44305</v>
      </c>
    </row>
    <row r="746" spans="1:2" x14ac:dyDescent="0.2">
      <c r="A746" t="s">
        <v>418</v>
      </c>
      <c r="B746">
        <v>1405525</v>
      </c>
    </row>
    <row r="747" spans="1:2" x14ac:dyDescent="0.2">
      <c r="A747" t="s">
        <v>419</v>
      </c>
      <c r="B747">
        <v>270</v>
      </c>
    </row>
    <row r="748" spans="1:2" x14ac:dyDescent="0.2">
      <c r="A748" t="s">
        <v>420</v>
      </c>
      <c r="B748">
        <v>4095</v>
      </c>
    </row>
    <row r="749" spans="1:2" x14ac:dyDescent="0.2">
      <c r="A749" t="s">
        <v>421</v>
      </c>
      <c r="B749">
        <v>890</v>
      </c>
    </row>
    <row r="750" spans="1:2" x14ac:dyDescent="0.2">
      <c r="A750" t="s">
        <v>422</v>
      </c>
      <c r="B750">
        <v>735</v>
      </c>
    </row>
    <row r="751" spans="1:2" x14ac:dyDescent="0.2">
      <c r="A751" t="s">
        <v>423</v>
      </c>
      <c r="B751">
        <v>38600</v>
      </c>
    </row>
    <row r="752" spans="1:2" x14ac:dyDescent="0.2">
      <c r="A752" t="s">
        <v>424</v>
      </c>
      <c r="B752">
        <v>535</v>
      </c>
    </row>
    <row r="753" spans="1:2" x14ac:dyDescent="0.2">
      <c r="A753" t="s">
        <v>425</v>
      </c>
      <c r="B753">
        <v>2210445</v>
      </c>
    </row>
    <row r="754" spans="1:2" x14ac:dyDescent="0.2">
      <c r="A754" t="s">
        <v>426</v>
      </c>
      <c r="B754">
        <v>1212895</v>
      </c>
    </row>
    <row r="755" spans="1:2" x14ac:dyDescent="0.2">
      <c r="A755" t="s">
        <v>427</v>
      </c>
      <c r="B755">
        <v>335</v>
      </c>
    </row>
    <row r="756" spans="1:2" x14ac:dyDescent="0.2">
      <c r="A756" t="s">
        <v>428</v>
      </c>
      <c r="B756">
        <v>295</v>
      </c>
    </row>
    <row r="757" spans="1:2" x14ac:dyDescent="0.2">
      <c r="A757" t="s">
        <v>429</v>
      </c>
      <c r="B757">
        <v>661780</v>
      </c>
    </row>
    <row r="758" spans="1:2" x14ac:dyDescent="0.2">
      <c r="A758" t="s">
        <v>430</v>
      </c>
      <c r="B758">
        <v>511690</v>
      </c>
    </row>
    <row r="759" spans="1:2" x14ac:dyDescent="0.2">
      <c r="A759" t="s">
        <v>431</v>
      </c>
      <c r="B759">
        <v>610</v>
      </c>
    </row>
    <row r="760" spans="1:2" x14ac:dyDescent="0.2">
      <c r="A760" t="s">
        <v>432</v>
      </c>
      <c r="B760">
        <v>502980</v>
      </c>
    </row>
    <row r="761" spans="1:2" x14ac:dyDescent="0.2">
      <c r="A761" t="s">
        <v>433</v>
      </c>
      <c r="B761">
        <v>48035</v>
      </c>
    </row>
    <row r="762" spans="1:2" x14ac:dyDescent="0.2">
      <c r="A762" t="s">
        <v>434</v>
      </c>
      <c r="B762">
        <v>66120</v>
      </c>
    </row>
    <row r="763" spans="1:2" x14ac:dyDescent="0.2">
      <c r="A763" t="s">
        <v>435</v>
      </c>
      <c r="B763">
        <v>561465</v>
      </c>
    </row>
    <row r="764" spans="1:2" x14ac:dyDescent="0.2">
      <c r="A764" t="s">
        <v>436</v>
      </c>
      <c r="B764">
        <v>315</v>
      </c>
    </row>
    <row r="765" spans="1:2" x14ac:dyDescent="0.2">
      <c r="A765" t="s">
        <v>437</v>
      </c>
      <c r="B765">
        <v>1845</v>
      </c>
    </row>
    <row r="766" spans="1:2" x14ac:dyDescent="0.2">
      <c r="A766" t="s">
        <v>438</v>
      </c>
      <c r="B766">
        <v>285</v>
      </c>
    </row>
    <row r="767" spans="1:2" x14ac:dyDescent="0.2">
      <c r="A767" t="s">
        <v>439</v>
      </c>
      <c r="B767">
        <v>559935</v>
      </c>
    </row>
    <row r="768" spans="1:2" x14ac:dyDescent="0.2">
      <c r="A768" t="s">
        <v>440</v>
      </c>
      <c r="B768">
        <v>490580</v>
      </c>
    </row>
    <row r="769" spans="1:2" x14ac:dyDescent="0.2">
      <c r="A769" t="s">
        <v>441</v>
      </c>
      <c r="B769">
        <v>19830</v>
      </c>
    </row>
    <row r="770" spans="1:2" x14ac:dyDescent="0.2">
      <c r="A770" t="s">
        <v>442</v>
      </c>
      <c r="B770">
        <v>105</v>
      </c>
    </row>
    <row r="771" spans="1:2" x14ac:dyDescent="0.2">
      <c r="A771" t="s">
        <v>443</v>
      </c>
      <c r="B771">
        <v>18810</v>
      </c>
    </row>
    <row r="772" spans="1:2" x14ac:dyDescent="0.2">
      <c r="A772" t="s">
        <v>444</v>
      </c>
      <c r="B772">
        <v>115100</v>
      </c>
    </row>
    <row r="773" spans="1:2" x14ac:dyDescent="0.2">
      <c r="A773" t="s">
        <v>445</v>
      </c>
      <c r="B773">
        <v>1040</v>
      </c>
    </row>
    <row r="774" spans="1:2" x14ac:dyDescent="0.2">
      <c r="A774" t="s">
        <v>446</v>
      </c>
      <c r="B774">
        <v>435</v>
      </c>
    </row>
    <row r="775" spans="1:2" x14ac:dyDescent="0.2">
      <c r="A775" t="s">
        <v>447</v>
      </c>
      <c r="B775">
        <v>359100</v>
      </c>
    </row>
    <row r="776" spans="1:2" x14ac:dyDescent="0.2">
      <c r="A776" t="s">
        <v>448</v>
      </c>
      <c r="B776">
        <v>375</v>
      </c>
    </row>
    <row r="777" spans="1:2" x14ac:dyDescent="0.2">
      <c r="A777" t="s">
        <v>449</v>
      </c>
      <c r="B777">
        <v>18435</v>
      </c>
    </row>
    <row r="778" spans="1:2" x14ac:dyDescent="0.2">
      <c r="A778" t="s">
        <v>450</v>
      </c>
      <c r="B778">
        <v>335</v>
      </c>
    </row>
    <row r="779" spans="1:2" x14ac:dyDescent="0.2">
      <c r="A779" t="s">
        <v>451</v>
      </c>
      <c r="B779">
        <v>120315</v>
      </c>
    </row>
    <row r="780" spans="1:2" x14ac:dyDescent="0.2">
      <c r="A780" t="s">
        <v>452</v>
      </c>
      <c r="B780">
        <v>21305</v>
      </c>
    </row>
    <row r="781" spans="1:2" x14ac:dyDescent="0.2">
      <c r="A781" t="s">
        <v>453</v>
      </c>
      <c r="B781">
        <v>14990</v>
      </c>
    </row>
    <row r="782" spans="1:2" x14ac:dyDescent="0.2">
      <c r="A782" t="s">
        <v>454</v>
      </c>
      <c r="B782">
        <v>9990</v>
      </c>
    </row>
    <row r="783" spans="1:2" x14ac:dyDescent="0.2">
      <c r="A783" t="s">
        <v>455</v>
      </c>
      <c r="B783">
        <v>43985</v>
      </c>
    </row>
    <row r="784" spans="1:2" x14ac:dyDescent="0.2">
      <c r="A784" t="s">
        <v>456</v>
      </c>
      <c r="B784">
        <v>35165</v>
      </c>
    </row>
    <row r="785" spans="1:2" x14ac:dyDescent="0.2">
      <c r="A785" t="s">
        <v>457</v>
      </c>
      <c r="B785">
        <v>6475</v>
      </c>
    </row>
    <row r="786" spans="1:2" x14ac:dyDescent="0.2">
      <c r="A786" t="s">
        <v>458</v>
      </c>
      <c r="B786">
        <v>386220</v>
      </c>
    </row>
    <row r="787" spans="1:2" x14ac:dyDescent="0.2">
      <c r="A787" t="s">
        <v>459</v>
      </c>
      <c r="B787">
        <v>5590</v>
      </c>
    </row>
    <row r="788" spans="1:2" x14ac:dyDescent="0.2">
      <c r="A788" t="s">
        <v>460</v>
      </c>
      <c r="B788">
        <v>3025</v>
      </c>
    </row>
    <row r="789" spans="1:2" x14ac:dyDescent="0.2">
      <c r="A789" t="s">
        <v>461</v>
      </c>
      <c r="B789">
        <v>11915</v>
      </c>
    </row>
    <row r="790" spans="1:2" x14ac:dyDescent="0.2">
      <c r="A790" t="s">
        <v>462</v>
      </c>
      <c r="B790">
        <v>4015</v>
      </c>
    </row>
    <row r="791" spans="1:2" x14ac:dyDescent="0.2">
      <c r="A791" t="s">
        <v>463</v>
      </c>
      <c r="B791">
        <v>2335</v>
      </c>
    </row>
    <row r="792" spans="1:2" x14ac:dyDescent="0.2">
      <c r="A792" t="s">
        <v>464</v>
      </c>
      <c r="B792">
        <v>41915</v>
      </c>
    </row>
    <row r="793" spans="1:2" x14ac:dyDescent="0.2">
      <c r="A793" t="s">
        <v>465</v>
      </c>
      <c r="B793">
        <v>3325</v>
      </c>
    </row>
    <row r="794" spans="1:2" x14ac:dyDescent="0.2">
      <c r="A794" t="s">
        <v>466</v>
      </c>
      <c r="B794">
        <v>5990</v>
      </c>
    </row>
    <row r="795" spans="1:2" x14ac:dyDescent="0.2">
      <c r="A795" t="s">
        <v>467</v>
      </c>
      <c r="B795">
        <v>2710</v>
      </c>
    </row>
    <row r="796" spans="1:2" x14ac:dyDescent="0.2">
      <c r="A796" t="s">
        <v>468</v>
      </c>
      <c r="B796">
        <v>116645</v>
      </c>
    </row>
    <row r="797" spans="1:2" x14ac:dyDescent="0.2">
      <c r="A797" t="s">
        <v>469</v>
      </c>
      <c r="B797">
        <v>25890</v>
      </c>
    </row>
    <row r="798" spans="1:2" x14ac:dyDescent="0.2">
      <c r="A798" t="s">
        <v>470</v>
      </c>
      <c r="B798">
        <v>83155</v>
      </c>
    </row>
    <row r="799" spans="1:2" x14ac:dyDescent="0.2">
      <c r="A799" t="s">
        <v>471</v>
      </c>
      <c r="B799">
        <v>7525</v>
      </c>
    </row>
    <row r="800" spans="1:2" x14ac:dyDescent="0.2">
      <c r="A800" t="s">
        <v>472</v>
      </c>
      <c r="B800">
        <v>140285</v>
      </c>
    </row>
    <row r="801" spans="1:2" x14ac:dyDescent="0.2">
      <c r="A801" t="s">
        <v>473</v>
      </c>
      <c r="B801">
        <v>1935</v>
      </c>
    </row>
    <row r="802" spans="1:2" x14ac:dyDescent="0.2">
      <c r="A802" t="s">
        <v>474</v>
      </c>
      <c r="B802">
        <v>323230</v>
      </c>
    </row>
    <row r="803" spans="1:2" x14ac:dyDescent="0.2">
      <c r="A803" t="s">
        <v>475</v>
      </c>
      <c r="B803">
        <v>7545</v>
      </c>
    </row>
    <row r="804" spans="1:2" x14ac:dyDescent="0.2">
      <c r="A804" t="s">
        <v>476</v>
      </c>
      <c r="B804">
        <v>3825</v>
      </c>
    </row>
    <row r="805" spans="1:2" x14ac:dyDescent="0.2">
      <c r="A805" t="s">
        <v>477</v>
      </c>
      <c r="B805">
        <v>245</v>
      </c>
    </row>
    <row r="806" spans="1:2" x14ac:dyDescent="0.2">
      <c r="A806" t="s">
        <v>478</v>
      </c>
      <c r="B806">
        <v>12435</v>
      </c>
    </row>
    <row r="807" spans="1:2" x14ac:dyDescent="0.2">
      <c r="A807" t="s">
        <v>479</v>
      </c>
      <c r="B807">
        <v>630</v>
      </c>
    </row>
    <row r="808" spans="1:2" x14ac:dyDescent="0.2">
      <c r="A808" t="s">
        <v>480</v>
      </c>
      <c r="B808">
        <v>34555</v>
      </c>
    </row>
    <row r="809" spans="1:2" x14ac:dyDescent="0.2">
      <c r="A809" t="s">
        <v>481</v>
      </c>
      <c r="B809">
        <v>152050</v>
      </c>
    </row>
    <row r="810" spans="1:2" x14ac:dyDescent="0.2">
      <c r="A810" t="s">
        <v>482</v>
      </c>
      <c r="B810">
        <v>1105</v>
      </c>
    </row>
    <row r="811" spans="1:2" x14ac:dyDescent="0.2">
      <c r="A811" t="s">
        <v>483</v>
      </c>
      <c r="B811">
        <v>4290</v>
      </c>
    </row>
    <row r="812" spans="1:2" x14ac:dyDescent="0.2">
      <c r="A812" t="s">
        <v>484</v>
      </c>
      <c r="B812">
        <v>3735</v>
      </c>
    </row>
    <row r="813" spans="1:2" x14ac:dyDescent="0.2">
      <c r="A813" t="s">
        <v>485</v>
      </c>
      <c r="B813">
        <v>520</v>
      </c>
    </row>
    <row r="814" spans="1:2" x14ac:dyDescent="0.2">
      <c r="A814" t="s">
        <v>486</v>
      </c>
      <c r="B814">
        <v>51030</v>
      </c>
    </row>
    <row r="815" spans="1:2" x14ac:dyDescent="0.2">
      <c r="A815" t="s">
        <v>487</v>
      </c>
      <c r="B815">
        <v>10375</v>
      </c>
    </row>
    <row r="816" spans="1:2" x14ac:dyDescent="0.2">
      <c r="A816" t="s">
        <v>488</v>
      </c>
      <c r="B816">
        <v>1010</v>
      </c>
    </row>
    <row r="817" spans="1:2" x14ac:dyDescent="0.2">
      <c r="A817" t="s">
        <v>489</v>
      </c>
      <c r="B817">
        <v>3080</v>
      </c>
    </row>
    <row r="818" spans="1:2" x14ac:dyDescent="0.2">
      <c r="A818" t="s">
        <v>490</v>
      </c>
      <c r="B818">
        <v>56575</v>
      </c>
    </row>
    <row r="819" spans="1:2" x14ac:dyDescent="0.2">
      <c r="A819" t="s">
        <v>491</v>
      </c>
      <c r="B819">
        <v>4710</v>
      </c>
    </row>
    <row r="820" spans="1:2" x14ac:dyDescent="0.2">
      <c r="A820" t="s">
        <v>492</v>
      </c>
      <c r="B820">
        <v>365</v>
      </c>
    </row>
    <row r="821" spans="1:2" x14ac:dyDescent="0.2">
      <c r="A821" t="s">
        <v>493</v>
      </c>
      <c r="B821">
        <v>33240</v>
      </c>
    </row>
    <row r="822" spans="1:2" x14ac:dyDescent="0.2">
      <c r="A822" t="s">
        <v>494</v>
      </c>
      <c r="B822">
        <v>825</v>
      </c>
    </row>
    <row r="823" spans="1:2" x14ac:dyDescent="0.2">
      <c r="A823" t="s">
        <v>495</v>
      </c>
      <c r="B823">
        <v>20290</v>
      </c>
    </row>
    <row r="824" spans="1:2" x14ac:dyDescent="0.2">
      <c r="A824" t="s">
        <v>496</v>
      </c>
      <c r="B824">
        <v>1455</v>
      </c>
    </row>
    <row r="825" spans="1:2" x14ac:dyDescent="0.2">
      <c r="A825" t="s">
        <v>497</v>
      </c>
      <c r="B825">
        <v>660</v>
      </c>
    </row>
    <row r="826" spans="1:2" x14ac:dyDescent="0.2">
      <c r="A826" t="s">
        <v>498</v>
      </c>
      <c r="B826">
        <v>10250</v>
      </c>
    </row>
    <row r="827" spans="1:2" x14ac:dyDescent="0.2">
      <c r="A827" t="s">
        <v>499</v>
      </c>
      <c r="B827">
        <v>138395</v>
      </c>
    </row>
    <row r="828" spans="1:2" x14ac:dyDescent="0.2">
      <c r="A828" t="s">
        <v>500</v>
      </c>
      <c r="B828">
        <v>765</v>
      </c>
    </row>
    <row r="829" spans="1:2" x14ac:dyDescent="0.2">
      <c r="A829" t="s">
        <v>501</v>
      </c>
      <c r="B829">
        <v>865</v>
      </c>
    </row>
    <row r="830" spans="1:2" x14ac:dyDescent="0.2">
      <c r="A830" t="s">
        <v>502</v>
      </c>
      <c r="B830">
        <v>5440</v>
      </c>
    </row>
    <row r="831" spans="1:2" x14ac:dyDescent="0.2">
      <c r="A831" t="s">
        <v>503</v>
      </c>
      <c r="B831">
        <v>345</v>
      </c>
    </row>
    <row r="832" spans="1:2" x14ac:dyDescent="0.2">
      <c r="A832" t="s">
        <v>504</v>
      </c>
      <c r="B832">
        <v>645</v>
      </c>
    </row>
    <row r="833" spans="1:2" x14ac:dyDescent="0.2">
      <c r="A833" t="s">
        <v>505</v>
      </c>
      <c r="B833">
        <v>6065</v>
      </c>
    </row>
    <row r="834" spans="1:2" x14ac:dyDescent="0.2">
      <c r="A834" t="s">
        <v>506</v>
      </c>
      <c r="B834">
        <v>5415</v>
      </c>
    </row>
    <row r="835" spans="1:2" x14ac:dyDescent="0.2">
      <c r="A835" t="s">
        <v>507</v>
      </c>
      <c r="B835">
        <v>3460</v>
      </c>
    </row>
    <row r="836" spans="1:2" x14ac:dyDescent="0.2">
      <c r="A836" t="s">
        <v>508</v>
      </c>
      <c r="B836">
        <v>300</v>
      </c>
    </row>
    <row r="837" spans="1:2" x14ac:dyDescent="0.2">
      <c r="A837" t="s">
        <v>509</v>
      </c>
      <c r="B837">
        <v>32395</v>
      </c>
    </row>
    <row r="838" spans="1:2" x14ac:dyDescent="0.2">
      <c r="A838" t="s">
        <v>510</v>
      </c>
      <c r="B838">
        <v>58080</v>
      </c>
    </row>
    <row r="839" spans="1:2" x14ac:dyDescent="0.2">
      <c r="A839" t="s">
        <v>511</v>
      </c>
      <c r="B839">
        <v>380</v>
      </c>
    </row>
    <row r="840" spans="1:2" x14ac:dyDescent="0.2">
      <c r="A840" t="s">
        <v>512</v>
      </c>
      <c r="B840">
        <v>470</v>
      </c>
    </row>
    <row r="841" spans="1:2" x14ac:dyDescent="0.2">
      <c r="A841" t="s">
        <v>513</v>
      </c>
      <c r="B841">
        <v>110</v>
      </c>
    </row>
    <row r="842" spans="1:2" x14ac:dyDescent="0.2">
      <c r="A842" t="s">
        <v>514</v>
      </c>
      <c r="B842">
        <v>695</v>
      </c>
    </row>
    <row r="843" spans="1:2" x14ac:dyDescent="0.2">
      <c r="A843" t="s">
        <v>515</v>
      </c>
      <c r="B843">
        <v>2420</v>
      </c>
    </row>
    <row r="844" spans="1:2" x14ac:dyDescent="0.2">
      <c r="A844" t="s">
        <v>516</v>
      </c>
      <c r="B844">
        <v>11510</v>
      </c>
    </row>
    <row r="845" spans="1:2" x14ac:dyDescent="0.2">
      <c r="A845" t="s">
        <v>517</v>
      </c>
      <c r="B845">
        <v>4920</v>
      </c>
    </row>
    <row r="846" spans="1:2" x14ac:dyDescent="0.2">
      <c r="A846" t="s">
        <v>518</v>
      </c>
      <c r="B846">
        <v>10625</v>
      </c>
    </row>
    <row r="847" spans="1:2" x14ac:dyDescent="0.2">
      <c r="A847" t="s">
        <v>519</v>
      </c>
      <c r="B847">
        <v>5535</v>
      </c>
    </row>
    <row r="848" spans="1:2" x14ac:dyDescent="0.2">
      <c r="A848" t="s">
        <v>520</v>
      </c>
      <c r="B848">
        <v>121130</v>
      </c>
    </row>
    <row r="849" spans="1:2" x14ac:dyDescent="0.2">
      <c r="A849" t="s">
        <v>521</v>
      </c>
      <c r="B849">
        <v>4550</v>
      </c>
    </row>
    <row r="850" spans="1:2" x14ac:dyDescent="0.2">
      <c r="A850" t="s">
        <v>522</v>
      </c>
      <c r="B850">
        <v>295</v>
      </c>
    </row>
    <row r="851" spans="1:2" x14ac:dyDescent="0.2">
      <c r="A851" t="s">
        <v>523</v>
      </c>
      <c r="B851">
        <v>3440</v>
      </c>
    </row>
    <row r="852" spans="1:2" x14ac:dyDescent="0.2">
      <c r="A852" t="s">
        <v>524</v>
      </c>
      <c r="B852">
        <v>260</v>
      </c>
    </row>
    <row r="853" spans="1:2" x14ac:dyDescent="0.2">
      <c r="A853" t="s">
        <v>525</v>
      </c>
      <c r="B853">
        <v>905</v>
      </c>
    </row>
    <row r="854" spans="1:2" x14ac:dyDescent="0.2">
      <c r="A854" t="s">
        <v>526</v>
      </c>
      <c r="B854">
        <v>8100</v>
      </c>
    </row>
    <row r="855" spans="1:2" x14ac:dyDescent="0.2">
      <c r="A855" t="s">
        <v>527</v>
      </c>
      <c r="B855">
        <v>6910</v>
      </c>
    </row>
    <row r="856" spans="1:2" x14ac:dyDescent="0.2">
      <c r="A856" t="s">
        <v>528</v>
      </c>
      <c r="B856">
        <v>20935</v>
      </c>
    </row>
    <row r="857" spans="1:2" x14ac:dyDescent="0.2">
      <c r="A857" t="s">
        <v>529</v>
      </c>
      <c r="B857">
        <v>1100</v>
      </c>
    </row>
    <row r="858" spans="1:2" x14ac:dyDescent="0.2">
      <c r="A858" t="s">
        <v>530</v>
      </c>
      <c r="B858">
        <v>4250</v>
      </c>
    </row>
    <row r="859" spans="1:2" x14ac:dyDescent="0.2">
      <c r="A859" t="s">
        <v>531</v>
      </c>
      <c r="B859">
        <v>4765</v>
      </c>
    </row>
    <row r="860" spans="1:2" x14ac:dyDescent="0.2">
      <c r="A860" t="s">
        <v>532</v>
      </c>
      <c r="B860">
        <v>12230</v>
      </c>
    </row>
    <row r="861" spans="1:2" x14ac:dyDescent="0.2">
      <c r="A861" t="s">
        <v>533</v>
      </c>
      <c r="B861">
        <v>2285</v>
      </c>
    </row>
    <row r="862" spans="1:2" x14ac:dyDescent="0.2">
      <c r="A862" t="s">
        <v>534</v>
      </c>
      <c r="B862">
        <v>2570</v>
      </c>
    </row>
    <row r="863" spans="1:2" x14ac:dyDescent="0.2">
      <c r="A863" t="s">
        <v>535</v>
      </c>
      <c r="B863">
        <v>900</v>
      </c>
    </row>
    <row r="864" spans="1:2" x14ac:dyDescent="0.2">
      <c r="A864" t="s">
        <v>536</v>
      </c>
      <c r="B864">
        <v>23830</v>
      </c>
    </row>
    <row r="865" spans="1:2" x14ac:dyDescent="0.2">
      <c r="A865" t="s">
        <v>537</v>
      </c>
      <c r="B865">
        <v>2210</v>
      </c>
    </row>
    <row r="866" spans="1:2" x14ac:dyDescent="0.2">
      <c r="A866" t="s">
        <v>538</v>
      </c>
      <c r="B866">
        <v>760</v>
      </c>
    </row>
    <row r="867" spans="1:2" x14ac:dyDescent="0.2">
      <c r="A867" t="s">
        <v>539</v>
      </c>
      <c r="B867">
        <v>625</v>
      </c>
    </row>
    <row r="868" spans="1:2" x14ac:dyDescent="0.2">
      <c r="A868" t="s">
        <v>540</v>
      </c>
      <c r="B868">
        <v>6310</v>
      </c>
    </row>
    <row r="869" spans="1:2" x14ac:dyDescent="0.2">
      <c r="A869" t="s">
        <v>541</v>
      </c>
      <c r="B869">
        <v>11150</v>
      </c>
    </row>
    <row r="870" spans="1:2" x14ac:dyDescent="0.2">
      <c r="A870" t="s">
        <v>542</v>
      </c>
      <c r="B870">
        <v>1185</v>
      </c>
    </row>
    <row r="871" spans="1:2" x14ac:dyDescent="0.2">
      <c r="A871" t="s">
        <v>543</v>
      </c>
      <c r="B871">
        <v>4965</v>
      </c>
    </row>
    <row r="872" spans="1:2" x14ac:dyDescent="0.2">
      <c r="A872" t="s">
        <v>544</v>
      </c>
      <c r="B872">
        <v>5515</v>
      </c>
    </row>
    <row r="873" spans="1:2" x14ac:dyDescent="0.2">
      <c r="A873" t="s">
        <v>545</v>
      </c>
      <c r="B873">
        <v>274025</v>
      </c>
    </row>
    <row r="874" spans="1:2" x14ac:dyDescent="0.2">
      <c r="A874" t="s">
        <v>546</v>
      </c>
      <c r="B874">
        <v>60805</v>
      </c>
    </row>
    <row r="875" spans="1:2" x14ac:dyDescent="0.2">
      <c r="A875" t="s">
        <v>547</v>
      </c>
      <c r="B875">
        <v>515</v>
      </c>
    </row>
    <row r="876" spans="1:2" x14ac:dyDescent="0.2">
      <c r="A876" t="s">
        <v>548</v>
      </c>
      <c r="B876">
        <v>900</v>
      </c>
    </row>
    <row r="877" spans="1:2" x14ac:dyDescent="0.2">
      <c r="A877" t="s">
        <v>549</v>
      </c>
      <c r="B877">
        <v>335</v>
      </c>
    </row>
    <row r="878" spans="1:2" x14ac:dyDescent="0.2">
      <c r="A878" t="s">
        <v>550</v>
      </c>
      <c r="B878">
        <v>1380</v>
      </c>
    </row>
    <row r="879" spans="1:2" x14ac:dyDescent="0.2">
      <c r="A879" t="s">
        <v>551</v>
      </c>
      <c r="B879">
        <v>865</v>
      </c>
    </row>
    <row r="880" spans="1:2" x14ac:dyDescent="0.2">
      <c r="A880" t="s">
        <v>552</v>
      </c>
      <c r="B880">
        <v>6075</v>
      </c>
    </row>
    <row r="881" spans="1:2" x14ac:dyDescent="0.2">
      <c r="A881" t="s">
        <v>553</v>
      </c>
      <c r="B881">
        <v>720</v>
      </c>
    </row>
    <row r="882" spans="1:2" x14ac:dyDescent="0.2">
      <c r="A882" t="s">
        <v>554</v>
      </c>
      <c r="B882">
        <v>12090</v>
      </c>
    </row>
    <row r="883" spans="1:2" x14ac:dyDescent="0.2">
      <c r="A883" t="s">
        <v>555</v>
      </c>
      <c r="B883">
        <v>505</v>
      </c>
    </row>
    <row r="884" spans="1:2" x14ac:dyDescent="0.2">
      <c r="A884" t="s">
        <v>556</v>
      </c>
      <c r="B884">
        <v>190</v>
      </c>
    </row>
    <row r="885" spans="1:2" x14ac:dyDescent="0.2">
      <c r="A885" t="s">
        <v>557</v>
      </c>
      <c r="B885">
        <v>490</v>
      </c>
    </row>
    <row r="886" spans="1:2" x14ac:dyDescent="0.2">
      <c r="A886" t="s">
        <v>558</v>
      </c>
      <c r="B886">
        <v>295</v>
      </c>
    </row>
    <row r="887" spans="1:2" x14ac:dyDescent="0.2">
      <c r="A887" t="s">
        <v>559</v>
      </c>
      <c r="B887">
        <v>7120</v>
      </c>
    </row>
    <row r="888" spans="1:2" x14ac:dyDescent="0.2">
      <c r="A888" t="s">
        <v>560</v>
      </c>
      <c r="B888">
        <v>2015</v>
      </c>
    </row>
    <row r="889" spans="1:2" x14ac:dyDescent="0.2">
      <c r="A889" t="s">
        <v>561</v>
      </c>
      <c r="B889">
        <v>1370</v>
      </c>
    </row>
    <row r="890" spans="1:2" x14ac:dyDescent="0.2">
      <c r="A890" t="s">
        <v>562</v>
      </c>
      <c r="B890">
        <v>2975</v>
      </c>
    </row>
    <row r="891" spans="1:2" x14ac:dyDescent="0.2">
      <c r="A891" t="s">
        <v>563</v>
      </c>
      <c r="B891">
        <v>665</v>
      </c>
    </row>
    <row r="892" spans="1:2" x14ac:dyDescent="0.2">
      <c r="A892" t="s">
        <v>564</v>
      </c>
      <c r="B892">
        <v>1365</v>
      </c>
    </row>
    <row r="893" spans="1:2" x14ac:dyDescent="0.2">
      <c r="A893" t="s">
        <v>565</v>
      </c>
      <c r="B893">
        <v>330</v>
      </c>
    </row>
    <row r="894" spans="1:2" x14ac:dyDescent="0.2">
      <c r="A894" t="s">
        <v>566</v>
      </c>
      <c r="B894">
        <v>14305</v>
      </c>
    </row>
    <row r="895" spans="1:2" x14ac:dyDescent="0.2">
      <c r="A895" t="s">
        <v>567</v>
      </c>
      <c r="B895">
        <v>460</v>
      </c>
    </row>
    <row r="896" spans="1:2" x14ac:dyDescent="0.2">
      <c r="A896" t="s">
        <v>568</v>
      </c>
      <c r="B896">
        <v>2590</v>
      </c>
    </row>
    <row r="897" spans="1:2" x14ac:dyDescent="0.2">
      <c r="A897" t="s">
        <v>569</v>
      </c>
      <c r="B897">
        <v>510</v>
      </c>
    </row>
    <row r="898" spans="1:2" x14ac:dyDescent="0.2">
      <c r="A898" t="s">
        <v>570</v>
      </c>
      <c r="B898">
        <v>1275</v>
      </c>
    </row>
    <row r="899" spans="1:2" x14ac:dyDescent="0.2">
      <c r="A899" t="s">
        <v>571</v>
      </c>
      <c r="B899">
        <v>95</v>
      </c>
    </row>
    <row r="900" spans="1:2" x14ac:dyDescent="0.2">
      <c r="A900" t="s">
        <v>572</v>
      </c>
      <c r="B900">
        <v>2225</v>
      </c>
    </row>
    <row r="901" spans="1:2" x14ac:dyDescent="0.2">
      <c r="A901" t="s">
        <v>573</v>
      </c>
      <c r="B901">
        <v>4305</v>
      </c>
    </row>
    <row r="902" spans="1:2" x14ac:dyDescent="0.2">
      <c r="A902" t="s">
        <v>574</v>
      </c>
      <c r="B902">
        <v>92010</v>
      </c>
    </row>
    <row r="903" spans="1:2" x14ac:dyDescent="0.2">
      <c r="A903" t="s">
        <v>575</v>
      </c>
      <c r="B903">
        <v>18245</v>
      </c>
    </row>
    <row r="904" spans="1:2" x14ac:dyDescent="0.2">
      <c r="A904" t="s">
        <v>576</v>
      </c>
      <c r="B904">
        <v>8605</v>
      </c>
    </row>
    <row r="905" spans="1:2" x14ac:dyDescent="0.2">
      <c r="A905" t="s">
        <v>577</v>
      </c>
      <c r="B905">
        <v>545</v>
      </c>
    </row>
    <row r="906" spans="1:2" x14ac:dyDescent="0.2">
      <c r="A906" t="s">
        <v>578</v>
      </c>
      <c r="B906">
        <v>265</v>
      </c>
    </row>
    <row r="907" spans="1:2" x14ac:dyDescent="0.2">
      <c r="A907" t="s">
        <v>579</v>
      </c>
      <c r="B907">
        <v>23175</v>
      </c>
    </row>
    <row r="908" spans="1:2" x14ac:dyDescent="0.2">
      <c r="A908" t="s">
        <v>580</v>
      </c>
      <c r="B908">
        <v>4265</v>
      </c>
    </row>
    <row r="909" spans="1:2" x14ac:dyDescent="0.2">
      <c r="A909" t="s">
        <v>581</v>
      </c>
      <c r="B909">
        <v>505</v>
      </c>
    </row>
    <row r="910" spans="1:2" x14ac:dyDescent="0.2">
      <c r="A910" t="s">
        <v>582</v>
      </c>
      <c r="B910">
        <v>24535</v>
      </c>
    </row>
    <row r="911" spans="1:2" x14ac:dyDescent="0.2">
      <c r="A911" t="s">
        <v>583</v>
      </c>
      <c r="B911">
        <v>8630</v>
      </c>
    </row>
    <row r="912" spans="1:2" x14ac:dyDescent="0.2">
      <c r="A912" t="s">
        <v>584</v>
      </c>
      <c r="B912">
        <v>6510</v>
      </c>
    </row>
    <row r="913" spans="1:2" x14ac:dyDescent="0.2">
      <c r="A913" t="s">
        <v>585</v>
      </c>
      <c r="B913">
        <v>1395</v>
      </c>
    </row>
    <row r="914" spans="1:2" x14ac:dyDescent="0.2">
      <c r="A914" t="s">
        <v>586</v>
      </c>
      <c r="B914">
        <v>71010</v>
      </c>
    </row>
    <row r="915" spans="1:2" x14ac:dyDescent="0.2">
      <c r="A915" t="s">
        <v>587</v>
      </c>
      <c r="B915">
        <v>280</v>
      </c>
    </row>
    <row r="916" spans="1:2" x14ac:dyDescent="0.2">
      <c r="A916" t="s">
        <v>588</v>
      </c>
      <c r="B916">
        <v>540</v>
      </c>
    </row>
    <row r="917" spans="1:2" x14ac:dyDescent="0.2">
      <c r="A917" t="s">
        <v>589</v>
      </c>
      <c r="B917">
        <v>1065</v>
      </c>
    </row>
    <row r="918" spans="1:2" x14ac:dyDescent="0.2">
      <c r="A918" t="s">
        <v>590</v>
      </c>
      <c r="B918">
        <v>3665</v>
      </c>
    </row>
    <row r="919" spans="1:2" x14ac:dyDescent="0.2">
      <c r="A919" t="s">
        <v>591</v>
      </c>
      <c r="B919">
        <v>810</v>
      </c>
    </row>
    <row r="920" spans="1:2" x14ac:dyDescent="0.2">
      <c r="A920" t="s">
        <v>592</v>
      </c>
      <c r="B920">
        <v>8350</v>
      </c>
    </row>
    <row r="921" spans="1:2" x14ac:dyDescent="0.2">
      <c r="A921" t="s">
        <v>593</v>
      </c>
      <c r="B921">
        <v>13370</v>
      </c>
    </row>
    <row r="922" spans="1:2" x14ac:dyDescent="0.2">
      <c r="A922" t="s">
        <v>594</v>
      </c>
      <c r="B922">
        <v>330</v>
      </c>
    </row>
    <row r="923" spans="1:2" x14ac:dyDescent="0.2">
      <c r="A923" t="s">
        <v>595</v>
      </c>
      <c r="B923">
        <v>2160</v>
      </c>
    </row>
    <row r="924" spans="1:2" x14ac:dyDescent="0.2">
      <c r="A924" t="s">
        <v>596</v>
      </c>
      <c r="B924">
        <v>760</v>
      </c>
    </row>
    <row r="925" spans="1:2" x14ac:dyDescent="0.2">
      <c r="A925" t="s">
        <v>597</v>
      </c>
      <c r="B925">
        <v>1075</v>
      </c>
    </row>
    <row r="926" spans="1:2" x14ac:dyDescent="0.2">
      <c r="A926" t="s">
        <v>598</v>
      </c>
      <c r="B926">
        <v>1030</v>
      </c>
    </row>
    <row r="927" spans="1:2" x14ac:dyDescent="0.2">
      <c r="A927" t="s">
        <v>599</v>
      </c>
      <c r="B927">
        <v>2475</v>
      </c>
    </row>
    <row r="928" spans="1:2" x14ac:dyDescent="0.2">
      <c r="A928" t="s">
        <v>600</v>
      </c>
      <c r="B928">
        <v>265</v>
      </c>
    </row>
    <row r="929" spans="1:2" x14ac:dyDescent="0.2">
      <c r="A929" t="s">
        <v>601</v>
      </c>
      <c r="B929">
        <v>26680</v>
      </c>
    </row>
    <row r="930" spans="1:2" x14ac:dyDescent="0.2">
      <c r="A930" t="s">
        <v>602</v>
      </c>
      <c r="B930">
        <v>4090</v>
      </c>
    </row>
    <row r="931" spans="1:2" x14ac:dyDescent="0.2">
      <c r="A931" t="s">
        <v>603</v>
      </c>
      <c r="B931">
        <v>1130</v>
      </c>
    </row>
    <row r="932" spans="1:2" x14ac:dyDescent="0.2">
      <c r="A932" t="s">
        <v>604</v>
      </c>
      <c r="B932">
        <v>730</v>
      </c>
    </row>
    <row r="933" spans="1:2" x14ac:dyDescent="0.2">
      <c r="A933" t="s">
        <v>605</v>
      </c>
      <c r="B933">
        <v>1250</v>
      </c>
    </row>
    <row r="934" spans="1:2" x14ac:dyDescent="0.2">
      <c r="A934" t="s">
        <v>606</v>
      </c>
      <c r="B934">
        <v>205</v>
      </c>
    </row>
    <row r="935" spans="1:2" x14ac:dyDescent="0.2">
      <c r="A935" t="s">
        <v>607</v>
      </c>
      <c r="B935">
        <v>1205</v>
      </c>
    </row>
    <row r="936" spans="1:2" x14ac:dyDescent="0.2">
      <c r="A936" t="s">
        <v>608</v>
      </c>
      <c r="B936">
        <v>140</v>
      </c>
    </row>
    <row r="937" spans="1:2" x14ac:dyDescent="0.2">
      <c r="A937" t="s">
        <v>609</v>
      </c>
      <c r="B937">
        <v>3795</v>
      </c>
    </row>
    <row r="938" spans="1:2" x14ac:dyDescent="0.2">
      <c r="A938" t="s">
        <v>610</v>
      </c>
      <c r="B938">
        <v>54705</v>
      </c>
    </row>
    <row r="939" spans="1:2" x14ac:dyDescent="0.2">
      <c r="A939" t="s">
        <v>611</v>
      </c>
      <c r="B939">
        <v>6850</v>
      </c>
    </row>
    <row r="940" spans="1:2" x14ac:dyDescent="0.2">
      <c r="A940" t="s">
        <v>612</v>
      </c>
      <c r="B940">
        <v>48500</v>
      </c>
    </row>
    <row r="941" spans="1:2" x14ac:dyDescent="0.2">
      <c r="A941" t="s">
        <v>613</v>
      </c>
      <c r="B941">
        <v>1213970</v>
      </c>
    </row>
    <row r="942" spans="1:2" x14ac:dyDescent="0.2">
      <c r="A942" t="s">
        <v>614</v>
      </c>
      <c r="B942">
        <v>318600</v>
      </c>
    </row>
    <row r="943" spans="1:2" x14ac:dyDescent="0.2">
      <c r="A943" t="s">
        <v>615</v>
      </c>
      <c r="B943">
        <v>29495</v>
      </c>
    </row>
    <row r="944" spans="1:2" x14ac:dyDescent="0.2">
      <c r="A944" t="s">
        <v>616</v>
      </c>
      <c r="B944">
        <v>43380</v>
      </c>
    </row>
    <row r="945" spans="1:2" x14ac:dyDescent="0.2">
      <c r="A945" t="s">
        <v>617</v>
      </c>
      <c r="B945">
        <v>12895</v>
      </c>
    </row>
    <row r="946" spans="1:2" x14ac:dyDescent="0.2">
      <c r="A946" t="s">
        <v>618</v>
      </c>
      <c r="B946">
        <v>3410</v>
      </c>
    </row>
    <row r="947" spans="1:2" x14ac:dyDescent="0.2">
      <c r="A947" t="s">
        <v>619</v>
      </c>
      <c r="B947">
        <v>1810</v>
      </c>
    </row>
    <row r="948" spans="1:2" x14ac:dyDescent="0.2">
      <c r="A948" t="s">
        <v>620</v>
      </c>
      <c r="B948">
        <v>1330</v>
      </c>
    </row>
    <row r="949" spans="1:2" x14ac:dyDescent="0.2">
      <c r="A949" t="s">
        <v>621</v>
      </c>
      <c r="B949">
        <v>450</v>
      </c>
    </row>
    <row r="950" spans="1:2" x14ac:dyDescent="0.2">
      <c r="A950" t="s">
        <v>622</v>
      </c>
      <c r="B950">
        <v>68340</v>
      </c>
    </row>
    <row r="951" spans="1:2" x14ac:dyDescent="0.2">
      <c r="A951" t="s">
        <v>623</v>
      </c>
      <c r="B951">
        <v>29215</v>
      </c>
    </row>
    <row r="952" spans="1:2" x14ac:dyDescent="0.2">
      <c r="A952" t="s">
        <v>624</v>
      </c>
      <c r="B952">
        <v>4610</v>
      </c>
    </row>
    <row r="953" spans="1:2" x14ac:dyDescent="0.2">
      <c r="A953" t="s">
        <v>625</v>
      </c>
      <c r="B953">
        <v>5685</v>
      </c>
    </row>
    <row r="954" spans="1:2" x14ac:dyDescent="0.2">
      <c r="A954" t="s">
        <v>626</v>
      </c>
      <c r="B954">
        <v>980</v>
      </c>
    </row>
    <row r="955" spans="1:2" x14ac:dyDescent="0.2">
      <c r="A955" t="s">
        <v>627</v>
      </c>
      <c r="B955">
        <v>6630</v>
      </c>
    </row>
    <row r="956" spans="1:2" x14ac:dyDescent="0.2">
      <c r="A956" t="s">
        <v>628</v>
      </c>
      <c r="B956">
        <v>1285</v>
      </c>
    </row>
    <row r="957" spans="1:2" x14ac:dyDescent="0.2">
      <c r="A957" t="s">
        <v>629</v>
      </c>
      <c r="B957">
        <v>400</v>
      </c>
    </row>
    <row r="958" spans="1:2" x14ac:dyDescent="0.2">
      <c r="A958" t="s">
        <v>630</v>
      </c>
      <c r="B958">
        <v>45060</v>
      </c>
    </row>
    <row r="959" spans="1:2" x14ac:dyDescent="0.2">
      <c r="A959" t="s">
        <v>631</v>
      </c>
      <c r="B959">
        <v>14525</v>
      </c>
    </row>
    <row r="960" spans="1:2" x14ac:dyDescent="0.2">
      <c r="A960" t="s">
        <v>632</v>
      </c>
      <c r="B960">
        <v>1635</v>
      </c>
    </row>
    <row r="961" spans="1:2" x14ac:dyDescent="0.2">
      <c r="A961" t="s">
        <v>633</v>
      </c>
      <c r="B961">
        <v>4525</v>
      </c>
    </row>
    <row r="962" spans="1:2" x14ac:dyDescent="0.2">
      <c r="A962" t="s">
        <v>634</v>
      </c>
      <c r="B962">
        <v>34965</v>
      </c>
    </row>
    <row r="963" spans="1:2" x14ac:dyDescent="0.2">
      <c r="A963" t="s">
        <v>635</v>
      </c>
      <c r="B963">
        <v>1150</v>
      </c>
    </row>
    <row r="964" spans="1:2" x14ac:dyDescent="0.2">
      <c r="A964" t="s">
        <v>636</v>
      </c>
      <c r="B964">
        <v>1235</v>
      </c>
    </row>
    <row r="965" spans="1:2" x14ac:dyDescent="0.2">
      <c r="A965" t="s">
        <v>637</v>
      </c>
      <c r="B965">
        <v>18305</v>
      </c>
    </row>
    <row r="966" spans="1:2" x14ac:dyDescent="0.2">
      <c r="A966" t="s">
        <v>638</v>
      </c>
      <c r="B966">
        <v>355</v>
      </c>
    </row>
    <row r="967" spans="1:2" x14ac:dyDescent="0.2">
      <c r="A967" t="s">
        <v>639</v>
      </c>
      <c r="B967">
        <v>835</v>
      </c>
    </row>
    <row r="968" spans="1:2" x14ac:dyDescent="0.2">
      <c r="A968" t="s">
        <v>640</v>
      </c>
      <c r="B968">
        <v>1200</v>
      </c>
    </row>
    <row r="969" spans="1:2" x14ac:dyDescent="0.2">
      <c r="A969" t="s">
        <v>641</v>
      </c>
      <c r="B969">
        <v>2505</v>
      </c>
    </row>
    <row r="970" spans="1:2" x14ac:dyDescent="0.2">
      <c r="A970" t="s">
        <v>642</v>
      </c>
      <c r="B970">
        <v>8990</v>
      </c>
    </row>
    <row r="971" spans="1:2" x14ac:dyDescent="0.2">
      <c r="A971" t="s">
        <v>643</v>
      </c>
      <c r="B971">
        <v>318375</v>
      </c>
    </row>
    <row r="972" spans="1:2" x14ac:dyDescent="0.2">
      <c r="A972" t="s">
        <v>644</v>
      </c>
      <c r="B972">
        <v>14655</v>
      </c>
    </row>
    <row r="973" spans="1:2" x14ac:dyDescent="0.2">
      <c r="A973" t="s">
        <v>645</v>
      </c>
      <c r="B973">
        <v>6580</v>
      </c>
    </row>
    <row r="974" spans="1:2" x14ac:dyDescent="0.2">
      <c r="A974" t="s">
        <v>646</v>
      </c>
      <c r="B974">
        <v>1840</v>
      </c>
    </row>
    <row r="975" spans="1:2" x14ac:dyDescent="0.2">
      <c r="A975" t="s">
        <v>647</v>
      </c>
      <c r="B975">
        <v>182070</v>
      </c>
    </row>
    <row r="976" spans="1:2" x14ac:dyDescent="0.2">
      <c r="A976" t="s">
        <v>648</v>
      </c>
      <c r="B976">
        <v>440</v>
      </c>
    </row>
    <row r="977" spans="1:2" x14ac:dyDescent="0.2">
      <c r="A977" t="s">
        <v>649</v>
      </c>
      <c r="B977">
        <v>1150</v>
      </c>
    </row>
    <row r="978" spans="1:2" x14ac:dyDescent="0.2">
      <c r="A978" t="s">
        <v>650</v>
      </c>
      <c r="B978">
        <v>1075</v>
      </c>
    </row>
    <row r="979" spans="1:2" x14ac:dyDescent="0.2">
      <c r="A979" t="s">
        <v>651</v>
      </c>
      <c r="B979">
        <v>4560</v>
      </c>
    </row>
    <row r="980" spans="1:2" x14ac:dyDescent="0.2">
      <c r="A980" t="s">
        <v>652</v>
      </c>
      <c r="B980">
        <v>63040</v>
      </c>
    </row>
    <row r="981" spans="1:2" x14ac:dyDescent="0.2">
      <c r="A981" t="s">
        <v>653</v>
      </c>
      <c r="B981">
        <v>15630</v>
      </c>
    </row>
    <row r="982" spans="1:2" x14ac:dyDescent="0.2">
      <c r="A982" t="s">
        <v>654</v>
      </c>
      <c r="B982">
        <v>880</v>
      </c>
    </row>
    <row r="983" spans="1:2" x14ac:dyDescent="0.2">
      <c r="A983" t="s">
        <v>655</v>
      </c>
      <c r="B983">
        <v>27720</v>
      </c>
    </row>
    <row r="984" spans="1:2" x14ac:dyDescent="0.2">
      <c r="A984" t="s">
        <v>656</v>
      </c>
      <c r="B984">
        <v>8880</v>
      </c>
    </row>
    <row r="985" spans="1:2" x14ac:dyDescent="0.2">
      <c r="A985" t="s">
        <v>657</v>
      </c>
      <c r="B985">
        <v>16140</v>
      </c>
    </row>
    <row r="986" spans="1:2" x14ac:dyDescent="0.2">
      <c r="A986" t="s">
        <v>658</v>
      </c>
      <c r="B986">
        <v>583115</v>
      </c>
    </row>
    <row r="987" spans="1:2" x14ac:dyDescent="0.2">
      <c r="A987" t="s">
        <v>659</v>
      </c>
      <c r="B987">
        <v>2095</v>
      </c>
    </row>
    <row r="988" spans="1:2" x14ac:dyDescent="0.2">
      <c r="A988" t="s">
        <v>660</v>
      </c>
      <c r="B988">
        <v>5195</v>
      </c>
    </row>
    <row r="989" spans="1:2" x14ac:dyDescent="0.2">
      <c r="A989" t="s">
        <v>397</v>
      </c>
      <c r="B989">
        <v>386730</v>
      </c>
    </row>
    <row r="990" spans="1:2" x14ac:dyDescent="0.2">
      <c r="A990" t="s">
        <v>399</v>
      </c>
      <c r="B990">
        <v>63530</v>
      </c>
    </row>
    <row r="991" spans="1:2" x14ac:dyDescent="0.2">
      <c r="A991" t="s">
        <v>661</v>
      </c>
      <c r="B991">
        <v>55</v>
      </c>
    </row>
    <row r="992" spans="1:2" x14ac:dyDescent="0.2">
      <c r="A992" t="s">
        <v>662</v>
      </c>
      <c r="B992">
        <v>3015</v>
      </c>
    </row>
    <row r="993" spans="1:2" x14ac:dyDescent="0.2">
      <c r="A993" t="s">
        <v>405</v>
      </c>
      <c r="B993">
        <v>15825</v>
      </c>
    </row>
    <row r="994" spans="1:2" x14ac:dyDescent="0.2">
      <c r="A994" t="s">
        <v>663</v>
      </c>
      <c r="B994">
        <v>955</v>
      </c>
    </row>
    <row r="995" spans="1:2" x14ac:dyDescent="0.2">
      <c r="A995" t="s">
        <v>404</v>
      </c>
      <c r="B995">
        <v>63365</v>
      </c>
    </row>
    <row r="996" spans="1:2" x14ac:dyDescent="0.2">
      <c r="A996" t="s">
        <v>664</v>
      </c>
      <c r="B996">
        <v>2650</v>
      </c>
    </row>
    <row r="997" spans="1:2" x14ac:dyDescent="0.2">
      <c r="A997" t="s">
        <v>665</v>
      </c>
      <c r="B997">
        <v>2180</v>
      </c>
    </row>
    <row r="998" spans="1:2" x14ac:dyDescent="0.2">
      <c r="A998" t="s">
        <v>666</v>
      </c>
      <c r="B998">
        <v>1705</v>
      </c>
    </row>
    <row r="999" spans="1:2" x14ac:dyDescent="0.2">
      <c r="A999" t="s">
        <v>667</v>
      </c>
      <c r="B999">
        <v>475</v>
      </c>
    </row>
    <row r="1000" spans="1:2" x14ac:dyDescent="0.2">
      <c r="A1000" t="s">
        <v>668</v>
      </c>
      <c r="B1000">
        <v>10850</v>
      </c>
    </row>
    <row r="1001" spans="1:2" x14ac:dyDescent="0.2">
      <c r="A1001" t="s">
        <v>669</v>
      </c>
      <c r="B1001">
        <v>3050</v>
      </c>
    </row>
    <row r="1002" spans="1:2" x14ac:dyDescent="0.2">
      <c r="A1002" t="s">
        <v>670</v>
      </c>
      <c r="B1002">
        <v>1750</v>
      </c>
    </row>
    <row r="1003" spans="1:2" x14ac:dyDescent="0.2">
      <c r="A1003" t="s">
        <v>671</v>
      </c>
      <c r="B1003">
        <v>42695</v>
      </c>
    </row>
    <row r="1004" spans="1:2" x14ac:dyDescent="0.2">
      <c r="A1004" t="s">
        <v>672</v>
      </c>
      <c r="B1004">
        <v>1305</v>
      </c>
    </row>
    <row r="1005" spans="1:2" x14ac:dyDescent="0.2">
      <c r="A1005" t="s">
        <v>673</v>
      </c>
      <c r="B1005">
        <v>5120</v>
      </c>
    </row>
    <row r="1006" spans="1:2" x14ac:dyDescent="0.2">
      <c r="A1006" t="s">
        <v>674</v>
      </c>
      <c r="B1006">
        <v>5120</v>
      </c>
    </row>
    <row r="1007" spans="1:2" x14ac:dyDescent="0.2">
      <c r="A1007" t="s">
        <v>675</v>
      </c>
      <c r="B1007">
        <v>10110</v>
      </c>
    </row>
    <row r="1008" spans="1:2" x14ac:dyDescent="0.2">
      <c r="A1008" t="s">
        <v>676</v>
      </c>
      <c r="B1008">
        <v>4590</v>
      </c>
    </row>
    <row r="1009" spans="1:2" x14ac:dyDescent="0.2">
      <c r="A1009" t="s">
        <v>677</v>
      </c>
      <c r="B1009">
        <v>1495</v>
      </c>
    </row>
    <row r="1010" spans="1:2" x14ac:dyDescent="0.2">
      <c r="A1010" t="s">
        <v>678</v>
      </c>
      <c r="B1010">
        <v>4185</v>
      </c>
    </row>
    <row r="1011" spans="1:2" x14ac:dyDescent="0.2">
      <c r="A1011" t="s">
        <v>679</v>
      </c>
      <c r="B1011">
        <v>2485</v>
      </c>
    </row>
    <row r="1012" spans="1:2" x14ac:dyDescent="0.2">
      <c r="A1012" t="s">
        <v>680</v>
      </c>
      <c r="B1012">
        <v>650</v>
      </c>
    </row>
    <row r="1013" spans="1:2" x14ac:dyDescent="0.2">
      <c r="A1013" t="s">
        <v>681</v>
      </c>
      <c r="B1013">
        <v>345</v>
      </c>
    </row>
    <row r="1014" spans="1:2" x14ac:dyDescent="0.2">
      <c r="A1014" t="s">
        <v>682</v>
      </c>
      <c r="B1014">
        <v>130</v>
      </c>
    </row>
    <row r="1015" spans="1:2" x14ac:dyDescent="0.2">
      <c r="A1015" t="s">
        <v>683</v>
      </c>
      <c r="B1015">
        <v>245</v>
      </c>
    </row>
    <row r="1016" spans="1:2" x14ac:dyDescent="0.2">
      <c r="A1016" t="s">
        <v>684</v>
      </c>
      <c r="B1016">
        <v>470</v>
      </c>
    </row>
    <row r="1017" spans="1:2" x14ac:dyDescent="0.2">
      <c r="A1017" t="s">
        <v>685</v>
      </c>
      <c r="B1017">
        <v>2242025</v>
      </c>
    </row>
    <row r="1018" spans="1:2" x14ac:dyDescent="0.2">
      <c r="A1018" t="s">
        <v>686</v>
      </c>
      <c r="B1018">
        <v>159355</v>
      </c>
    </row>
    <row r="1019" spans="1:2" x14ac:dyDescent="0.2">
      <c r="A1019" t="s">
        <v>311</v>
      </c>
      <c r="B1019">
        <v>120330</v>
      </c>
    </row>
    <row r="1020" spans="1:2" x14ac:dyDescent="0.2">
      <c r="A1020" t="s">
        <v>687</v>
      </c>
      <c r="B1020">
        <v>3565</v>
      </c>
    </row>
    <row r="1021" spans="1:2" x14ac:dyDescent="0.2">
      <c r="A1021" t="s">
        <v>312</v>
      </c>
      <c r="B1021">
        <v>41430</v>
      </c>
    </row>
    <row r="1022" spans="1:2" x14ac:dyDescent="0.2">
      <c r="A1022" t="s">
        <v>688</v>
      </c>
      <c r="B1022">
        <v>673705</v>
      </c>
    </row>
    <row r="1023" spans="1:2" x14ac:dyDescent="0.2">
      <c r="A1023" t="s">
        <v>689</v>
      </c>
      <c r="B1023">
        <v>7075</v>
      </c>
    </row>
    <row r="1024" spans="1:2" x14ac:dyDescent="0.2">
      <c r="A1024" t="s">
        <v>690</v>
      </c>
      <c r="B1024">
        <v>20580</v>
      </c>
    </row>
    <row r="1025" spans="1:2" x14ac:dyDescent="0.2">
      <c r="A1025" t="s">
        <v>691</v>
      </c>
      <c r="B1025">
        <v>638025</v>
      </c>
    </row>
    <row r="1026" spans="1:2" x14ac:dyDescent="0.2">
      <c r="A1026" t="s">
        <v>692</v>
      </c>
      <c r="B1026">
        <v>120</v>
      </c>
    </row>
    <row r="1027" spans="1:2" x14ac:dyDescent="0.2">
      <c r="A1027" t="s">
        <v>693</v>
      </c>
      <c r="B1027">
        <v>1895</v>
      </c>
    </row>
    <row r="1028" spans="1:2" x14ac:dyDescent="0.2">
      <c r="A1028" t="s">
        <v>694</v>
      </c>
      <c r="B1028">
        <v>385</v>
      </c>
    </row>
    <row r="1029" spans="1:2" x14ac:dyDescent="0.2">
      <c r="A1029" t="s">
        <v>695</v>
      </c>
      <c r="B1029">
        <v>310</v>
      </c>
    </row>
    <row r="1030" spans="1:2" x14ac:dyDescent="0.2">
      <c r="A1030" t="s">
        <v>696</v>
      </c>
      <c r="B1030">
        <v>18760</v>
      </c>
    </row>
    <row r="1031" spans="1:2" x14ac:dyDescent="0.2">
      <c r="A1031" t="s">
        <v>697</v>
      </c>
      <c r="B1031">
        <v>265</v>
      </c>
    </row>
    <row r="1032" spans="1:2" x14ac:dyDescent="0.2">
      <c r="A1032" t="s">
        <v>698</v>
      </c>
      <c r="B1032">
        <v>1016410</v>
      </c>
    </row>
    <row r="1033" spans="1:2" x14ac:dyDescent="0.2">
      <c r="A1033" t="s">
        <v>699</v>
      </c>
      <c r="B1033">
        <v>552295</v>
      </c>
    </row>
    <row r="1034" spans="1:2" x14ac:dyDescent="0.2">
      <c r="A1034" t="s">
        <v>700</v>
      </c>
      <c r="B1034">
        <v>145</v>
      </c>
    </row>
    <row r="1035" spans="1:2" x14ac:dyDescent="0.2">
      <c r="A1035" t="s">
        <v>701</v>
      </c>
      <c r="B1035">
        <v>150</v>
      </c>
    </row>
    <row r="1036" spans="1:2" x14ac:dyDescent="0.2">
      <c r="A1036" t="s">
        <v>702</v>
      </c>
      <c r="B1036">
        <v>298280</v>
      </c>
    </row>
    <row r="1037" spans="1:2" x14ac:dyDescent="0.2">
      <c r="A1037" t="s">
        <v>703</v>
      </c>
      <c r="B1037">
        <v>227700</v>
      </c>
    </row>
    <row r="1038" spans="1:2" x14ac:dyDescent="0.2">
      <c r="A1038" t="s">
        <v>704</v>
      </c>
      <c r="B1038">
        <v>290</v>
      </c>
    </row>
    <row r="1039" spans="1:2" x14ac:dyDescent="0.2">
      <c r="A1039" t="s">
        <v>705</v>
      </c>
      <c r="B1039">
        <v>226675</v>
      </c>
    </row>
    <row r="1040" spans="1:2" x14ac:dyDescent="0.2">
      <c r="A1040" t="s">
        <v>706</v>
      </c>
      <c r="B1040">
        <v>21550</v>
      </c>
    </row>
    <row r="1041" spans="1:2" x14ac:dyDescent="0.2">
      <c r="A1041" t="s">
        <v>707</v>
      </c>
      <c r="B1041">
        <v>30100</v>
      </c>
    </row>
    <row r="1042" spans="1:2" x14ac:dyDescent="0.2">
      <c r="A1042" t="s">
        <v>708</v>
      </c>
      <c r="B1042">
        <v>257910</v>
      </c>
    </row>
    <row r="1043" spans="1:2" x14ac:dyDescent="0.2">
      <c r="A1043" t="s">
        <v>709</v>
      </c>
      <c r="B1043">
        <v>160</v>
      </c>
    </row>
    <row r="1044" spans="1:2" x14ac:dyDescent="0.2">
      <c r="A1044" t="s">
        <v>710</v>
      </c>
      <c r="B1044">
        <v>915</v>
      </c>
    </row>
    <row r="1045" spans="1:2" x14ac:dyDescent="0.2">
      <c r="A1045" t="s">
        <v>711</v>
      </c>
      <c r="B1045">
        <v>180</v>
      </c>
    </row>
    <row r="1046" spans="1:2" x14ac:dyDescent="0.2">
      <c r="A1046" t="s">
        <v>712</v>
      </c>
      <c r="B1046">
        <v>257140</v>
      </c>
    </row>
    <row r="1047" spans="1:2" x14ac:dyDescent="0.2">
      <c r="A1047" t="s">
        <v>713</v>
      </c>
      <c r="B1047">
        <v>224960</v>
      </c>
    </row>
    <row r="1048" spans="1:2" x14ac:dyDescent="0.2">
      <c r="A1048" t="s">
        <v>714</v>
      </c>
      <c r="B1048">
        <v>9035</v>
      </c>
    </row>
    <row r="1049" spans="1:2" x14ac:dyDescent="0.2">
      <c r="A1049" t="s">
        <v>715</v>
      </c>
      <c r="B1049">
        <v>55</v>
      </c>
    </row>
    <row r="1050" spans="1:2" x14ac:dyDescent="0.2">
      <c r="A1050" t="s">
        <v>716</v>
      </c>
      <c r="B1050">
        <v>8590</v>
      </c>
    </row>
    <row r="1051" spans="1:2" x14ac:dyDescent="0.2">
      <c r="A1051" t="s">
        <v>717</v>
      </c>
      <c r="B1051">
        <v>51815</v>
      </c>
    </row>
    <row r="1052" spans="1:2" x14ac:dyDescent="0.2">
      <c r="A1052" t="s">
        <v>718</v>
      </c>
      <c r="B1052">
        <v>425</v>
      </c>
    </row>
    <row r="1053" spans="1:2" x14ac:dyDescent="0.2">
      <c r="A1053" t="s">
        <v>719</v>
      </c>
      <c r="B1053">
        <v>190</v>
      </c>
    </row>
    <row r="1054" spans="1:2" x14ac:dyDescent="0.2">
      <c r="A1054" t="s">
        <v>720</v>
      </c>
      <c r="B1054">
        <v>164915</v>
      </c>
    </row>
    <row r="1055" spans="1:2" x14ac:dyDescent="0.2">
      <c r="A1055" t="s">
        <v>721</v>
      </c>
      <c r="B1055">
        <v>205</v>
      </c>
    </row>
    <row r="1056" spans="1:2" x14ac:dyDescent="0.2">
      <c r="A1056" t="s">
        <v>722</v>
      </c>
      <c r="B1056">
        <v>8940</v>
      </c>
    </row>
    <row r="1057" spans="1:2" x14ac:dyDescent="0.2">
      <c r="A1057" t="s">
        <v>723</v>
      </c>
      <c r="B1057">
        <v>160</v>
      </c>
    </row>
    <row r="1058" spans="1:2" x14ac:dyDescent="0.2">
      <c r="A1058" t="s">
        <v>724</v>
      </c>
      <c r="B1058">
        <v>54545</v>
      </c>
    </row>
    <row r="1059" spans="1:2" x14ac:dyDescent="0.2">
      <c r="A1059" t="s">
        <v>725</v>
      </c>
      <c r="B1059">
        <v>9760</v>
      </c>
    </row>
    <row r="1060" spans="1:2" x14ac:dyDescent="0.2">
      <c r="A1060" t="s">
        <v>726</v>
      </c>
      <c r="B1060">
        <v>6730</v>
      </c>
    </row>
    <row r="1061" spans="1:2" x14ac:dyDescent="0.2">
      <c r="A1061" t="s">
        <v>727</v>
      </c>
      <c r="B1061">
        <v>4730</v>
      </c>
    </row>
    <row r="1062" spans="1:2" x14ac:dyDescent="0.2">
      <c r="A1062" t="s">
        <v>728</v>
      </c>
      <c r="B1062">
        <v>20025</v>
      </c>
    </row>
    <row r="1063" spans="1:2" x14ac:dyDescent="0.2">
      <c r="A1063" t="s">
        <v>729</v>
      </c>
      <c r="B1063">
        <v>15170</v>
      </c>
    </row>
    <row r="1064" spans="1:2" x14ac:dyDescent="0.2">
      <c r="A1064" t="s">
        <v>730</v>
      </c>
      <c r="B1064">
        <v>3245</v>
      </c>
    </row>
    <row r="1065" spans="1:2" x14ac:dyDescent="0.2">
      <c r="A1065" t="s">
        <v>731</v>
      </c>
      <c r="B1065">
        <v>176470</v>
      </c>
    </row>
    <row r="1066" spans="1:2" x14ac:dyDescent="0.2">
      <c r="A1066" t="s">
        <v>732</v>
      </c>
      <c r="B1066">
        <v>2660</v>
      </c>
    </row>
    <row r="1067" spans="1:2" x14ac:dyDescent="0.2">
      <c r="A1067" t="s">
        <v>733</v>
      </c>
      <c r="B1067">
        <v>1325</v>
      </c>
    </row>
    <row r="1068" spans="1:2" x14ac:dyDescent="0.2">
      <c r="A1068" t="s">
        <v>734</v>
      </c>
      <c r="B1068">
        <v>5550</v>
      </c>
    </row>
    <row r="1069" spans="1:2" x14ac:dyDescent="0.2">
      <c r="A1069" t="s">
        <v>735</v>
      </c>
      <c r="B1069">
        <v>1725</v>
      </c>
    </row>
    <row r="1070" spans="1:2" x14ac:dyDescent="0.2">
      <c r="A1070" t="s">
        <v>736</v>
      </c>
      <c r="B1070">
        <v>1105</v>
      </c>
    </row>
    <row r="1071" spans="1:2" x14ac:dyDescent="0.2">
      <c r="A1071" t="s">
        <v>737</v>
      </c>
      <c r="B1071">
        <v>19670</v>
      </c>
    </row>
    <row r="1072" spans="1:2" x14ac:dyDescent="0.2">
      <c r="A1072" t="s">
        <v>738</v>
      </c>
      <c r="B1072">
        <v>1615</v>
      </c>
    </row>
    <row r="1073" spans="1:2" x14ac:dyDescent="0.2">
      <c r="A1073" t="s">
        <v>739</v>
      </c>
      <c r="B1073">
        <v>2700</v>
      </c>
    </row>
    <row r="1074" spans="1:2" x14ac:dyDescent="0.2">
      <c r="A1074" t="s">
        <v>740</v>
      </c>
      <c r="B1074">
        <v>1340</v>
      </c>
    </row>
    <row r="1075" spans="1:2" x14ac:dyDescent="0.2">
      <c r="A1075" t="s">
        <v>741</v>
      </c>
      <c r="B1075">
        <v>52550</v>
      </c>
    </row>
    <row r="1076" spans="1:2" x14ac:dyDescent="0.2">
      <c r="A1076" t="s">
        <v>742</v>
      </c>
      <c r="B1076">
        <v>11790</v>
      </c>
    </row>
    <row r="1077" spans="1:2" x14ac:dyDescent="0.2">
      <c r="A1077" t="s">
        <v>743</v>
      </c>
      <c r="B1077">
        <v>37375</v>
      </c>
    </row>
    <row r="1078" spans="1:2" x14ac:dyDescent="0.2">
      <c r="A1078" t="s">
        <v>744</v>
      </c>
      <c r="B1078">
        <v>3655</v>
      </c>
    </row>
    <row r="1079" spans="1:2" x14ac:dyDescent="0.2">
      <c r="A1079" t="s">
        <v>745</v>
      </c>
      <c r="B1079">
        <v>63605</v>
      </c>
    </row>
    <row r="1080" spans="1:2" x14ac:dyDescent="0.2">
      <c r="A1080" t="s">
        <v>746</v>
      </c>
      <c r="B1080">
        <v>830</v>
      </c>
    </row>
    <row r="1081" spans="1:2" x14ac:dyDescent="0.2">
      <c r="A1081" t="s">
        <v>747</v>
      </c>
      <c r="B1081">
        <v>151360</v>
      </c>
    </row>
    <row r="1082" spans="1:2" x14ac:dyDescent="0.2">
      <c r="A1082" t="s">
        <v>748</v>
      </c>
      <c r="B1082">
        <v>3795</v>
      </c>
    </row>
    <row r="1083" spans="1:2" x14ac:dyDescent="0.2">
      <c r="A1083" t="s">
        <v>749</v>
      </c>
      <c r="B1083">
        <v>1805</v>
      </c>
    </row>
    <row r="1084" spans="1:2" x14ac:dyDescent="0.2">
      <c r="A1084" t="s">
        <v>750</v>
      </c>
      <c r="B1084">
        <v>135</v>
      </c>
    </row>
    <row r="1085" spans="1:2" x14ac:dyDescent="0.2">
      <c r="A1085" t="s">
        <v>751</v>
      </c>
      <c r="B1085">
        <v>6000</v>
      </c>
    </row>
    <row r="1086" spans="1:2" x14ac:dyDescent="0.2">
      <c r="A1086" t="s">
        <v>752</v>
      </c>
      <c r="B1086">
        <v>320</v>
      </c>
    </row>
    <row r="1087" spans="1:2" x14ac:dyDescent="0.2">
      <c r="A1087" t="s">
        <v>753</v>
      </c>
      <c r="B1087">
        <v>17035</v>
      </c>
    </row>
    <row r="1088" spans="1:2" x14ac:dyDescent="0.2">
      <c r="A1088" t="s">
        <v>754</v>
      </c>
      <c r="B1088">
        <v>71785</v>
      </c>
    </row>
    <row r="1089" spans="1:2" x14ac:dyDescent="0.2">
      <c r="A1089" t="s">
        <v>755</v>
      </c>
      <c r="B1089">
        <v>530</v>
      </c>
    </row>
    <row r="1090" spans="1:2" x14ac:dyDescent="0.2">
      <c r="A1090" t="s">
        <v>756</v>
      </c>
      <c r="B1090">
        <v>2110</v>
      </c>
    </row>
    <row r="1091" spans="1:2" x14ac:dyDescent="0.2">
      <c r="A1091" t="s">
        <v>757</v>
      </c>
      <c r="B1091">
        <v>1675</v>
      </c>
    </row>
    <row r="1092" spans="1:2" x14ac:dyDescent="0.2">
      <c r="A1092" t="s">
        <v>758</v>
      </c>
      <c r="B1092">
        <v>240</v>
      </c>
    </row>
    <row r="1093" spans="1:2" x14ac:dyDescent="0.2">
      <c r="A1093" t="s">
        <v>759</v>
      </c>
      <c r="B1093">
        <v>23315</v>
      </c>
    </row>
    <row r="1094" spans="1:2" x14ac:dyDescent="0.2">
      <c r="A1094" t="s">
        <v>760</v>
      </c>
      <c r="B1094">
        <v>5275</v>
      </c>
    </row>
    <row r="1095" spans="1:2" x14ac:dyDescent="0.2">
      <c r="A1095" t="s">
        <v>761</v>
      </c>
      <c r="B1095">
        <v>540</v>
      </c>
    </row>
    <row r="1096" spans="1:2" x14ac:dyDescent="0.2">
      <c r="A1096" t="s">
        <v>762</v>
      </c>
      <c r="B1096">
        <v>1360</v>
      </c>
    </row>
    <row r="1097" spans="1:2" x14ac:dyDescent="0.2">
      <c r="A1097" t="s">
        <v>763</v>
      </c>
      <c r="B1097">
        <v>24855</v>
      </c>
    </row>
    <row r="1098" spans="1:2" x14ac:dyDescent="0.2">
      <c r="A1098" t="s">
        <v>764</v>
      </c>
      <c r="B1098">
        <v>2275</v>
      </c>
    </row>
    <row r="1099" spans="1:2" x14ac:dyDescent="0.2">
      <c r="A1099" t="s">
        <v>765</v>
      </c>
      <c r="B1099">
        <v>200</v>
      </c>
    </row>
    <row r="1100" spans="1:2" x14ac:dyDescent="0.2">
      <c r="A1100" t="s">
        <v>766</v>
      </c>
      <c r="B1100">
        <v>16410</v>
      </c>
    </row>
    <row r="1101" spans="1:2" x14ac:dyDescent="0.2">
      <c r="A1101" t="s">
        <v>767</v>
      </c>
      <c r="B1101">
        <v>460</v>
      </c>
    </row>
    <row r="1102" spans="1:2" x14ac:dyDescent="0.2">
      <c r="A1102" t="s">
        <v>768</v>
      </c>
      <c r="B1102">
        <v>10105</v>
      </c>
    </row>
    <row r="1103" spans="1:2" x14ac:dyDescent="0.2">
      <c r="A1103" t="s">
        <v>769</v>
      </c>
      <c r="B1103">
        <v>690</v>
      </c>
    </row>
    <row r="1104" spans="1:2" x14ac:dyDescent="0.2">
      <c r="A1104" t="s">
        <v>770</v>
      </c>
      <c r="B1104">
        <v>365</v>
      </c>
    </row>
    <row r="1105" spans="1:2" x14ac:dyDescent="0.2">
      <c r="A1105" t="s">
        <v>771</v>
      </c>
      <c r="B1105">
        <v>4920</v>
      </c>
    </row>
    <row r="1106" spans="1:2" x14ac:dyDescent="0.2">
      <c r="A1106" t="s">
        <v>772</v>
      </c>
      <c r="B1106">
        <v>60855</v>
      </c>
    </row>
    <row r="1107" spans="1:2" x14ac:dyDescent="0.2">
      <c r="A1107" t="s">
        <v>773</v>
      </c>
      <c r="B1107">
        <v>355</v>
      </c>
    </row>
    <row r="1108" spans="1:2" x14ac:dyDescent="0.2">
      <c r="A1108" t="s">
        <v>774</v>
      </c>
      <c r="B1108">
        <v>385</v>
      </c>
    </row>
    <row r="1109" spans="1:2" x14ac:dyDescent="0.2">
      <c r="A1109" t="s">
        <v>775</v>
      </c>
      <c r="B1109">
        <v>2410</v>
      </c>
    </row>
    <row r="1110" spans="1:2" x14ac:dyDescent="0.2">
      <c r="A1110" t="s">
        <v>776</v>
      </c>
      <c r="B1110">
        <v>190</v>
      </c>
    </row>
    <row r="1111" spans="1:2" x14ac:dyDescent="0.2">
      <c r="A1111" t="s">
        <v>777</v>
      </c>
      <c r="B1111">
        <v>210</v>
      </c>
    </row>
    <row r="1112" spans="1:2" x14ac:dyDescent="0.2">
      <c r="A1112" t="s">
        <v>778</v>
      </c>
      <c r="B1112">
        <v>2715</v>
      </c>
    </row>
    <row r="1113" spans="1:2" x14ac:dyDescent="0.2">
      <c r="A1113" t="s">
        <v>779</v>
      </c>
      <c r="B1113">
        <v>2350</v>
      </c>
    </row>
    <row r="1114" spans="1:2" x14ac:dyDescent="0.2">
      <c r="A1114" t="s">
        <v>780</v>
      </c>
      <c r="B1114">
        <v>1405</v>
      </c>
    </row>
    <row r="1115" spans="1:2" x14ac:dyDescent="0.2">
      <c r="A1115" t="s">
        <v>781</v>
      </c>
      <c r="B1115">
        <v>125</v>
      </c>
    </row>
    <row r="1116" spans="1:2" x14ac:dyDescent="0.2">
      <c r="A1116" t="s">
        <v>782</v>
      </c>
      <c r="B1116">
        <v>14355</v>
      </c>
    </row>
    <row r="1117" spans="1:2" x14ac:dyDescent="0.2">
      <c r="A1117" t="s">
        <v>783</v>
      </c>
      <c r="B1117">
        <v>25640</v>
      </c>
    </row>
    <row r="1118" spans="1:2" x14ac:dyDescent="0.2">
      <c r="A1118" t="s">
        <v>784</v>
      </c>
      <c r="B1118">
        <v>200</v>
      </c>
    </row>
    <row r="1119" spans="1:2" x14ac:dyDescent="0.2">
      <c r="A1119" t="s">
        <v>785</v>
      </c>
      <c r="B1119">
        <v>165</v>
      </c>
    </row>
    <row r="1120" spans="1:2" x14ac:dyDescent="0.2">
      <c r="A1120" t="s">
        <v>786</v>
      </c>
      <c r="B1120">
        <v>55</v>
      </c>
    </row>
    <row r="1121" spans="1:2" x14ac:dyDescent="0.2">
      <c r="A1121" t="s">
        <v>787</v>
      </c>
      <c r="B1121">
        <v>340</v>
      </c>
    </row>
    <row r="1122" spans="1:2" x14ac:dyDescent="0.2">
      <c r="A1122" t="s">
        <v>788</v>
      </c>
      <c r="B1122">
        <v>1025</v>
      </c>
    </row>
    <row r="1123" spans="1:2" x14ac:dyDescent="0.2">
      <c r="A1123" t="s">
        <v>789</v>
      </c>
      <c r="B1123">
        <v>5080</v>
      </c>
    </row>
    <row r="1124" spans="1:2" x14ac:dyDescent="0.2">
      <c r="A1124" t="s">
        <v>790</v>
      </c>
      <c r="B1124">
        <v>2000</v>
      </c>
    </row>
    <row r="1125" spans="1:2" x14ac:dyDescent="0.2">
      <c r="A1125" t="s">
        <v>791</v>
      </c>
      <c r="B1125">
        <v>4390</v>
      </c>
    </row>
    <row r="1126" spans="1:2" x14ac:dyDescent="0.2">
      <c r="A1126" t="s">
        <v>792</v>
      </c>
      <c r="B1126">
        <v>2430</v>
      </c>
    </row>
    <row r="1127" spans="1:2" x14ac:dyDescent="0.2">
      <c r="A1127" t="s">
        <v>793</v>
      </c>
      <c r="B1127">
        <v>55630</v>
      </c>
    </row>
    <row r="1128" spans="1:2" x14ac:dyDescent="0.2">
      <c r="A1128" t="s">
        <v>794</v>
      </c>
      <c r="B1128">
        <v>2070</v>
      </c>
    </row>
    <row r="1129" spans="1:2" x14ac:dyDescent="0.2">
      <c r="A1129" t="s">
        <v>795</v>
      </c>
      <c r="B1129">
        <v>110</v>
      </c>
    </row>
    <row r="1130" spans="1:2" x14ac:dyDescent="0.2">
      <c r="A1130" t="s">
        <v>796</v>
      </c>
      <c r="B1130">
        <v>1550</v>
      </c>
    </row>
    <row r="1131" spans="1:2" x14ac:dyDescent="0.2">
      <c r="A1131" t="s">
        <v>797</v>
      </c>
      <c r="B1131">
        <v>130</v>
      </c>
    </row>
    <row r="1132" spans="1:2" x14ac:dyDescent="0.2">
      <c r="A1132" t="s">
        <v>798</v>
      </c>
      <c r="B1132">
        <v>435</v>
      </c>
    </row>
    <row r="1133" spans="1:2" x14ac:dyDescent="0.2">
      <c r="A1133" t="s">
        <v>799</v>
      </c>
      <c r="B1133">
        <v>3945</v>
      </c>
    </row>
    <row r="1134" spans="1:2" x14ac:dyDescent="0.2">
      <c r="A1134" t="s">
        <v>800</v>
      </c>
      <c r="B1134">
        <v>3230</v>
      </c>
    </row>
    <row r="1135" spans="1:2" x14ac:dyDescent="0.2">
      <c r="A1135" t="s">
        <v>801</v>
      </c>
      <c r="B1135">
        <v>9545</v>
      </c>
    </row>
    <row r="1136" spans="1:2" x14ac:dyDescent="0.2">
      <c r="A1136" t="s">
        <v>802</v>
      </c>
      <c r="B1136">
        <v>450</v>
      </c>
    </row>
    <row r="1137" spans="1:2" x14ac:dyDescent="0.2">
      <c r="A1137" t="s">
        <v>803</v>
      </c>
      <c r="B1137">
        <v>2005</v>
      </c>
    </row>
    <row r="1138" spans="1:2" x14ac:dyDescent="0.2">
      <c r="A1138" t="s">
        <v>804</v>
      </c>
      <c r="B1138">
        <v>2350</v>
      </c>
    </row>
    <row r="1139" spans="1:2" x14ac:dyDescent="0.2">
      <c r="A1139" t="s">
        <v>805</v>
      </c>
      <c r="B1139">
        <v>5255</v>
      </c>
    </row>
    <row r="1140" spans="1:2" x14ac:dyDescent="0.2">
      <c r="A1140" t="s">
        <v>806</v>
      </c>
      <c r="B1140">
        <v>1050</v>
      </c>
    </row>
    <row r="1141" spans="1:2" x14ac:dyDescent="0.2">
      <c r="A1141" t="s">
        <v>807</v>
      </c>
      <c r="B1141">
        <v>1210</v>
      </c>
    </row>
    <row r="1142" spans="1:2" x14ac:dyDescent="0.2">
      <c r="A1142" t="s">
        <v>808</v>
      </c>
      <c r="B1142">
        <v>495</v>
      </c>
    </row>
    <row r="1143" spans="1:2" x14ac:dyDescent="0.2">
      <c r="A1143" t="s">
        <v>809</v>
      </c>
      <c r="B1143">
        <v>11265</v>
      </c>
    </row>
    <row r="1144" spans="1:2" x14ac:dyDescent="0.2">
      <c r="A1144" t="s">
        <v>810</v>
      </c>
      <c r="B1144">
        <v>1025</v>
      </c>
    </row>
    <row r="1145" spans="1:2" x14ac:dyDescent="0.2">
      <c r="A1145" t="s">
        <v>811</v>
      </c>
      <c r="B1145">
        <v>295</v>
      </c>
    </row>
    <row r="1146" spans="1:2" x14ac:dyDescent="0.2">
      <c r="A1146" t="s">
        <v>812</v>
      </c>
      <c r="B1146">
        <v>260</v>
      </c>
    </row>
    <row r="1147" spans="1:2" x14ac:dyDescent="0.2">
      <c r="A1147" t="s">
        <v>813</v>
      </c>
      <c r="B1147">
        <v>2725</v>
      </c>
    </row>
    <row r="1148" spans="1:2" x14ac:dyDescent="0.2">
      <c r="A1148" t="s">
        <v>814</v>
      </c>
      <c r="B1148">
        <v>5175</v>
      </c>
    </row>
    <row r="1149" spans="1:2" x14ac:dyDescent="0.2">
      <c r="A1149" t="s">
        <v>815</v>
      </c>
      <c r="B1149">
        <v>540</v>
      </c>
    </row>
    <row r="1150" spans="1:2" x14ac:dyDescent="0.2">
      <c r="A1150" t="s">
        <v>816</v>
      </c>
      <c r="B1150">
        <v>2225</v>
      </c>
    </row>
    <row r="1151" spans="1:2" x14ac:dyDescent="0.2">
      <c r="A1151" t="s">
        <v>817</v>
      </c>
      <c r="B1151">
        <v>2555</v>
      </c>
    </row>
    <row r="1152" spans="1:2" x14ac:dyDescent="0.2">
      <c r="A1152" t="s">
        <v>818</v>
      </c>
      <c r="B1152">
        <v>134085</v>
      </c>
    </row>
    <row r="1153" spans="1:2" x14ac:dyDescent="0.2">
      <c r="A1153" t="s">
        <v>819</v>
      </c>
      <c r="B1153">
        <v>29745</v>
      </c>
    </row>
    <row r="1154" spans="1:2" x14ac:dyDescent="0.2">
      <c r="A1154" t="s">
        <v>820</v>
      </c>
      <c r="B1154">
        <v>270</v>
      </c>
    </row>
    <row r="1155" spans="1:2" x14ac:dyDescent="0.2">
      <c r="A1155" t="s">
        <v>821</v>
      </c>
      <c r="B1155">
        <v>380</v>
      </c>
    </row>
    <row r="1156" spans="1:2" x14ac:dyDescent="0.2">
      <c r="A1156" t="s">
        <v>822</v>
      </c>
      <c r="B1156">
        <v>155</v>
      </c>
    </row>
    <row r="1157" spans="1:2" x14ac:dyDescent="0.2">
      <c r="A1157" t="s">
        <v>823</v>
      </c>
      <c r="B1157">
        <v>725</v>
      </c>
    </row>
    <row r="1158" spans="1:2" x14ac:dyDescent="0.2">
      <c r="A1158" t="s">
        <v>824</v>
      </c>
      <c r="B1158">
        <v>415</v>
      </c>
    </row>
    <row r="1159" spans="1:2" x14ac:dyDescent="0.2">
      <c r="A1159" t="s">
        <v>825</v>
      </c>
      <c r="B1159">
        <v>2925</v>
      </c>
    </row>
    <row r="1160" spans="1:2" x14ac:dyDescent="0.2">
      <c r="A1160" t="s">
        <v>826</v>
      </c>
      <c r="B1160">
        <v>380</v>
      </c>
    </row>
    <row r="1161" spans="1:2" x14ac:dyDescent="0.2">
      <c r="A1161" t="s">
        <v>827</v>
      </c>
      <c r="B1161">
        <v>5595</v>
      </c>
    </row>
    <row r="1162" spans="1:2" x14ac:dyDescent="0.2">
      <c r="A1162" t="s">
        <v>828</v>
      </c>
      <c r="B1162">
        <v>235</v>
      </c>
    </row>
    <row r="1163" spans="1:2" x14ac:dyDescent="0.2">
      <c r="A1163" t="s">
        <v>829</v>
      </c>
      <c r="B1163">
        <v>115</v>
      </c>
    </row>
    <row r="1164" spans="1:2" x14ac:dyDescent="0.2">
      <c r="A1164" t="s">
        <v>830</v>
      </c>
      <c r="B1164">
        <v>225</v>
      </c>
    </row>
    <row r="1165" spans="1:2" x14ac:dyDescent="0.2">
      <c r="A1165" t="s">
        <v>831</v>
      </c>
      <c r="B1165">
        <v>125</v>
      </c>
    </row>
    <row r="1166" spans="1:2" x14ac:dyDescent="0.2">
      <c r="A1166" t="s">
        <v>832</v>
      </c>
      <c r="B1166">
        <v>3215</v>
      </c>
    </row>
    <row r="1167" spans="1:2" x14ac:dyDescent="0.2">
      <c r="A1167" t="s">
        <v>833</v>
      </c>
      <c r="B1167">
        <v>1005</v>
      </c>
    </row>
    <row r="1168" spans="1:2" x14ac:dyDescent="0.2">
      <c r="A1168" t="s">
        <v>834</v>
      </c>
      <c r="B1168">
        <v>705</v>
      </c>
    </row>
    <row r="1169" spans="1:2" x14ac:dyDescent="0.2">
      <c r="A1169" t="s">
        <v>835</v>
      </c>
      <c r="B1169">
        <v>1355</v>
      </c>
    </row>
    <row r="1170" spans="1:2" x14ac:dyDescent="0.2">
      <c r="A1170" t="s">
        <v>836</v>
      </c>
      <c r="B1170">
        <v>295</v>
      </c>
    </row>
    <row r="1171" spans="1:2" x14ac:dyDescent="0.2">
      <c r="A1171" t="s">
        <v>837</v>
      </c>
      <c r="B1171">
        <v>670</v>
      </c>
    </row>
    <row r="1172" spans="1:2" x14ac:dyDescent="0.2">
      <c r="A1172" t="s">
        <v>838</v>
      </c>
      <c r="B1172">
        <v>165</v>
      </c>
    </row>
    <row r="1173" spans="1:2" x14ac:dyDescent="0.2">
      <c r="A1173" t="s">
        <v>839</v>
      </c>
      <c r="B1173">
        <v>7310</v>
      </c>
    </row>
    <row r="1174" spans="1:2" x14ac:dyDescent="0.2">
      <c r="A1174" t="s">
        <v>840</v>
      </c>
      <c r="B1174">
        <v>210</v>
      </c>
    </row>
    <row r="1175" spans="1:2" x14ac:dyDescent="0.2">
      <c r="A1175" t="s">
        <v>841</v>
      </c>
      <c r="B1175">
        <v>1365</v>
      </c>
    </row>
    <row r="1176" spans="1:2" x14ac:dyDescent="0.2">
      <c r="A1176" t="s">
        <v>842</v>
      </c>
      <c r="B1176">
        <v>265</v>
      </c>
    </row>
    <row r="1177" spans="1:2" x14ac:dyDescent="0.2">
      <c r="A1177" t="s">
        <v>843</v>
      </c>
      <c r="B1177">
        <v>620</v>
      </c>
    </row>
    <row r="1178" spans="1:2" x14ac:dyDescent="0.2">
      <c r="A1178" t="s">
        <v>844</v>
      </c>
      <c r="B1178">
        <v>50</v>
      </c>
    </row>
    <row r="1179" spans="1:2" x14ac:dyDescent="0.2">
      <c r="A1179" t="s">
        <v>845</v>
      </c>
      <c r="B1179">
        <v>1210</v>
      </c>
    </row>
    <row r="1180" spans="1:2" x14ac:dyDescent="0.2">
      <c r="A1180" t="s">
        <v>846</v>
      </c>
      <c r="B1180">
        <v>2205</v>
      </c>
    </row>
    <row r="1181" spans="1:2" x14ac:dyDescent="0.2">
      <c r="A1181" t="s">
        <v>847</v>
      </c>
      <c r="B1181">
        <v>48190</v>
      </c>
    </row>
    <row r="1182" spans="1:2" x14ac:dyDescent="0.2">
      <c r="A1182" t="s">
        <v>848</v>
      </c>
      <c r="B1182">
        <v>9650</v>
      </c>
    </row>
    <row r="1183" spans="1:2" x14ac:dyDescent="0.2">
      <c r="A1183" t="s">
        <v>849</v>
      </c>
      <c r="B1183">
        <v>4675</v>
      </c>
    </row>
    <row r="1184" spans="1:2" x14ac:dyDescent="0.2">
      <c r="A1184" t="s">
        <v>850</v>
      </c>
      <c r="B1184">
        <v>300</v>
      </c>
    </row>
    <row r="1185" spans="1:2" x14ac:dyDescent="0.2">
      <c r="A1185" t="s">
        <v>851</v>
      </c>
      <c r="B1185">
        <v>140</v>
      </c>
    </row>
    <row r="1186" spans="1:2" x14ac:dyDescent="0.2">
      <c r="A1186" t="s">
        <v>852</v>
      </c>
      <c r="B1186">
        <v>12030</v>
      </c>
    </row>
    <row r="1187" spans="1:2" x14ac:dyDescent="0.2">
      <c r="A1187" t="s">
        <v>853</v>
      </c>
      <c r="B1187">
        <v>2255</v>
      </c>
    </row>
    <row r="1188" spans="1:2" x14ac:dyDescent="0.2">
      <c r="A1188" t="s">
        <v>854</v>
      </c>
      <c r="B1188">
        <v>265</v>
      </c>
    </row>
    <row r="1189" spans="1:2" x14ac:dyDescent="0.2">
      <c r="A1189" t="s">
        <v>855</v>
      </c>
      <c r="B1189">
        <v>12635</v>
      </c>
    </row>
    <row r="1190" spans="1:2" x14ac:dyDescent="0.2">
      <c r="A1190" t="s">
        <v>856</v>
      </c>
      <c r="B1190">
        <v>4285</v>
      </c>
    </row>
    <row r="1191" spans="1:2" x14ac:dyDescent="0.2">
      <c r="A1191" t="s">
        <v>857</v>
      </c>
      <c r="B1191">
        <v>3670</v>
      </c>
    </row>
    <row r="1192" spans="1:2" x14ac:dyDescent="0.2">
      <c r="A1192" t="s">
        <v>858</v>
      </c>
      <c r="B1192">
        <v>785</v>
      </c>
    </row>
    <row r="1193" spans="1:2" x14ac:dyDescent="0.2">
      <c r="A1193" t="s">
        <v>859</v>
      </c>
      <c r="B1193">
        <v>33050</v>
      </c>
    </row>
    <row r="1194" spans="1:2" x14ac:dyDescent="0.2">
      <c r="A1194" t="s">
        <v>860</v>
      </c>
      <c r="B1194">
        <v>125</v>
      </c>
    </row>
    <row r="1195" spans="1:2" x14ac:dyDescent="0.2">
      <c r="A1195" t="s">
        <v>861</v>
      </c>
      <c r="B1195">
        <v>330</v>
      </c>
    </row>
    <row r="1196" spans="1:2" x14ac:dyDescent="0.2">
      <c r="A1196" t="s">
        <v>862</v>
      </c>
      <c r="B1196">
        <v>565</v>
      </c>
    </row>
    <row r="1197" spans="1:2" x14ac:dyDescent="0.2">
      <c r="A1197" t="s">
        <v>863</v>
      </c>
      <c r="B1197">
        <v>1700</v>
      </c>
    </row>
    <row r="1198" spans="1:2" x14ac:dyDescent="0.2">
      <c r="A1198" t="s">
        <v>864</v>
      </c>
      <c r="B1198">
        <v>325</v>
      </c>
    </row>
    <row r="1199" spans="1:2" x14ac:dyDescent="0.2">
      <c r="A1199" t="s">
        <v>865</v>
      </c>
      <c r="B1199">
        <v>4020</v>
      </c>
    </row>
    <row r="1200" spans="1:2" x14ac:dyDescent="0.2">
      <c r="A1200" t="s">
        <v>866</v>
      </c>
      <c r="B1200">
        <v>6195</v>
      </c>
    </row>
    <row r="1201" spans="1:2" x14ac:dyDescent="0.2">
      <c r="A1201" t="s">
        <v>867</v>
      </c>
      <c r="B1201">
        <v>195</v>
      </c>
    </row>
    <row r="1202" spans="1:2" x14ac:dyDescent="0.2">
      <c r="A1202" t="s">
        <v>868</v>
      </c>
      <c r="B1202">
        <v>980</v>
      </c>
    </row>
    <row r="1203" spans="1:2" x14ac:dyDescent="0.2">
      <c r="A1203" t="s">
        <v>869</v>
      </c>
      <c r="B1203">
        <v>350</v>
      </c>
    </row>
    <row r="1204" spans="1:2" x14ac:dyDescent="0.2">
      <c r="A1204" t="s">
        <v>870</v>
      </c>
      <c r="B1204">
        <v>495</v>
      </c>
    </row>
    <row r="1205" spans="1:2" x14ac:dyDescent="0.2">
      <c r="A1205" t="s">
        <v>871</v>
      </c>
      <c r="B1205">
        <v>510</v>
      </c>
    </row>
    <row r="1206" spans="1:2" x14ac:dyDescent="0.2">
      <c r="A1206" t="s">
        <v>872</v>
      </c>
      <c r="B1206">
        <v>1035</v>
      </c>
    </row>
    <row r="1207" spans="1:2" x14ac:dyDescent="0.2">
      <c r="A1207" t="s">
        <v>873</v>
      </c>
      <c r="B1207">
        <v>120</v>
      </c>
    </row>
    <row r="1208" spans="1:2" x14ac:dyDescent="0.2">
      <c r="A1208" t="s">
        <v>874</v>
      </c>
      <c r="B1208">
        <v>12245</v>
      </c>
    </row>
    <row r="1209" spans="1:2" x14ac:dyDescent="0.2">
      <c r="A1209" t="s">
        <v>875</v>
      </c>
      <c r="B1209">
        <v>1955</v>
      </c>
    </row>
    <row r="1210" spans="1:2" x14ac:dyDescent="0.2">
      <c r="A1210" t="s">
        <v>876</v>
      </c>
      <c r="B1210">
        <v>560</v>
      </c>
    </row>
    <row r="1211" spans="1:2" x14ac:dyDescent="0.2">
      <c r="A1211" t="s">
        <v>877</v>
      </c>
      <c r="B1211">
        <v>400</v>
      </c>
    </row>
    <row r="1212" spans="1:2" x14ac:dyDescent="0.2">
      <c r="A1212" t="s">
        <v>878</v>
      </c>
      <c r="B1212">
        <v>640</v>
      </c>
    </row>
    <row r="1213" spans="1:2" x14ac:dyDescent="0.2">
      <c r="A1213" t="s">
        <v>879</v>
      </c>
      <c r="B1213">
        <v>110</v>
      </c>
    </row>
    <row r="1214" spans="1:2" x14ac:dyDescent="0.2">
      <c r="A1214" t="s">
        <v>880</v>
      </c>
      <c r="B1214">
        <v>585</v>
      </c>
    </row>
    <row r="1215" spans="1:2" x14ac:dyDescent="0.2">
      <c r="A1215" t="s">
        <v>881</v>
      </c>
      <c r="B1215">
        <v>45</v>
      </c>
    </row>
    <row r="1216" spans="1:2" x14ac:dyDescent="0.2">
      <c r="A1216" t="s">
        <v>882</v>
      </c>
      <c r="B1216">
        <v>1755</v>
      </c>
    </row>
    <row r="1217" spans="1:2" x14ac:dyDescent="0.2">
      <c r="A1217" t="s">
        <v>883</v>
      </c>
      <c r="B1217">
        <v>25435</v>
      </c>
    </row>
    <row r="1218" spans="1:2" x14ac:dyDescent="0.2">
      <c r="A1218" t="s">
        <v>884</v>
      </c>
      <c r="B1218">
        <v>2895</v>
      </c>
    </row>
    <row r="1219" spans="1:2" x14ac:dyDescent="0.2">
      <c r="A1219" t="s">
        <v>885</v>
      </c>
      <c r="B1219">
        <v>22860</v>
      </c>
    </row>
    <row r="1220" spans="1:2" x14ac:dyDescent="0.2">
      <c r="A1220" t="s">
        <v>886</v>
      </c>
      <c r="B1220">
        <v>589325</v>
      </c>
    </row>
    <row r="1221" spans="1:2" x14ac:dyDescent="0.2">
      <c r="A1221" t="s">
        <v>887</v>
      </c>
      <c r="B1221">
        <v>161475</v>
      </c>
    </row>
    <row r="1222" spans="1:2" x14ac:dyDescent="0.2">
      <c r="A1222" t="s">
        <v>888</v>
      </c>
      <c r="B1222">
        <v>14810</v>
      </c>
    </row>
    <row r="1223" spans="1:2" x14ac:dyDescent="0.2">
      <c r="A1223" t="s">
        <v>889</v>
      </c>
      <c r="B1223">
        <v>22635</v>
      </c>
    </row>
    <row r="1224" spans="1:2" x14ac:dyDescent="0.2">
      <c r="A1224" t="s">
        <v>890</v>
      </c>
      <c r="B1224">
        <v>6190</v>
      </c>
    </row>
    <row r="1225" spans="1:2" x14ac:dyDescent="0.2">
      <c r="A1225" t="s">
        <v>891</v>
      </c>
      <c r="B1225">
        <v>1645</v>
      </c>
    </row>
    <row r="1226" spans="1:2" x14ac:dyDescent="0.2">
      <c r="A1226" t="s">
        <v>892</v>
      </c>
      <c r="B1226">
        <v>945</v>
      </c>
    </row>
    <row r="1227" spans="1:2" x14ac:dyDescent="0.2">
      <c r="A1227" t="s">
        <v>893</v>
      </c>
      <c r="B1227">
        <v>665</v>
      </c>
    </row>
    <row r="1228" spans="1:2" x14ac:dyDescent="0.2">
      <c r="A1228" t="s">
        <v>894</v>
      </c>
      <c r="B1228">
        <v>255</v>
      </c>
    </row>
    <row r="1229" spans="1:2" x14ac:dyDescent="0.2">
      <c r="A1229" t="s">
        <v>895</v>
      </c>
      <c r="B1229">
        <v>34235</v>
      </c>
    </row>
    <row r="1230" spans="1:2" x14ac:dyDescent="0.2">
      <c r="A1230" t="s">
        <v>896</v>
      </c>
      <c r="B1230">
        <v>14580</v>
      </c>
    </row>
    <row r="1231" spans="1:2" x14ac:dyDescent="0.2">
      <c r="A1231" t="s">
        <v>897</v>
      </c>
      <c r="B1231">
        <v>2435</v>
      </c>
    </row>
    <row r="1232" spans="1:2" x14ac:dyDescent="0.2">
      <c r="A1232" t="s">
        <v>898</v>
      </c>
      <c r="B1232">
        <v>2985</v>
      </c>
    </row>
    <row r="1233" spans="1:2" x14ac:dyDescent="0.2">
      <c r="A1233" t="s">
        <v>899</v>
      </c>
      <c r="B1233">
        <v>475</v>
      </c>
    </row>
    <row r="1234" spans="1:2" x14ac:dyDescent="0.2">
      <c r="A1234" t="s">
        <v>900</v>
      </c>
      <c r="B1234">
        <v>3625</v>
      </c>
    </row>
    <row r="1235" spans="1:2" x14ac:dyDescent="0.2">
      <c r="A1235" t="s">
        <v>901</v>
      </c>
      <c r="B1235">
        <v>645</v>
      </c>
    </row>
    <row r="1236" spans="1:2" x14ac:dyDescent="0.2">
      <c r="A1236" t="s">
        <v>902</v>
      </c>
      <c r="B1236">
        <v>190</v>
      </c>
    </row>
    <row r="1237" spans="1:2" x14ac:dyDescent="0.2">
      <c r="A1237" t="s">
        <v>903</v>
      </c>
      <c r="B1237">
        <v>23015</v>
      </c>
    </row>
    <row r="1238" spans="1:2" x14ac:dyDescent="0.2">
      <c r="A1238" t="s">
        <v>904</v>
      </c>
      <c r="B1238">
        <v>7555</v>
      </c>
    </row>
    <row r="1239" spans="1:2" x14ac:dyDescent="0.2">
      <c r="A1239" t="s">
        <v>905</v>
      </c>
      <c r="B1239">
        <v>900</v>
      </c>
    </row>
    <row r="1240" spans="1:2" x14ac:dyDescent="0.2">
      <c r="A1240" t="s">
        <v>906</v>
      </c>
      <c r="B1240">
        <v>2615</v>
      </c>
    </row>
    <row r="1241" spans="1:2" x14ac:dyDescent="0.2">
      <c r="A1241" t="s">
        <v>907</v>
      </c>
      <c r="B1241">
        <v>17330</v>
      </c>
    </row>
    <row r="1242" spans="1:2" x14ac:dyDescent="0.2">
      <c r="A1242" t="s">
        <v>908</v>
      </c>
      <c r="B1242">
        <v>515</v>
      </c>
    </row>
    <row r="1243" spans="1:2" x14ac:dyDescent="0.2">
      <c r="A1243" t="s">
        <v>909</v>
      </c>
      <c r="B1243">
        <v>560</v>
      </c>
    </row>
    <row r="1244" spans="1:2" x14ac:dyDescent="0.2">
      <c r="A1244" t="s">
        <v>910</v>
      </c>
      <c r="B1244">
        <v>9160</v>
      </c>
    </row>
    <row r="1245" spans="1:2" x14ac:dyDescent="0.2">
      <c r="A1245" t="s">
        <v>911</v>
      </c>
      <c r="B1245">
        <v>200</v>
      </c>
    </row>
    <row r="1246" spans="1:2" x14ac:dyDescent="0.2">
      <c r="A1246" t="s">
        <v>912</v>
      </c>
      <c r="B1246">
        <v>410</v>
      </c>
    </row>
    <row r="1247" spans="1:2" x14ac:dyDescent="0.2">
      <c r="A1247" t="s">
        <v>913</v>
      </c>
      <c r="B1247">
        <v>595</v>
      </c>
    </row>
    <row r="1248" spans="1:2" x14ac:dyDescent="0.2">
      <c r="A1248" t="s">
        <v>914</v>
      </c>
      <c r="B1248">
        <v>1230</v>
      </c>
    </row>
    <row r="1249" spans="1:2" x14ac:dyDescent="0.2">
      <c r="A1249" t="s">
        <v>915</v>
      </c>
      <c r="B1249">
        <v>4600</v>
      </c>
    </row>
    <row r="1250" spans="1:2" x14ac:dyDescent="0.2">
      <c r="A1250" t="s">
        <v>916</v>
      </c>
      <c r="B1250">
        <v>161490</v>
      </c>
    </row>
    <row r="1251" spans="1:2" x14ac:dyDescent="0.2">
      <c r="A1251" t="s">
        <v>917</v>
      </c>
      <c r="B1251">
        <v>7500</v>
      </c>
    </row>
    <row r="1252" spans="1:2" x14ac:dyDescent="0.2">
      <c r="A1252" t="s">
        <v>918</v>
      </c>
      <c r="B1252">
        <v>3325</v>
      </c>
    </row>
    <row r="1253" spans="1:2" x14ac:dyDescent="0.2">
      <c r="A1253" t="s">
        <v>919</v>
      </c>
      <c r="B1253">
        <v>895</v>
      </c>
    </row>
    <row r="1254" spans="1:2" x14ac:dyDescent="0.2">
      <c r="A1254" t="s">
        <v>920</v>
      </c>
      <c r="B1254">
        <v>92745</v>
      </c>
    </row>
    <row r="1255" spans="1:2" x14ac:dyDescent="0.2">
      <c r="A1255" t="s">
        <v>921</v>
      </c>
      <c r="B1255">
        <v>180</v>
      </c>
    </row>
    <row r="1256" spans="1:2" x14ac:dyDescent="0.2">
      <c r="A1256" t="s">
        <v>922</v>
      </c>
      <c r="B1256">
        <v>600</v>
      </c>
    </row>
    <row r="1257" spans="1:2" x14ac:dyDescent="0.2">
      <c r="A1257" t="s">
        <v>923</v>
      </c>
      <c r="B1257">
        <v>535</v>
      </c>
    </row>
    <row r="1258" spans="1:2" x14ac:dyDescent="0.2">
      <c r="A1258" t="s">
        <v>924</v>
      </c>
      <c r="B1258">
        <v>2300</v>
      </c>
    </row>
    <row r="1259" spans="1:2" x14ac:dyDescent="0.2">
      <c r="A1259" t="s">
        <v>925</v>
      </c>
      <c r="B1259">
        <v>32060</v>
      </c>
    </row>
    <row r="1260" spans="1:2" x14ac:dyDescent="0.2">
      <c r="A1260" t="s">
        <v>926</v>
      </c>
      <c r="B1260">
        <v>8295</v>
      </c>
    </row>
    <row r="1261" spans="1:2" x14ac:dyDescent="0.2">
      <c r="A1261" t="s">
        <v>927</v>
      </c>
      <c r="B1261">
        <v>415</v>
      </c>
    </row>
    <row r="1262" spans="1:2" x14ac:dyDescent="0.2">
      <c r="A1262" t="s">
        <v>928</v>
      </c>
      <c r="B1262">
        <v>13125</v>
      </c>
    </row>
    <row r="1263" spans="1:2" x14ac:dyDescent="0.2">
      <c r="A1263" t="s">
        <v>929</v>
      </c>
      <c r="B1263">
        <v>4525</v>
      </c>
    </row>
    <row r="1264" spans="1:2" x14ac:dyDescent="0.2">
      <c r="A1264" t="s">
        <v>930</v>
      </c>
      <c r="B1264">
        <v>8165</v>
      </c>
    </row>
    <row r="1265" spans="1:2" x14ac:dyDescent="0.2">
      <c r="A1265" t="s">
        <v>931</v>
      </c>
      <c r="B1265">
        <v>269375</v>
      </c>
    </row>
    <row r="1266" spans="1:2" x14ac:dyDescent="0.2">
      <c r="A1266" t="s">
        <v>932</v>
      </c>
      <c r="B1266">
        <v>1015</v>
      </c>
    </row>
    <row r="1267" spans="1:2" x14ac:dyDescent="0.2">
      <c r="A1267" t="s">
        <v>933</v>
      </c>
      <c r="B1267">
        <v>2305</v>
      </c>
    </row>
    <row r="1268" spans="1:2" x14ac:dyDescent="0.2">
      <c r="A1268" t="s">
        <v>934</v>
      </c>
      <c r="B1268">
        <v>180920</v>
      </c>
    </row>
    <row r="1269" spans="1:2" x14ac:dyDescent="0.2">
      <c r="A1269" t="s">
        <v>935</v>
      </c>
      <c r="B1269">
        <v>26935</v>
      </c>
    </row>
    <row r="1270" spans="1:2" x14ac:dyDescent="0.2">
      <c r="A1270" t="s">
        <v>936</v>
      </c>
      <c r="B1270">
        <v>15</v>
      </c>
    </row>
    <row r="1271" spans="1:2" x14ac:dyDescent="0.2">
      <c r="A1271" t="s">
        <v>937</v>
      </c>
      <c r="B1271">
        <v>1380</v>
      </c>
    </row>
    <row r="1272" spans="1:2" x14ac:dyDescent="0.2">
      <c r="A1272" t="s">
        <v>938</v>
      </c>
      <c r="B1272">
        <v>6565</v>
      </c>
    </row>
    <row r="1273" spans="1:2" x14ac:dyDescent="0.2">
      <c r="A1273" t="s">
        <v>939</v>
      </c>
      <c r="B1273">
        <v>455</v>
      </c>
    </row>
    <row r="1274" spans="1:2" x14ac:dyDescent="0.2">
      <c r="A1274" t="s">
        <v>940</v>
      </c>
      <c r="B1274">
        <v>29410</v>
      </c>
    </row>
    <row r="1275" spans="1:2" x14ac:dyDescent="0.2">
      <c r="A1275" t="s">
        <v>941</v>
      </c>
      <c r="B1275">
        <v>1270</v>
      </c>
    </row>
    <row r="1276" spans="1:2" x14ac:dyDescent="0.2">
      <c r="A1276" t="s">
        <v>942</v>
      </c>
      <c r="B1276">
        <v>1025</v>
      </c>
    </row>
    <row r="1277" spans="1:2" x14ac:dyDescent="0.2">
      <c r="A1277" t="s">
        <v>943</v>
      </c>
      <c r="B1277">
        <v>795</v>
      </c>
    </row>
    <row r="1278" spans="1:2" x14ac:dyDescent="0.2">
      <c r="A1278" t="s">
        <v>944</v>
      </c>
      <c r="B1278">
        <v>215</v>
      </c>
    </row>
    <row r="1279" spans="1:2" x14ac:dyDescent="0.2">
      <c r="A1279" t="s">
        <v>945</v>
      </c>
      <c r="B1279">
        <v>4965</v>
      </c>
    </row>
    <row r="1280" spans="1:2" x14ac:dyDescent="0.2">
      <c r="A1280" t="s">
        <v>946</v>
      </c>
      <c r="B1280">
        <v>1240</v>
      </c>
    </row>
    <row r="1281" spans="1:2" x14ac:dyDescent="0.2">
      <c r="A1281" t="s">
        <v>947</v>
      </c>
      <c r="B1281">
        <v>895</v>
      </c>
    </row>
    <row r="1282" spans="1:2" x14ac:dyDescent="0.2">
      <c r="A1282" t="s">
        <v>948</v>
      </c>
      <c r="B1282">
        <v>20305</v>
      </c>
    </row>
    <row r="1283" spans="1:2" x14ac:dyDescent="0.2">
      <c r="A1283" t="s">
        <v>949</v>
      </c>
      <c r="B1283">
        <v>610</v>
      </c>
    </row>
    <row r="1284" spans="1:2" x14ac:dyDescent="0.2">
      <c r="A1284" t="s">
        <v>950</v>
      </c>
      <c r="B1284">
        <v>2555</v>
      </c>
    </row>
    <row r="1285" spans="1:2" x14ac:dyDescent="0.2">
      <c r="A1285" t="s">
        <v>951</v>
      </c>
      <c r="B1285">
        <v>2555</v>
      </c>
    </row>
    <row r="1286" spans="1:2" x14ac:dyDescent="0.2">
      <c r="A1286" t="s">
        <v>952</v>
      </c>
      <c r="B1286">
        <v>4750</v>
      </c>
    </row>
    <row r="1287" spans="1:2" x14ac:dyDescent="0.2">
      <c r="A1287" t="s">
        <v>953</v>
      </c>
      <c r="B1287">
        <v>2240</v>
      </c>
    </row>
    <row r="1288" spans="1:2" x14ac:dyDescent="0.2">
      <c r="A1288" t="s">
        <v>954</v>
      </c>
      <c r="B1288">
        <v>685</v>
      </c>
    </row>
    <row r="1289" spans="1:2" x14ac:dyDescent="0.2">
      <c r="A1289" t="s">
        <v>955</v>
      </c>
      <c r="B1289">
        <v>1900</v>
      </c>
    </row>
    <row r="1290" spans="1:2" x14ac:dyDescent="0.2">
      <c r="A1290" t="s">
        <v>956</v>
      </c>
      <c r="B1290">
        <v>1135</v>
      </c>
    </row>
    <row r="1291" spans="1:2" x14ac:dyDescent="0.2">
      <c r="A1291" t="s">
        <v>957</v>
      </c>
      <c r="B1291">
        <v>295</v>
      </c>
    </row>
    <row r="1292" spans="1:2" x14ac:dyDescent="0.2">
      <c r="A1292" t="s">
        <v>958</v>
      </c>
      <c r="B1292">
        <v>165</v>
      </c>
    </row>
    <row r="1293" spans="1:2" x14ac:dyDescent="0.2">
      <c r="A1293" t="s">
        <v>959</v>
      </c>
      <c r="B1293">
        <v>60</v>
      </c>
    </row>
    <row r="1294" spans="1:2" x14ac:dyDescent="0.2">
      <c r="A1294" t="s">
        <v>960</v>
      </c>
      <c r="B1294">
        <v>100</v>
      </c>
    </row>
    <row r="1295" spans="1:2" x14ac:dyDescent="0.2">
      <c r="A1295" t="s">
        <v>961</v>
      </c>
      <c r="B1295">
        <v>195</v>
      </c>
    </row>
    <row r="1296" spans="1:2" x14ac:dyDescent="0.2">
      <c r="A1296" t="s">
        <v>962</v>
      </c>
      <c r="B1296">
        <v>2567310</v>
      </c>
    </row>
    <row r="1297" spans="1:2" x14ac:dyDescent="0.2">
      <c r="A1297" t="s">
        <v>686</v>
      </c>
      <c r="B1297">
        <v>199355</v>
      </c>
    </row>
    <row r="1298" spans="1:2" x14ac:dyDescent="0.2">
      <c r="A1298" t="s">
        <v>311</v>
      </c>
      <c r="B1298">
        <v>150845</v>
      </c>
    </row>
    <row r="1299" spans="1:2" x14ac:dyDescent="0.2">
      <c r="A1299" t="s">
        <v>687</v>
      </c>
      <c r="B1299">
        <v>4235</v>
      </c>
    </row>
    <row r="1300" spans="1:2" x14ac:dyDescent="0.2">
      <c r="A1300" t="s">
        <v>312</v>
      </c>
      <c r="B1300">
        <v>51935</v>
      </c>
    </row>
    <row r="1301" spans="1:2" x14ac:dyDescent="0.2">
      <c r="A1301" t="s">
        <v>688</v>
      </c>
      <c r="B1301">
        <v>807000</v>
      </c>
    </row>
    <row r="1302" spans="1:2" x14ac:dyDescent="0.2">
      <c r="A1302" t="s">
        <v>689</v>
      </c>
      <c r="B1302">
        <v>8620</v>
      </c>
    </row>
    <row r="1303" spans="1:2" x14ac:dyDescent="0.2">
      <c r="A1303" t="s">
        <v>690</v>
      </c>
      <c r="B1303">
        <v>23725</v>
      </c>
    </row>
    <row r="1304" spans="1:2" x14ac:dyDescent="0.2">
      <c r="A1304" t="s">
        <v>691</v>
      </c>
      <c r="B1304">
        <v>767495</v>
      </c>
    </row>
    <row r="1305" spans="1:2" x14ac:dyDescent="0.2">
      <c r="A1305" t="s">
        <v>692</v>
      </c>
      <c r="B1305">
        <v>145</v>
      </c>
    </row>
    <row r="1306" spans="1:2" x14ac:dyDescent="0.2">
      <c r="A1306" t="s">
        <v>693</v>
      </c>
      <c r="B1306">
        <v>2200</v>
      </c>
    </row>
    <row r="1307" spans="1:2" x14ac:dyDescent="0.2">
      <c r="A1307" t="s">
        <v>694</v>
      </c>
      <c r="B1307">
        <v>510</v>
      </c>
    </row>
    <row r="1308" spans="1:2" x14ac:dyDescent="0.2">
      <c r="A1308" t="s">
        <v>695</v>
      </c>
      <c r="B1308">
        <v>420</v>
      </c>
    </row>
    <row r="1309" spans="1:2" x14ac:dyDescent="0.2">
      <c r="A1309" t="s">
        <v>696</v>
      </c>
      <c r="B1309">
        <v>19845</v>
      </c>
    </row>
    <row r="1310" spans="1:2" x14ac:dyDescent="0.2">
      <c r="A1310" t="s">
        <v>697</v>
      </c>
      <c r="B1310">
        <v>270</v>
      </c>
    </row>
    <row r="1311" spans="1:2" x14ac:dyDescent="0.2">
      <c r="A1311" t="s">
        <v>698</v>
      </c>
      <c r="B1311">
        <v>1194030</v>
      </c>
    </row>
    <row r="1312" spans="1:2" x14ac:dyDescent="0.2">
      <c r="A1312" t="s">
        <v>699</v>
      </c>
      <c r="B1312">
        <v>660600</v>
      </c>
    </row>
    <row r="1313" spans="1:2" x14ac:dyDescent="0.2">
      <c r="A1313" t="s">
        <v>700</v>
      </c>
      <c r="B1313">
        <v>190</v>
      </c>
    </row>
    <row r="1314" spans="1:2" x14ac:dyDescent="0.2">
      <c r="A1314" t="s">
        <v>701</v>
      </c>
      <c r="B1314">
        <v>150</v>
      </c>
    </row>
    <row r="1315" spans="1:2" x14ac:dyDescent="0.2">
      <c r="A1315" t="s">
        <v>702</v>
      </c>
      <c r="B1315">
        <v>363505</v>
      </c>
    </row>
    <row r="1316" spans="1:2" x14ac:dyDescent="0.2">
      <c r="A1316" t="s">
        <v>703</v>
      </c>
      <c r="B1316">
        <v>283990</v>
      </c>
    </row>
    <row r="1317" spans="1:2" x14ac:dyDescent="0.2">
      <c r="A1317" t="s">
        <v>704</v>
      </c>
      <c r="B1317">
        <v>320</v>
      </c>
    </row>
    <row r="1318" spans="1:2" x14ac:dyDescent="0.2">
      <c r="A1318" t="s">
        <v>705</v>
      </c>
      <c r="B1318">
        <v>276305</v>
      </c>
    </row>
    <row r="1319" spans="1:2" x14ac:dyDescent="0.2">
      <c r="A1319" t="s">
        <v>706</v>
      </c>
      <c r="B1319">
        <v>26480</v>
      </c>
    </row>
    <row r="1320" spans="1:2" x14ac:dyDescent="0.2">
      <c r="A1320" t="s">
        <v>707</v>
      </c>
      <c r="B1320">
        <v>36020</v>
      </c>
    </row>
    <row r="1321" spans="1:2" x14ac:dyDescent="0.2">
      <c r="A1321" t="s">
        <v>708</v>
      </c>
      <c r="B1321">
        <v>303555</v>
      </c>
    </row>
    <row r="1322" spans="1:2" x14ac:dyDescent="0.2">
      <c r="A1322" t="s">
        <v>709</v>
      </c>
      <c r="B1322">
        <v>160</v>
      </c>
    </row>
    <row r="1323" spans="1:2" x14ac:dyDescent="0.2">
      <c r="A1323" t="s">
        <v>710</v>
      </c>
      <c r="B1323">
        <v>925</v>
      </c>
    </row>
    <row r="1324" spans="1:2" x14ac:dyDescent="0.2">
      <c r="A1324" t="s">
        <v>711</v>
      </c>
      <c r="B1324">
        <v>105</v>
      </c>
    </row>
    <row r="1325" spans="1:2" x14ac:dyDescent="0.2">
      <c r="A1325" t="s">
        <v>712</v>
      </c>
      <c r="B1325">
        <v>302795</v>
      </c>
    </row>
    <row r="1326" spans="1:2" x14ac:dyDescent="0.2">
      <c r="A1326" t="s">
        <v>713</v>
      </c>
      <c r="B1326">
        <v>265620</v>
      </c>
    </row>
    <row r="1327" spans="1:2" x14ac:dyDescent="0.2">
      <c r="A1327" t="s">
        <v>714</v>
      </c>
      <c r="B1327">
        <v>10790</v>
      </c>
    </row>
    <row r="1328" spans="1:2" x14ac:dyDescent="0.2">
      <c r="A1328" t="s">
        <v>715</v>
      </c>
      <c r="B1328">
        <v>55</v>
      </c>
    </row>
    <row r="1329" spans="1:2" x14ac:dyDescent="0.2">
      <c r="A1329" t="s">
        <v>716</v>
      </c>
      <c r="B1329">
        <v>10220</v>
      </c>
    </row>
    <row r="1330" spans="1:2" x14ac:dyDescent="0.2">
      <c r="A1330" t="s">
        <v>717</v>
      </c>
      <c r="B1330">
        <v>63280</v>
      </c>
    </row>
    <row r="1331" spans="1:2" x14ac:dyDescent="0.2">
      <c r="A1331" t="s">
        <v>718</v>
      </c>
      <c r="B1331">
        <v>615</v>
      </c>
    </row>
    <row r="1332" spans="1:2" x14ac:dyDescent="0.2">
      <c r="A1332" t="s">
        <v>719</v>
      </c>
      <c r="B1332">
        <v>240</v>
      </c>
    </row>
    <row r="1333" spans="1:2" x14ac:dyDescent="0.2">
      <c r="A1333" t="s">
        <v>720</v>
      </c>
      <c r="B1333">
        <v>194180</v>
      </c>
    </row>
    <row r="1334" spans="1:2" x14ac:dyDescent="0.2">
      <c r="A1334" t="s">
        <v>721</v>
      </c>
      <c r="B1334">
        <v>170</v>
      </c>
    </row>
    <row r="1335" spans="1:2" x14ac:dyDescent="0.2">
      <c r="A1335" t="s">
        <v>722</v>
      </c>
      <c r="B1335">
        <v>9495</v>
      </c>
    </row>
    <row r="1336" spans="1:2" x14ac:dyDescent="0.2">
      <c r="A1336" t="s">
        <v>723</v>
      </c>
      <c r="B1336">
        <v>175</v>
      </c>
    </row>
    <row r="1337" spans="1:2" x14ac:dyDescent="0.2">
      <c r="A1337" t="s">
        <v>724</v>
      </c>
      <c r="B1337">
        <v>65770</v>
      </c>
    </row>
    <row r="1338" spans="1:2" x14ac:dyDescent="0.2">
      <c r="A1338" t="s">
        <v>725</v>
      </c>
      <c r="B1338">
        <v>11540</v>
      </c>
    </row>
    <row r="1339" spans="1:2" x14ac:dyDescent="0.2">
      <c r="A1339" t="s">
        <v>726</v>
      </c>
      <c r="B1339">
        <v>8255</v>
      </c>
    </row>
    <row r="1340" spans="1:2" x14ac:dyDescent="0.2">
      <c r="A1340" t="s">
        <v>727</v>
      </c>
      <c r="B1340">
        <v>5265</v>
      </c>
    </row>
    <row r="1341" spans="1:2" x14ac:dyDescent="0.2">
      <c r="A1341" t="s">
        <v>728</v>
      </c>
      <c r="B1341">
        <v>23960</v>
      </c>
    </row>
    <row r="1342" spans="1:2" x14ac:dyDescent="0.2">
      <c r="A1342" t="s">
        <v>729</v>
      </c>
      <c r="B1342">
        <v>19995</v>
      </c>
    </row>
    <row r="1343" spans="1:2" x14ac:dyDescent="0.2">
      <c r="A1343" t="s">
        <v>730</v>
      </c>
      <c r="B1343">
        <v>3230</v>
      </c>
    </row>
    <row r="1344" spans="1:2" x14ac:dyDescent="0.2">
      <c r="A1344" t="s">
        <v>731</v>
      </c>
      <c r="B1344">
        <v>209750</v>
      </c>
    </row>
    <row r="1345" spans="1:2" x14ac:dyDescent="0.2">
      <c r="A1345" t="s">
        <v>732</v>
      </c>
      <c r="B1345">
        <v>2930</v>
      </c>
    </row>
    <row r="1346" spans="1:2" x14ac:dyDescent="0.2">
      <c r="A1346" t="s">
        <v>733</v>
      </c>
      <c r="B1346">
        <v>1700</v>
      </c>
    </row>
    <row r="1347" spans="1:2" x14ac:dyDescent="0.2">
      <c r="A1347" t="s">
        <v>734</v>
      </c>
      <c r="B1347">
        <v>6365</v>
      </c>
    </row>
    <row r="1348" spans="1:2" x14ac:dyDescent="0.2">
      <c r="A1348" t="s">
        <v>735</v>
      </c>
      <c r="B1348">
        <v>2295</v>
      </c>
    </row>
    <row r="1349" spans="1:2" x14ac:dyDescent="0.2">
      <c r="A1349" t="s">
        <v>736</v>
      </c>
      <c r="B1349">
        <v>1235</v>
      </c>
    </row>
    <row r="1350" spans="1:2" x14ac:dyDescent="0.2">
      <c r="A1350" t="s">
        <v>737</v>
      </c>
      <c r="B1350">
        <v>22240</v>
      </c>
    </row>
    <row r="1351" spans="1:2" x14ac:dyDescent="0.2">
      <c r="A1351" t="s">
        <v>738</v>
      </c>
      <c r="B1351">
        <v>1710</v>
      </c>
    </row>
    <row r="1352" spans="1:2" x14ac:dyDescent="0.2">
      <c r="A1352" t="s">
        <v>739</v>
      </c>
      <c r="B1352">
        <v>3285</v>
      </c>
    </row>
    <row r="1353" spans="1:2" x14ac:dyDescent="0.2">
      <c r="A1353" t="s">
        <v>740</v>
      </c>
      <c r="B1353">
        <v>1375</v>
      </c>
    </row>
    <row r="1354" spans="1:2" x14ac:dyDescent="0.2">
      <c r="A1354" t="s">
        <v>741</v>
      </c>
      <c r="B1354">
        <v>64095</v>
      </c>
    </row>
    <row r="1355" spans="1:2" x14ac:dyDescent="0.2">
      <c r="A1355" t="s">
        <v>742</v>
      </c>
      <c r="B1355">
        <v>14100</v>
      </c>
    </row>
    <row r="1356" spans="1:2" x14ac:dyDescent="0.2">
      <c r="A1356" t="s">
        <v>743</v>
      </c>
      <c r="B1356">
        <v>45775</v>
      </c>
    </row>
    <row r="1357" spans="1:2" x14ac:dyDescent="0.2">
      <c r="A1357" t="s">
        <v>744</v>
      </c>
      <c r="B1357">
        <v>3870</v>
      </c>
    </row>
    <row r="1358" spans="1:2" x14ac:dyDescent="0.2">
      <c r="A1358" t="s">
        <v>745</v>
      </c>
      <c r="B1358">
        <v>76680</v>
      </c>
    </row>
    <row r="1359" spans="1:2" x14ac:dyDescent="0.2">
      <c r="A1359" t="s">
        <v>746</v>
      </c>
      <c r="B1359">
        <v>1100</v>
      </c>
    </row>
    <row r="1360" spans="1:2" x14ac:dyDescent="0.2">
      <c r="A1360" t="s">
        <v>747</v>
      </c>
      <c r="B1360">
        <v>171870</v>
      </c>
    </row>
    <row r="1361" spans="1:2" x14ac:dyDescent="0.2">
      <c r="A1361" t="s">
        <v>748</v>
      </c>
      <c r="B1361">
        <v>3755</v>
      </c>
    </row>
    <row r="1362" spans="1:2" x14ac:dyDescent="0.2">
      <c r="A1362" t="s">
        <v>749</v>
      </c>
      <c r="B1362">
        <v>2020</v>
      </c>
    </row>
    <row r="1363" spans="1:2" x14ac:dyDescent="0.2">
      <c r="A1363" t="s">
        <v>750</v>
      </c>
      <c r="B1363">
        <v>110</v>
      </c>
    </row>
    <row r="1364" spans="1:2" x14ac:dyDescent="0.2">
      <c r="A1364" t="s">
        <v>751</v>
      </c>
      <c r="B1364">
        <v>6435</v>
      </c>
    </row>
    <row r="1365" spans="1:2" x14ac:dyDescent="0.2">
      <c r="A1365" t="s">
        <v>752</v>
      </c>
      <c r="B1365">
        <v>310</v>
      </c>
    </row>
    <row r="1366" spans="1:2" x14ac:dyDescent="0.2">
      <c r="A1366" t="s">
        <v>753</v>
      </c>
      <c r="B1366">
        <v>17520</v>
      </c>
    </row>
    <row r="1367" spans="1:2" x14ac:dyDescent="0.2">
      <c r="A1367" t="s">
        <v>754</v>
      </c>
      <c r="B1367">
        <v>80260</v>
      </c>
    </row>
    <row r="1368" spans="1:2" x14ac:dyDescent="0.2">
      <c r="A1368" t="s">
        <v>755</v>
      </c>
      <c r="B1368">
        <v>570</v>
      </c>
    </row>
    <row r="1369" spans="1:2" x14ac:dyDescent="0.2">
      <c r="A1369" t="s">
        <v>756</v>
      </c>
      <c r="B1369">
        <v>2180</v>
      </c>
    </row>
    <row r="1370" spans="1:2" x14ac:dyDescent="0.2">
      <c r="A1370" t="s">
        <v>757</v>
      </c>
      <c r="B1370">
        <v>2060</v>
      </c>
    </row>
    <row r="1371" spans="1:2" x14ac:dyDescent="0.2">
      <c r="A1371" t="s">
        <v>758</v>
      </c>
      <c r="B1371">
        <v>280</v>
      </c>
    </row>
    <row r="1372" spans="1:2" x14ac:dyDescent="0.2">
      <c r="A1372" t="s">
        <v>759</v>
      </c>
      <c r="B1372">
        <v>27720</v>
      </c>
    </row>
    <row r="1373" spans="1:2" x14ac:dyDescent="0.2">
      <c r="A1373" t="s">
        <v>760</v>
      </c>
      <c r="B1373">
        <v>5100</v>
      </c>
    </row>
    <row r="1374" spans="1:2" x14ac:dyDescent="0.2">
      <c r="A1374" t="s">
        <v>761</v>
      </c>
      <c r="B1374">
        <v>475</v>
      </c>
    </row>
    <row r="1375" spans="1:2" x14ac:dyDescent="0.2">
      <c r="A1375" t="s">
        <v>762</v>
      </c>
      <c r="B1375">
        <v>1710</v>
      </c>
    </row>
    <row r="1376" spans="1:2" x14ac:dyDescent="0.2">
      <c r="A1376" t="s">
        <v>763</v>
      </c>
      <c r="B1376">
        <v>31715</v>
      </c>
    </row>
    <row r="1377" spans="1:2" x14ac:dyDescent="0.2">
      <c r="A1377" t="s">
        <v>764</v>
      </c>
      <c r="B1377">
        <v>2440</v>
      </c>
    </row>
    <row r="1378" spans="1:2" x14ac:dyDescent="0.2">
      <c r="A1378" t="s">
        <v>765</v>
      </c>
      <c r="B1378">
        <v>160</v>
      </c>
    </row>
    <row r="1379" spans="1:2" x14ac:dyDescent="0.2">
      <c r="A1379" t="s">
        <v>766</v>
      </c>
      <c r="B1379">
        <v>16830</v>
      </c>
    </row>
    <row r="1380" spans="1:2" x14ac:dyDescent="0.2">
      <c r="A1380" t="s">
        <v>767</v>
      </c>
      <c r="B1380">
        <v>370</v>
      </c>
    </row>
    <row r="1381" spans="1:2" x14ac:dyDescent="0.2">
      <c r="A1381" t="s">
        <v>768</v>
      </c>
      <c r="B1381">
        <v>10185</v>
      </c>
    </row>
    <row r="1382" spans="1:2" x14ac:dyDescent="0.2">
      <c r="A1382" t="s">
        <v>769</v>
      </c>
      <c r="B1382">
        <v>765</v>
      </c>
    </row>
    <row r="1383" spans="1:2" x14ac:dyDescent="0.2">
      <c r="A1383" t="s">
        <v>770</v>
      </c>
      <c r="B1383">
        <v>300</v>
      </c>
    </row>
    <row r="1384" spans="1:2" x14ac:dyDescent="0.2">
      <c r="A1384" t="s">
        <v>771</v>
      </c>
      <c r="B1384">
        <v>5330</v>
      </c>
    </row>
    <row r="1385" spans="1:2" x14ac:dyDescent="0.2">
      <c r="A1385" t="s">
        <v>772</v>
      </c>
      <c r="B1385">
        <v>77540</v>
      </c>
    </row>
    <row r="1386" spans="1:2" x14ac:dyDescent="0.2">
      <c r="A1386" t="s">
        <v>773</v>
      </c>
      <c r="B1386">
        <v>415</v>
      </c>
    </row>
    <row r="1387" spans="1:2" x14ac:dyDescent="0.2">
      <c r="A1387" t="s">
        <v>774</v>
      </c>
      <c r="B1387">
        <v>475</v>
      </c>
    </row>
    <row r="1388" spans="1:2" x14ac:dyDescent="0.2">
      <c r="A1388" t="s">
        <v>775</v>
      </c>
      <c r="B1388">
        <v>3030</v>
      </c>
    </row>
    <row r="1389" spans="1:2" x14ac:dyDescent="0.2">
      <c r="A1389" t="s">
        <v>776</v>
      </c>
      <c r="B1389">
        <v>155</v>
      </c>
    </row>
    <row r="1390" spans="1:2" x14ac:dyDescent="0.2">
      <c r="A1390" t="s">
        <v>777</v>
      </c>
      <c r="B1390">
        <v>435</v>
      </c>
    </row>
    <row r="1391" spans="1:2" x14ac:dyDescent="0.2">
      <c r="A1391" t="s">
        <v>778</v>
      </c>
      <c r="B1391">
        <v>3350</v>
      </c>
    </row>
    <row r="1392" spans="1:2" x14ac:dyDescent="0.2">
      <c r="A1392" t="s">
        <v>779</v>
      </c>
      <c r="B1392">
        <v>3065</v>
      </c>
    </row>
    <row r="1393" spans="1:2" x14ac:dyDescent="0.2">
      <c r="A1393" t="s">
        <v>780</v>
      </c>
      <c r="B1393">
        <v>2055</v>
      </c>
    </row>
    <row r="1394" spans="1:2" x14ac:dyDescent="0.2">
      <c r="A1394" t="s">
        <v>781</v>
      </c>
      <c r="B1394">
        <v>170</v>
      </c>
    </row>
    <row r="1395" spans="1:2" x14ac:dyDescent="0.2">
      <c r="A1395" t="s">
        <v>782</v>
      </c>
      <c r="B1395">
        <v>18040</v>
      </c>
    </row>
    <row r="1396" spans="1:2" x14ac:dyDescent="0.2">
      <c r="A1396" t="s">
        <v>783</v>
      </c>
      <c r="B1396">
        <v>32440</v>
      </c>
    </row>
    <row r="1397" spans="1:2" x14ac:dyDescent="0.2">
      <c r="A1397" t="s">
        <v>784</v>
      </c>
      <c r="B1397">
        <v>185</v>
      </c>
    </row>
    <row r="1398" spans="1:2" x14ac:dyDescent="0.2">
      <c r="A1398" t="s">
        <v>785</v>
      </c>
      <c r="B1398">
        <v>305</v>
      </c>
    </row>
    <row r="1399" spans="1:2" x14ac:dyDescent="0.2">
      <c r="A1399" t="s">
        <v>786</v>
      </c>
      <c r="B1399">
        <v>55</v>
      </c>
    </row>
    <row r="1400" spans="1:2" x14ac:dyDescent="0.2">
      <c r="A1400" t="s">
        <v>787</v>
      </c>
      <c r="B1400">
        <v>350</v>
      </c>
    </row>
    <row r="1401" spans="1:2" x14ac:dyDescent="0.2">
      <c r="A1401" t="s">
        <v>788</v>
      </c>
      <c r="B1401">
        <v>1400</v>
      </c>
    </row>
    <row r="1402" spans="1:2" x14ac:dyDescent="0.2">
      <c r="A1402" t="s">
        <v>789</v>
      </c>
      <c r="B1402">
        <v>6430</v>
      </c>
    </row>
    <row r="1403" spans="1:2" x14ac:dyDescent="0.2">
      <c r="A1403" t="s">
        <v>790</v>
      </c>
      <c r="B1403">
        <v>2920</v>
      </c>
    </row>
    <row r="1404" spans="1:2" x14ac:dyDescent="0.2">
      <c r="A1404" t="s">
        <v>791</v>
      </c>
      <c r="B1404">
        <v>6240</v>
      </c>
    </row>
    <row r="1405" spans="1:2" x14ac:dyDescent="0.2">
      <c r="A1405" t="s">
        <v>792</v>
      </c>
      <c r="B1405">
        <v>3100</v>
      </c>
    </row>
    <row r="1406" spans="1:2" x14ac:dyDescent="0.2">
      <c r="A1406" t="s">
        <v>793</v>
      </c>
      <c r="B1406">
        <v>65500</v>
      </c>
    </row>
    <row r="1407" spans="1:2" x14ac:dyDescent="0.2">
      <c r="A1407" t="s">
        <v>794</v>
      </c>
      <c r="B1407">
        <v>2485</v>
      </c>
    </row>
    <row r="1408" spans="1:2" x14ac:dyDescent="0.2">
      <c r="A1408" t="s">
        <v>795</v>
      </c>
      <c r="B1408">
        <v>180</v>
      </c>
    </row>
    <row r="1409" spans="1:2" x14ac:dyDescent="0.2">
      <c r="A1409" t="s">
        <v>796</v>
      </c>
      <c r="B1409">
        <v>1890</v>
      </c>
    </row>
    <row r="1410" spans="1:2" x14ac:dyDescent="0.2">
      <c r="A1410" t="s">
        <v>797</v>
      </c>
      <c r="B1410">
        <v>135</v>
      </c>
    </row>
    <row r="1411" spans="1:2" x14ac:dyDescent="0.2">
      <c r="A1411" t="s">
        <v>798</v>
      </c>
      <c r="B1411">
        <v>475</v>
      </c>
    </row>
    <row r="1412" spans="1:2" x14ac:dyDescent="0.2">
      <c r="A1412" t="s">
        <v>799</v>
      </c>
      <c r="B1412">
        <v>4160</v>
      </c>
    </row>
    <row r="1413" spans="1:2" x14ac:dyDescent="0.2">
      <c r="A1413" t="s">
        <v>800</v>
      </c>
      <c r="B1413">
        <v>3680</v>
      </c>
    </row>
    <row r="1414" spans="1:2" x14ac:dyDescent="0.2">
      <c r="A1414" t="s">
        <v>801</v>
      </c>
      <c r="B1414">
        <v>11395</v>
      </c>
    </row>
    <row r="1415" spans="1:2" x14ac:dyDescent="0.2">
      <c r="A1415" t="s">
        <v>802</v>
      </c>
      <c r="B1415">
        <v>650</v>
      </c>
    </row>
    <row r="1416" spans="1:2" x14ac:dyDescent="0.2">
      <c r="A1416" t="s">
        <v>803</v>
      </c>
      <c r="B1416">
        <v>2245</v>
      </c>
    </row>
    <row r="1417" spans="1:2" x14ac:dyDescent="0.2">
      <c r="A1417" t="s">
        <v>804</v>
      </c>
      <c r="B1417">
        <v>2415</v>
      </c>
    </row>
    <row r="1418" spans="1:2" x14ac:dyDescent="0.2">
      <c r="A1418" t="s">
        <v>805</v>
      </c>
      <c r="B1418">
        <v>6975</v>
      </c>
    </row>
    <row r="1419" spans="1:2" x14ac:dyDescent="0.2">
      <c r="A1419" t="s">
        <v>806</v>
      </c>
      <c r="B1419">
        <v>1235</v>
      </c>
    </row>
    <row r="1420" spans="1:2" x14ac:dyDescent="0.2">
      <c r="A1420" t="s">
        <v>807</v>
      </c>
      <c r="B1420">
        <v>1360</v>
      </c>
    </row>
    <row r="1421" spans="1:2" x14ac:dyDescent="0.2">
      <c r="A1421" t="s">
        <v>808</v>
      </c>
      <c r="B1421">
        <v>405</v>
      </c>
    </row>
    <row r="1422" spans="1:2" x14ac:dyDescent="0.2">
      <c r="A1422" t="s">
        <v>809</v>
      </c>
      <c r="B1422">
        <v>12565</v>
      </c>
    </row>
    <row r="1423" spans="1:2" x14ac:dyDescent="0.2">
      <c r="A1423" t="s">
        <v>810</v>
      </c>
      <c r="B1423">
        <v>1185</v>
      </c>
    </row>
    <row r="1424" spans="1:2" x14ac:dyDescent="0.2">
      <c r="A1424" t="s">
        <v>811</v>
      </c>
      <c r="B1424">
        <v>460</v>
      </c>
    </row>
    <row r="1425" spans="1:2" x14ac:dyDescent="0.2">
      <c r="A1425" t="s">
        <v>812</v>
      </c>
      <c r="B1425">
        <v>370</v>
      </c>
    </row>
    <row r="1426" spans="1:2" x14ac:dyDescent="0.2">
      <c r="A1426" t="s">
        <v>813</v>
      </c>
      <c r="B1426">
        <v>3590</v>
      </c>
    </row>
    <row r="1427" spans="1:2" x14ac:dyDescent="0.2">
      <c r="A1427" t="s">
        <v>814</v>
      </c>
      <c r="B1427">
        <v>5975</v>
      </c>
    </row>
    <row r="1428" spans="1:2" x14ac:dyDescent="0.2">
      <c r="A1428" t="s">
        <v>815</v>
      </c>
      <c r="B1428">
        <v>650</v>
      </c>
    </row>
    <row r="1429" spans="1:2" x14ac:dyDescent="0.2">
      <c r="A1429" t="s">
        <v>816</v>
      </c>
      <c r="B1429">
        <v>2740</v>
      </c>
    </row>
    <row r="1430" spans="1:2" x14ac:dyDescent="0.2">
      <c r="A1430" t="s">
        <v>817</v>
      </c>
      <c r="B1430">
        <v>2965</v>
      </c>
    </row>
    <row r="1431" spans="1:2" x14ac:dyDescent="0.2">
      <c r="A1431" t="s">
        <v>818</v>
      </c>
      <c r="B1431">
        <v>139945</v>
      </c>
    </row>
    <row r="1432" spans="1:2" x14ac:dyDescent="0.2">
      <c r="A1432" t="s">
        <v>819</v>
      </c>
      <c r="B1432">
        <v>31060</v>
      </c>
    </row>
    <row r="1433" spans="1:2" x14ac:dyDescent="0.2">
      <c r="A1433" t="s">
        <v>820</v>
      </c>
      <c r="B1433">
        <v>240</v>
      </c>
    </row>
    <row r="1434" spans="1:2" x14ac:dyDescent="0.2">
      <c r="A1434" t="s">
        <v>821</v>
      </c>
      <c r="B1434">
        <v>515</v>
      </c>
    </row>
    <row r="1435" spans="1:2" x14ac:dyDescent="0.2">
      <c r="A1435" t="s">
        <v>822</v>
      </c>
      <c r="B1435">
        <v>180</v>
      </c>
    </row>
    <row r="1436" spans="1:2" x14ac:dyDescent="0.2">
      <c r="A1436" t="s">
        <v>823</v>
      </c>
      <c r="B1436">
        <v>655</v>
      </c>
    </row>
    <row r="1437" spans="1:2" x14ac:dyDescent="0.2">
      <c r="A1437" t="s">
        <v>824</v>
      </c>
      <c r="B1437">
        <v>455</v>
      </c>
    </row>
    <row r="1438" spans="1:2" x14ac:dyDescent="0.2">
      <c r="A1438" t="s">
        <v>825</v>
      </c>
      <c r="B1438">
        <v>3155</v>
      </c>
    </row>
    <row r="1439" spans="1:2" x14ac:dyDescent="0.2">
      <c r="A1439" t="s">
        <v>826</v>
      </c>
      <c r="B1439">
        <v>340</v>
      </c>
    </row>
    <row r="1440" spans="1:2" x14ac:dyDescent="0.2">
      <c r="A1440" t="s">
        <v>827</v>
      </c>
      <c r="B1440">
        <v>6500</v>
      </c>
    </row>
    <row r="1441" spans="1:2" x14ac:dyDescent="0.2">
      <c r="A1441" t="s">
        <v>828</v>
      </c>
      <c r="B1441">
        <v>265</v>
      </c>
    </row>
    <row r="1442" spans="1:2" x14ac:dyDescent="0.2">
      <c r="A1442" t="s">
        <v>829</v>
      </c>
      <c r="B1442">
        <v>70</v>
      </c>
    </row>
    <row r="1443" spans="1:2" x14ac:dyDescent="0.2">
      <c r="A1443" t="s">
        <v>830</v>
      </c>
      <c r="B1443">
        <v>265</v>
      </c>
    </row>
    <row r="1444" spans="1:2" x14ac:dyDescent="0.2">
      <c r="A1444" t="s">
        <v>831</v>
      </c>
      <c r="B1444">
        <v>165</v>
      </c>
    </row>
    <row r="1445" spans="1:2" x14ac:dyDescent="0.2">
      <c r="A1445" t="s">
        <v>832</v>
      </c>
      <c r="B1445">
        <v>3910</v>
      </c>
    </row>
    <row r="1446" spans="1:2" x14ac:dyDescent="0.2">
      <c r="A1446" t="s">
        <v>833</v>
      </c>
      <c r="B1446">
        <v>1010</v>
      </c>
    </row>
    <row r="1447" spans="1:2" x14ac:dyDescent="0.2">
      <c r="A1447" t="s">
        <v>834</v>
      </c>
      <c r="B1447">
        <v>660</v>
      </c>
    </row>
    <row r="1448" spans="1:2" x14ac:dyDescent="0.2">
      <c r="A1448" t="s">
        <v>835</v>
      </c>
      <c r="B1448">
        <v>1620</v>
      </c>
    </row>
    <row r="1449" spans="1:2" x14ac:dyDescent="0.2">
      <c r="A1449" t="s">
        <v>836</v>
      </c>
      <c r="B1449">
        <v>370</v>
      </c>
    </row>
    <row r="1450" spans="1:2" x14ac:dyDescent="0.2">
      <c r="A1450" t="s">
        <v>837</v>
      </c>
      <c r="B1450">
        <v>700</v>
      </c>
    </row>
    <row r="1451" spans="1:2" x14ac:dyDescent="0.2">
      <c r="A1451" t="s">
        <v>838</v>
      </c>
      <c r="B1451">
        <v>165</v>
      </c>
    </row>
    <row r="1452" spans="1:2" x14ac:dyDescent="0.2">
      <c r="A1452" t="s">
        <v>839</v>
      </c>
      <c r="B1452">
        <v>6995</v>
      </c>
    </row>
    <row r="1453" spans="1:2" x14ac:dyDescent="0.2">
      <c r="A1453" t="s">
        <v>840</v>
      </c>
      <c r="B1453">
        <v>245</v>
      </c>
    </row>
    <row r="1454" spans="1:2" x14ac:dyDescent="0.2">
      <c r="A1454" t="s">
        <v>841</v>
      </c>
      <c r="B1454">
        <v>1220</v>
      </c>
    </row>
    <row r="1455" spans="1:2" x14ac:dyDescent="0.2">
      <c r="A1455" t="s">
        <v>842</v>
      </c>
      <c r="B1455">
        <v>245</v>
      </c>
    </row>
    <row r="1456" spans="1:2" x14ac:dyDescent="0.2">
      <c r="A1456" t="s">
        <v>843</v>
      </c>
      <c r="B1456">
        <v>660</v>
      </c>
    </row>
    <row r="1457" spans="1:2" x14ac:dyDescent="0.2">
      <c r="A1457" t="s">
        <v>844</v>
      </c>
      <c r="B1457">
        <v>50</v>
      </c>
    </row>
    <row r="1458" spans="1:2" x14ac:dyDescent="0.2">
      <c r="A1458" t="s">
        <v>845</v>
      </c>
      <c r="B1458">
        <v>1015</v>
      </c>
    </row>
    <row r="1459" spans="1:2" x14ac:dyDescent="0.2">
      <c r="A1459" t="s">
        <v>846</v>
      </c>
      <c r="B1459">
        <v>2095</v>
      </c>
    </row>
    <row r="1460" spans="1:2" x14ac:dyDescent="0.2">
      <c r="A1460" t="s">
        <v>847</v>
      </c>
      <c r="B1460">
        <v>43825</v>
      </c>
    </row>
    <row r="1461" spans="1:2" x14ac:dyDescent="0.2">
      <c r="A1461" t="s">
        <v>848</v>
      </c>
      <c r="B1461">
        <v>8590</v>
      </c>
    </row>
    <row r="1462" spans="1:2" x14ac:dyDescent="0.2">
      <c r="A1462" t="s">
        <v>849</v>
      </c>
      <c r="B1462">
        <v>3930</v>
      </c>
    </row>
    <row r="1463" spans="1:2" x14ac:dyDescent="0.2">
      <c r="A1463" t="s">
        <v>850</v>
      </c>
      <c r="B1463">
        <v>245</v>
      </c>
    </row>
    <row r="1464" spans="1:2" x14ac:dyDescent="0.2">
      <c r="A1464" t="s">
        <v>851</v>
      </c>
      <c r="B1464">
        <v>125</v>
      </c>
    </row>
    <row r="1465" spans="1:2" x14ac:dyDescent="0.2">
      <c r="A1465" t="s">
        <v>852</v>
      </c>
      <c r="B1465">
        <v>11145</v>
      </c>
    </row>
    <row r="1466" spans="1:2" x14ac:dyDescent="0.2">
      <c r="A1466" t="s">
        <v>853</v>
      </c>
      <c r="B1466">
        <v>2005</v>
      </c>
    </row>
    <row r="1467" spans="1:2" x14ac:dyDescent="0.2">
      <c r="A1467" t="s">
        <v>854</v>
      </c>
      <c r="B1467">
        <v>240</v>
      </c>
    </row>
    <row r="1468" spans="1:2" x14ac:dyDescent="0.2">
      <c r="A1468" t="s">
        <v>855</v>
      </c>
      <c r="B1468">
        <v>11895</v>
      </c>
    </row>
    <row r="1469" spans="1:2" x14ac:dyDescent="0.2">
      <c r="A1469" t="s">
        <v>856</v>
      </c>
      <c r="B1469">
        <v>4335</v>
      </c>
    </row>
    <row r="1470" spans="1:2" x14ac:dyDescent="0.2">
      <c r="A1470" t="s">
        <v>857</v>
      </c>
      <c r="B1470">
        <v>2840</v>
      </c>
    </row>
    <row r="1471" spans="1:2" x14ac:dyDescent="0.2">
      <c r="A1471" t="s">
        <v>858</v>
      </c>
      <c r="B1471">
        <v>610</v>
      </c>
    </row>
    <row r="1472" spans="1:2" x14ac:dyDescent="0.2">
      <c r="A1472" t="s">
        <v>859</v>
      </c>
      <c r="B1472">
        <v>37960</v>
      </c>
    </row>
    <row r="1473" spans="1:2" x14ac:dyDescent="0.2">
      <c r="A1473" t="s">
        <v>860</v>
      </c>
      <c r="B1473">
        <v>150</v>
      </c>
    </row>
    <row r="1474" spans="1:2" x14ac:dyDescent="0.2">
      <c r="A1474" t="s">
        <v>861</v>
      </c>
      <c r="B1474">
        <v>210</v>
      </c>
    </row>
    <row r="1475" spans="1:2" x14ac:dyDescent="0.2">
      <c r="A1475" t="s">
        <v>862</v>
      </c>
      <c r="B1475">
        <v>500</v>
      </c>
    </row>
    <row r="1476" spans="1:2" x14ac:dyDescent="0.2">
      <c r="A1476" t="s">
        <v>863</v>
      </c>
      <c r="B1476">
        <v>1960</v>
      </c>
    </row>
    <row r="1477" spans="1:2" x14ac:dyDescent="0.2">
      <c r="A1477" t="s">
        <v>864</v>
      </c>
      <c r="B1477">
        <v>490</v>
      </c>
    </row>
    <row r="1478" spans="1:2" x14ac:dyDescent="0.2">
      <c r="A1478" t="s">
        <v>865</v>
      </c>
      <c r="B1478">
        <v>4330</v>
      </c>
    </row>
    <row r="1479" spans="1:2" x14ac:dyDescent="0.2">
      <c r="A1479" t="s">
        <v>866</v>
      </c>
      <c r="B1479">
        <v>7170</v>
      </c>
    </row>
    <row r="1480" spans="1:2" x14ac:dyDescent="0.2">
      <c r="A1480" t="s">
        <v>867</v>
      </c>
      <c r="B1480">
        <v>135</v>
      </c>
    </row>
    <row r="1481" spans="1:2" x14ac:dyDescent="0.2">
      <c r="A1481" t="s">
        <v>868</v>
      </c>
      <c r="B1481">
        <v>1175</v>
      </c>
    </row>
    <row r="1482" spans="1:2" x14ac:dyDescent="0.2">
      <c r="A1482" t="s">
        <v>869</v>
      </c>
      <c r="B1482">
        <v>410</v>
      </c>
    </row>
    <row r="1483" spans="1:2" x14ac:dyDescent="0.2">
      <c r="A1483" t="s">
        <v>870</v>
      </c>
      <c r="B1483">
        <v>585</v>
      </c>
    </row>
    <row r="1484" spans="1:2" x14ac:dyDescent="0.2">
      <c r="A1484" t="s">
        <v>871</v>
      </c>
      <c r="B1484">
        <v>525</v>
      </c>
    </row>
    <row r="1485" spans="1:2" x14ac:dyDescent="0.2">
      <c r="A1485" t="s">
        <v>872</v>
      </c>
      <c r="B1485">
        <v>1440</v>
      </c>
    </row>
    <row r="1486" spans="1:2" x14ac:dyDescent="0.2">
      <c r="A1486" t="s">
        <v>873</v>
      </c>
      <c r="B1486">
        <v>140</v>
      </c>
    </row>
    <row r="1487" spans="1:2" x14ac:dyDescent="0.2">
      <c r="A1487" t="s">
        <v>874</v>
      </c>
      <c r="B1487">
        <v>14435</v>
      </c>
    </row>
    <row r="1488" spans="1:2" x14ac:dyDescent="0.2">
      <c r="A1488" t="s">
        <v>875</v>
      </c>
      <c r="B1488">
        <v>2130</v>
      </c>
    </row>
    <row r="1489" spans="1:2" x14ac:dyDescent="0.2">
      <c r="A1489" t="s">
        <v>876</v>
      </c>
      <c r="B1489">
        <v>570</v>
      </c>
    </row>
    <row r="1490" spans="1:2" x14ac:dyDescent="0.2">
      <c r="A1490" t="s">
        <v>877</v>
      </c>
      <c r="B1490">
        <v>330</v>
      </c>
    </row>
    <row r="1491" spans="1:2" x14ac:dyDescent="0.2">
      <c r="A1491" t="s">
        <v>878</v>
      </c>
      <c r="B1491">
        <v>610</v>
      </c>
    </row>
    <row r="1492" spans="1:2" x14ac:dyDescent="0.2">
      <c r="A1492" t="s">
        <v>879</v>
      </c>
      <c r="B1492">
        <v>100</v>
      </c>
    </row>
    <row r="1493" spans="1:2" x14ac:dyDescent="0.2">
      <c r="A1493" t="s">
        <v>880</v>
      </c>
      <c r="B1493">
        <v>620</v>
      </c>
    </row>
    <row r="1494" spans="1:2" x14ac:dyDescent="0.2">
      <c r="A1494" t="s">
        <v>881</v>
      </c>
      <c r="B1494">
        <v>90</v>
      </c>
    </row>
    <row r="1495" spans="1:2" x14ac:dyDescent="0.2">
      <c r="A1495" t="s">
        <v>882</v>
      </c>
      <c r="B1495">
        <v>2040</v>
      </c>
    </row>
    <row r="1496" spans="1:2" x14ac:dyDescent="0.2">
      <c r="A1496" t="s">
        <v>883</v>
      </c>
      <c r="B1496">
        <v>29275</v>
      </c>
    </row>
    <row r="1497" spans="1:2" x14ac:dyDescent="0.2">
      <c r="A1497" t="s">
        <v>884</v>
      </c>
      <c r="B1497">
        <v>3955</v>
      </c>
    </row>
    <row r="1498" spans="1:2" x14ac:dyDescent="0.2">
      <c r="A1498" t="s">
        <v>885</v>
      </c>
      <c r="B1498">
        <v>25640</v>
      </c>
    </row>
    <row r="1499" spans="1:2" x14ac:dyDescent="0.2">
      <c r="A1499" t="s">
        <v>886</v>
      </c>
      <c r="B1499">
        <v>624650</v>
      </c>
    </row>
    <row r="1500" spans="1:2" x14ac:dyDescent="0.2">
      <c r="A1500" t="s">
        <v>887</v>
      </c>
      <c r="B1500">
        <v>157125</v>
      </c>
    </row>
    <row r="1501" spans="1:2" x14ac:dyDescent="0.2">
      <c r="A1501" t="s">
        <v>888</v>
      </c>
      <c r="B1501">
        <v>14685</v>
      </c>
    </row>
    <row r="1502" spans="1:2" x14ac:dyDescent="0.2">
      <c r="A1502" t="s">
        <v>889</v>
      </c>
      <c r="B1502">
        <v>20745</v>
      </c>
    </row>
    <row r="1503" spans="1:2" x14ac:dyDescent="0.2">
      <c r="A1503" t="s">
        <v>890</v>
      </c>
      <c r="B1503">
        <v>6700</v>
      </c>
    </row>
    <row r="1504" spans="1:2" x14ac:dyDescent="0.2">
      <c r="A1504" t="s">
        <v>891</v>
      </c>
      <c r="B1504">
        <v>1770</v>
      </c>
    </row>
    <row r="1505" spans="1:2" x14ac:dyDescent="0.2">
      <c r="A1505" t="s">
        <v>892</v>
      </c>
      <c r="B1505">
        <v>865</v>
      </c>
    </row>
    <row r="1506" spans="1:2" x14ac:dyDescent="0.2">
      <c r="A1506" t="s">
        <v>893</v>
      </c>
      <c r="B1506">
        <v>665</v>
      </c>
    </row>
    <row r="1507" spans="1:2" x14ac:dyDescent="0.2">
      <c r="A1507" t="s">
        <v>894</v>
      </c>
      <c r="B1507">
        <v>190</v>
      </c>
    </row>
    <row r="1508" spans="1:2" x14ac:dyDescent="0.2">
      <c r="A1508" t="s">
        <v>895</v>
      </c>
      <c r="B1508">
        <v>34105</v>
      </c>
    </row>
    <row r="1509" spans="1:2" x14ac:dyDescent="0.2">
      <c r="A1509" t="s">
        <v>896</v>
      </c>
      <c r="B1509">
        <v>14640</v>
      </c>
    </row>
    <row r="1510" spans="1:2" x14ac:dyDescent="0.2">
      <c r="A1510" t="s">
        <v>897</v>
      </c>
      <c r="B1510">
        <v>2175</v>
      </c>
    </row>
    <row r="1511" spans="1:2" x14ac:dyDescent="0.2">
      <c r="A1511" t="s">
        <v>898</v>
      </c>
      <c r="B1511">
        <v>2700</v>
      </c>
    </row>
    <row r="1512" spans="1:2" x14ac:dyDescent="0.2">
      <c r="A1512" t="s">
        <v>899</v>
      </c>
      <c r="B1512">
        <v>505</v>
      </c>
    </row>
    <row r="1513" spans="1:2" x14ac:dyDescent="0.2">
      <c r="A1513" t="s">
        <v>900</v>
      </c>
      <c r="B1513">
        <v>3005</v>
      </c>
    </row>
    <row r="1514" spans="1:2" x14ac:dyDescent="0.2">
      <c r="A1514" t="s">
        <v>901</v>
      </c>
      <c r="B1514">
        <v>640</v>
      </c>
    </row>
    <row r="1515" spans="1:2" x14ac:dyDescent="0.2">
      <c r="A1515" t="s">
        <v>902</v>
      </c>
      <c r="B1515">
        <v>210</v>
      </c>
    </row>
    <row r="1516" spans="1:2" x14ac:dyDescent="0.2">
      <c r="A1516" t="s">
        <v>903</v>
      </c>
      <c r="B1516">
        <v>22040</v>
      </c>
    </row>
    <row r="1517" spans="1:2" x14ac:dyDescent="0.2">
      <c r="A1517" t="s">
        <v>904</v>
      </c>
      <c r="B1517">
        <v>6965</v>
      </c>
    </row>
    <row r="1518" spans="1:2" x14ac:dyDescent="0.2">
      <c r="A1518" t="s">
        <v>905</v>
      </c>
      <c r="B1518">
        <v>730</v>
      </c>
    </row>
    <row r="1519" spans="1:2" x14ac:dyDescent="0.2">
      <c r="A1519" t="s">
        <v>906</v>
      </c>
      <c r="B1519">
        <v>1905</v>
      </c>
    </row>
    <row r="1520" spans="1:2" x14ac:dyDescent="0.2">
      <c r="A1520" t="s">
        <v>907</v>
      </c>
      <c r="B1520">
        <v>17640</v>
      </c>
    </row>
    <row r="1521" spans="1:2" x14ac:dyDescent="0.2">
      <c r="A1521" t="s">
        <v>908</v>
      </c>
      <c r="B1521">
        <v>635</v>
      </c>
    </row>
    <row r="1522" spans="1:2" x14ac:dyDescent="0.2">
      <c r="A1522" t="s">
        <v>909</v>
      </c>
      <c r="B1522">
        <v>670</v>
      </c>
    </row>
    <row r="1523" spans="1:2" x14ac:dyDescent="0.2">
      <c r="A1523" t="s">
        <v>910</v>
      </c>
      <c r="B1523">
        <v>9145</v>
      </c>
    </row>
    <row r="1524" spans="1:2" x14ac:dyDescent="0.2">
      <c r="A1524" t="s">
        <v>911</v>
      </c>
      <c r="B1524">
        <v>155</v>
      </c>
    </row>
    <row r="1525" spans="1:2" x14ac:dyDescent="0.2">
      <c r="A1525" t="s">
        <v>912</v>
      </c>
      <c r="B1525">
        <v>425</v>
      </c>
    </row>
    <row r="1526" spans="1:2" x14ac:dyDescent="0.2">
      <c r="A1526" t="s">
        <v>913</v>
      </c>
      <c r="B1526">
        <v>605</v>
      </c>
    </row>
    <row r="1527" spans="1:2" x14ac:dyDescent="0.2">
      <c r="A1527" t="s">
        <v>914</v>
      </c>
      <c r="B1527">
        <v>1275</v>
      </c>
    </row>
    <row r="1528" spans="1:2" x14ac:dyDescent="0.2">
      <c r="A1528" t="s">
        <v>915</v>
      </c>
      <c r="B1528">
        <v>4385</v>
      </c>
    </row>
    <row r="1529" spans="1:2" x14ac:dyDescent="0.2">
      <c r="A1529" t="s">
        <v>916</v>
      </c>
      <c r="B1529">
        <v>156880</v>
      </c>
    </row>
    <row r="1530" spans="1:2" x14ac:dyDescent="0.2">
      <c r="A1530" t="s">
        <v>917</v>
      </c>
      <c r="B1530">
        <v>7155</v>
      </c>
    </row>
    <row r="1531" spans="1:2" x14ac:dyDescent="0.2">
      <c r="A1531" t="s">
        <v>918</v>
      </c>
      <c r="B1531">
        <v>3260</v>
      </c>
    </row>
    <row r="1532" spans="1:2" x14ac:dyDescent="0.2">
      <c r="A1532" t="s">
        <v>919</v>
      </c>
      <c r="B1532">
        <v>945</v>
      </c>
    </row>
    <row r="1533" spans="1:2" x14ac:dyDescent="0.2">
      <c r="A1533" t="s">
        <v>920</v>
      </c>
      <c r="B1533">
        <v>89325</v>
      </c>
    </row>
    <row r="1534" spans="1:2" x14ac:dyDescent="0.2">
      <c r="A1534" t="s">
        <v>921</v>
      </c>
      <c r="B1534">
        <v>265</v>
      </c>
    </row>
    <row r="1535" spans="1:2" x14ac:dyDescent="0.2">
      <c r="A1535" t="s">
        <v>922</v>
      </c>
      <c r="B1535">
        <v>545</v>
      </c>
    </row>
    <row r="1536" spans="1:2" x14ac:dyDescent="0.2">
      <c r="A1536" t="s">
        <v>923</v>
      </c>
      <c r="B1536">
        <v>545</v>
      </c>
    </row>
    <row r="1537" spans="1:2" x14ac:dyDescent="0.2">
      <c r="A1537" t="s">
        <v>924</v>
      </c>
      <c r="B1537">
        <v>2260</v>
      </c>
    </row>
    <row r="1538" spans="1:2" x14ac:dyDescent="0.2">
      <c r="A1538" t="s">
        <v>925</v>
      </c>
      <c r="B1538">
        <v>30980</v>
      </c>
    </row>
    <row r="1539" spans="1:2" x14ac:dyDescent="0.2">
      <c r="A1539" t="s">
        <v>926</v>
      </c>
      <c r="B1539">
        <v>7335</v>
      </c>
    </row>
    <row r="1540" spans="1:2" x14ac:dyDescent="0.2">
      <c r="A1540" t="s">
        <v>927</v>
      </c>
      <c r="B1540">
        <v>470</v>
      </c>
    </row>
    <row r="1541" spans="1:2" x14ac:dyDescent="0.2">
      <c r="A1541" t="s">
        <v>928</v>
      </c>
      <c r="B1541">
        <v>14595</v>
      </c>
    </row>
    <row r="1542" spans="1:2" x14ac:dyDescent="0.2">
      <c r="A1542" t="s">
        <v>929</v>
      </c>
      <c r="B1542">
        <v>4350</v>
      </c>
    </row>
    <row r="1543" spans="1:2" x14ac:dyDescent="0.2">
      <c r="A1543" t="s">
        <v>930</v>
      </c>
      <c r="B1543">
        <v>7970</v>
      </c>
    </row>
    <row r="1544" spans="1:2" x14ac:dyDescent="0.2">
      <c r="A1544" t="s">
        <v>931</v>
      </c>
      <c r="B1544">
        <v>313740</v>
      </c>
    </row>
    <row r="1545" spans="1:2" x14ac:dyDescent="0.2">
      <c r="A1545" t="s">
        <v>932</v>
      </c>
      <c r="B1545">
        <v>1080</v>
      </c>
    </row>
    <row r="1546" spans="1:2" x14ac:dyDescent="0.2">
      <c r="A1546" t="s">
        <v>933</v>
      </c>
      <c r="B1546">
        <v>2885</v>
      </c>
    </row>
    <row r="1547" spans="1:2" x14ac:dyDescent="0.2">
      <c r="A1547" t="s">
        <v>934</v>
      </c>
      <c r="B1547">
        <v>205810</v>
      </c>
    </row>
    <row r="1548" spans="1:2" x14ac:dyDescent="0.2">
      <c r="A1548" t="s">
        <v>935</v>
      </c>
      <c r="B1548">
        <v>36595</v>
      </c>
    </row>
    <row r="1549" spans="1:2" x14ac:dyDescent="0.2">
      <c r="A1549" t="s">
        <v>936</v>
      </c>
      <c r="B1549">
        <v>40</v>
      </c>
    </row>
    <row r="1550" spans="1:2" x14ac:dyDescent="0.2">
      <c r="A1550" t="s">
        <v>937</v>
      </c>
      <c r="B1550">
        <v>1640</v>
      </c>
    </row>
    <row r="1551" spans="1:2" x14ac:dyDescent="0.2">
      <c r="A1551" t="s">
        <v>938</v>
      </c>
      <c r="B1551">
        <v>9255</v>
      </c>
    </row>
    <row r="1552" spans="1:2" x14ac:dyDescent="0.2">
      <c r="A1552" t="s">
        <v>939</v>
      </c>
      <c r="B1552">
        <v>505</v>
      </c>
    </row>
    <row r="1553" spans="1:2" x14ac:dyDescent="0.2">
      <c r="A1553" t="s">
        <v>940</v>
      </c>
      <c r="B1553">
        <v>33950</v>
      </c>
    </row>
    <row r="1554" spans="1:2" x14ac:dyDescent="0.2">
      <c r="A1554" t="s">
        <v>941</v>
      </c>
      <c r="B1554">
        <v>1380</v>
      </c>
    </row>
    <row r="1555" spans="1:2" x14ac:dyDescent="0.2">
      <c r="A1555" t="s">
        <v>942</v>
      </c>
      <c r="B1555">
        <v>1155</v>
      </c>
    </row>
    <row r="1556" spans="1:2" x14ac:dyDescent="0.2">
      <c r="A1556" t="s">
        <v>943</v>
      </c>
      <c r="B1556">
        <v>915</v>
      </c>
    </row>
    <row r="1557" spans="1:2" x14ac:dyDescent="0.2">
      <c r="A1557" t="s">
        <v>944</v>
      </c>
      <c r="B1557">
        <v>265</v>
      </c>
    </row>
    <row r="1558" spans="1:2" x14ac:dyDescent="0.2">
      <c r="A1558" t="s">
        <v>945</v>
      </c>
      <c r="B1558">
        <v>5890</v>
      </c>
    </row>
    <row r="1559" spans="1:2" x14ac:dyDescent="0.2">
      <c r="A1559" t="s">
        <v>946</v>
      </c>
      <c r="B1559">
        <v>1810</v>
      </c>
    </row>
    <row r="1560" spans="1:2" x14ac:dyDescent="0.2">
      <c r="A1560" t="s">
        <v>947</v>
      </c>
      <c r="B1560">
        <v>855</v>
      </c>
    </row>
    <row r="1561" spans="1:2" x14ac:dyDescent="0.2">
      <c r="A1561" t="s">
        <v>948</v>
      </c>
      <c r="B1561">
        <v>22385</v>
      </c>
    </row>
    <row r="1562" spans="1:2" x14ac:dyDescent="0.2">
      <c r="A1562" t="s">
        <v>949</v>
      </c>
      <c r="B1562">
        <v>700</v>
      </c>
    </row>
    <row r="1563" spans="1:2" x14ac:dyDescent="0.2">
      <c r="A1563" t="s">
        <v>950</v>
      </c>
      <c r="B1563">
        <v>2565</v>
      </c>
    </row>
    <row r="1564" spans="1:2" x14ac:dyDescent="0.2">
      <c r="A1564" t="s">
        <v>951</v>
      </c>
      <c r="B1564">
        <v>2565</v>
      </c>
    </row>
    <row r="1565" spans="1:2" x14ac:dyDescent="0.2">
      <c r="A1565" t="s">
        <v>952</v>
      </c>
      <c r="B1565">
        <v>5360</v>
      </c>
    </row>
    <row r="1566" spans="1:2" x14ac:dyDescent="0.2">
      <c r="A1566" t="s">
        <v>953</v>
      </c>
      <c r="B1566">
        <v>2355</v>
      </c>
    </row>
    <row r="1567" spans="1:2" x14ac:dyDescent="0.2">
      <c r="A1567" t="s">
        <v>954</v>
      </c>
      <c r="B1567">
        <v>810</v>
      </c>
    </row>
    <row r="1568" spans="1:2" x14ac:dyDescent="0.2">
      <c r="A1568" t="s">
        <v>955</v>
      </c>
      <c r="B1568">
        <v>2290</v>
      </c>
    </row>
    <row r="1569" spans="1:2" x14ac:dyDescent="0.2">
      <c r="A1569" t="s">
        <v>956</v>
      </c>
      <c r="B1569">
        <v>1350</v>
      </c>
    </row>
    <row r="1570" spans="1:2" x14ac:dyDescent="0.2">
      <c r="A1570" t="s">
        <v>957</v>
      </c>
      <c r="B1570">
        <v>355</v>
      </c>
    </row>
    <row r="1571" spans="1:2" x14ac:dyDescent="0.2">
      <c r="A1571" t="s">
        <v>958</v>
      </c>
      <c r="B1571">
        <v>180</v>
      </c>
    </row>
    <row r="1572" spans="1:2" x14ac:dyDescent="0.2">
      <c r="A1572" t="s">
        <v>959</v>
      </c>
      <c r="B1572">
        <v>65</v>
      </c>
    </row>
    <row r="1573" spans="1:2" x14ac:dyDescent="0.2">
      <c r="A1573" t="s">
        <v>960</v>
      </c>
      <c r="B1573">
        <v>140</v>
      </c>
    </row>
    <row r="1574" spans="1:2" x14ac:dyDescent="0.2">
      <c r="A1574" t="s">
        <v>961</v>
      </c>
      <c r="B1574">
        <v>280</v>
      </c>
    </row>
    <row r="1575" spans="1:2" x14ac:dyDescent="0.2">
      <c r="A1575" t="s">
        <v>963</v>
      </c>
      <c r="B1575">
        <v>4809335</v>
      </c>
    </row>
    <row r="1576" spans="1:2" x14ac:dyDescent="0.2">
      <c r="A1576" t="s">
        <v>964</v>
      </c>
      <c r="B1576">
        <v>4607660</v>
      </c>
    </row>
    <row r="1577" spans="1:2" x14ac:dyDescent="0.2">
      <c r="A1577" t="s">
        <v>965</v>
      </c>
      <c r="B1577">
        <v>3958480</v>
      </c>
    </row>
    <row r="1578" spans="1:2" x14ac:dyDescent="0.2">
      <c r="A1578" t="s">
        <v>966</v>
      </c>
      <c r="B1578">
        <v>1347345</v>
      </c>
    </row>
    <row r="1579" spans="1:2" x14ac:dyDescent="0.2">
      <c r="A1579" t="s">
        <v>967</v>
      </c>
      <c r="B1579">
        <v>1786485</v>
      </c>
    </row>
    <row r="1580" spans="1:2" x14ac:dyDescent="0.2">
      <c r="A1580" t="s">
        <v>968</v>
      </c>
      <c r="B1580">
        <v>29300</v>
      </c>
    </row>
    <row r="1581" spans="1:2" x14ac:dyDescent="0.2">
      <c r="A1581" t="s">
        <v>969</v>
      </c>
      <c r="B1581">
        <v>21405</v>
      </c>
    </row>
    <row r="1582" spans="1:2" x14ac:dyDescent="0.2">
      <c r="A1582" t="s">
        <v>970</v>
      </c>
      <c r="B1582">
        <v>345</v>
      </c>
    </row>
    <row r="1583" spans="1:2" x14ac:dyDescent="0.2">
      <c r="A1583" t="s">
        <v>971</v>
      </c>
      <c r="B1583">
        <v>13920</v>
      </c>
    </row>
    <row r="1584" spans="1:2" x14ac:dyDescent="0.2">
      <c r="A1584" t="s">
        <v>972</v>
      </c>
      <c r="B1584">
        <v>920</v>
      </c>
    </row>
    <row r="1585" spans="1:2" x14ac:dyDescent="0.2">
      <c r="A1585" t="s">
        <v>973</v>
      </c>
      <c r="B1585">
        <v>625</v>
      </c>
    </row>
    <row r="1586" spans="1:2" x14ac:dyDescent="0.2">
      <c r="A1586" t="s">
        <v>974</v>
      </c>
      <c r="B1586">
        <v>45</v>
      </c>
    </row>
    <row r="1587" spans="1:2" x14ac:dyDescent="0.2">
      <c r="A1587" t="s">
        <v>975</v>
      </c>
      <c r="B1587">
        <v>40</v>
      </c>
    </row>
    <row r="1588" spans="1:2" x14ac:dyDescent="0.2">
      <c r="A1588" t="s">
        <v>976</v>
      </c>
      <c r="B1588">
        <v>170</v>
      </c>
    </row>
    <row r="1589" spans="1:2" x14ac:dyDescent="0.2">
      <c r="A1589" t="s">
        <v>977</v>
      </c>
      <c r="B1589">
        <v>1170</v>
      </c>
    </row>
    <row r="1590" spans="1:2" x14ac:dyDescent="0.2">
      <c r="A1590" t="s">
        <v>978</v>
      </c>
      <c r="B1590">
        <v>0</v>
      </c>
    </row>
    <row r="1591" spans="1:2" x14ac:dyDescent="0.2">
      <c r="A1591" t="s">
        <v>979</v>
      </c>
      <c r="B1591">
        <v>770</v>
      </c>
    </row>
    <row r="1592" spans="1:2" x14ac:dyDescent="0.2">
      <c r="A1592" t="s">
        <v>980</v>
      </c>
      <c r="B1592">
        <v>515</v>
      </c>
    </row>
    <row r="1593" spans="1:2" x14ac:dyDescent="0.2">
      <c r="A1593" t="s">
        <v>981</v>
      </c>
      <c r="B1593">
        <v>9725</v>
      </c>
    </row>
    <row r="1594" spans="1:2" x14ac:dyDescent="0.2">
      <c r="A1594" t="s">
        <v>982</v>
      </c>
      <c r="B1594">
        <v>600</v>
      </c>
    </row>
    <row r="1595" spans="1:2" x14ac:dyDescent="0.2">
      <c r="A1595" t="s">
        <v>983</v>
      </c>
      <c r="B1595">
        <v>75</v>
      </c>
    </row>
    <row r="1596" spans="1:2" x14ac:dyDescent="0.2">
      <c r="A1596" t="s">
        <v>984</v>
      </c>
      <c r="B1596">
        <v>520</v>
      </c>
    </row>
    <row r="1597" spans="1:2" x14ac:dyDescent="0.2">
      <c r="A1597" t="s">
        <v>985</v>
      </c>
      <c r="B1597">
        <v>6835</v>
      </c>
    </row>
    <row r="1598" spans="1:2" x14ac:dyDescent="0.2">
      <c r="A1598" t="s">
        <v>986</v>
      </c>
      <c r="B1598">
        <v>405</v>
      </c>
    </row>
    <row r="1599" spans="1:2" x14ac:dyDescent="0.2">
      <c r="A1599" t="s">
        <v>987</v>
      </c>
      <c r="B1599">
        <v>5050</v>
      </c>
    </row>
    <row r="1600" spans="1:2" x14ac:dyDescent="0.2">
      <c r="A1600" t="s">
        <v>988</v>
      </c>
      <c r="B1600">
        <v>1395</v>
      </c>
    </row>
    <row r="1601" spans="1:2" x14ac:dyDescent="0.2">
      <c r="A1601" t="s">
        <v>989</v>
      </c>
      <c r="B1601">
        <v>20</v>
      </c>
    </row>
    <row r="1602" spans="1:2" x14ac:dyDescent="0.2">
      <c r="A1602" t="s">
        <v>990</v>
      </c>
      <c r="B1602">
        <v>20</v>
      </c>
    </row>
    <row r="1603" spans="1:2" x14ac:dyDescent="0.2">
      <c r="A1603" t="s">
        <v>991</v>
      </c>
      <c r="B1603">
        <v>2710</v>
      </c>
    </row>
    <row r="1604" spans="1:2" x14ac:dyDescent="0.2">
      <c r="A1604" t="s">
        <v>992</v>
      </c>
      <c r="B1604">
        <v>2695</v>
      </c>
    </row>
    <row r="1605" spans="1:2" x14ac:dyDescent="0.2">
      <c r="A1605" t="s">
        <v>993</v>
      </c>
      <c r="B1605">
        <v>25</v>
      </c>
    </row>
    <row r="1606" spans="1:2" x14ac:dyDescent="0.2">
      <c r="A1606" t="s">
        <v>994</v>
      </c>
      <c r="B1606">
        <v>45</v>
      </c>
    </row>
    <row r="1607" spans="1:2" x14ac:dyDescent="0.2">
      <c r="A1607" t="s">
        <v>995</v>
      </c>
      <c r="B1607">
        <v>460</v>
      </c>
    </row>
    <row r="1608" spans="1:2" x14ac:dyDescent="0.2">
      <c r="A1608" t="s">
        <v>996</v>
      </c>
      <c r="B1608">
        <v>195</v>
      </c>
    </row>
    <row r="1609" spans="1:2" x14ac:dyDescent="0.2">
      <c r="A1609" t="s">
        <v>997</v>
      </c>
      <c r="B1609">
        <v>1855</v>
      </c>
    </row>
    <row r="1610" spans="1:2" x14ac:dyDescent="0.2">
      <c r="A1610" t="s">
        <v>998</v>
      </c>
      <c r="B1610">
        <v>10</v>
      </c>
    </row>
    <row r="1611" spans="1:2" x14ac:dyDescent="0.2">
      <c r="A1611" t="s">
        <v>999</v>
      </c>
      <c r="B1611">
        <v>0</v>
      </c>
    </row>
    <row r="1612" spans="1:2" x14ac:dyDescent="0.2">
      <c r="A1612" t="s">
        <v>1000</v>
      </c>
      <c r="B1612">
        <v>35</v>
      </c>
    </row>
    <row r="1613" spans="1:2" x14ac:dyDescent="0.2">
      <c r="A1613" t="s">
        <v>1001</v>
      </c>
      <c r="B1613">
        <v>0</v>
      </c>
    </row>
    <row r="1614" spans="1:2" x14ac:dyDescent="0.2">
      <c r="A1614" t="s">
        <v>1002</v>
      </c>
      <c r="B1614">
        <v>50</v>
      </c>
    </row>
    <row r="1615" spans="1:2" x14ac:dyDescent="0.2">
      <c r="A1615" t="s">
        <v>1003</v>
      </c>
      <c r="B1615">
        <v>10</v>
      </c>
    </row>
    <row r="1616" spans="1:2" x14ac:dyDescent="0.2">
      <c r="A1616" t="s">
        <v>1004</v>
      </c>
      <c r="B1616">
        <v>15</v>
      </c>
    </row>
    <row r="1617" spans="1:2" x14ac:dyDescent="0.2">
      <c r="A1617" t="s">
        <v>1005</v>
      </c>
      <c r="B1617">
        <v>35</v>
      </c>
    </row>
    <row r="1618" spans="1:2" x14ac:dyDescent="0.2">
      <c r="A1618" t="s">
        <v>1006</v>
      </c>
      <c r="B1618">
        <v>50</v>
      </c>
    </row>
    <row r="1619" spans="1:2" x14ac:dyDescent="0.2">
      <c r="A1619" t="s">
        <v>1007</v>
      </c>
      <c r="B1619">
        <v>15</v>
      </c>
    </row>
    <row r="1620" spans="1:2" x14ac:dyDescent="0.2">
      <c r="A1620" t="s">
        <v>1008</v>
      </c>
      <c r="B1620">
        <v>30</v>
      </c>
    </row>
    <row r="1621" spans="1:2" x14ac:dyDescent="0.2">
      <c r="A1621" t="s">
        <v>1009</v>
      </c>
      <c r="B1621">
        <v>0</v>
      </c>
    </row>
    <row r="1622" spans="1:2" x14ac:dyDescent="0.2">
      <c r="A1622" t="s">
        <v>1010</v>
      </c>
      <c r="B1622">
        <v>0</v>
      </c>
    </row>
    <row r="1623" spans="1:2" x14ac:dyDescent="0.2">
      <c r="A1623" t="s">
        <v>1011</v>
      </c>
      <c r="B1623">
        <v>10</v>
      </c>
    </row>
    <row r="1624" spans="1:2" x14ac:dyDescent="0.2">
      <c r="A1624" t="s">
        <v>1012</v>
      </c>
      <c r="B1624">
        <v>15</v>
      </c>
    </row>
    <row r="1625" spans="1:2" x14ac:dyDescent="0.2">
      <c r="A1625" t="s">
        <v>1013</v>
      </c>
      <c r="B1625">
        <v>125</v>
      </c>
    </row>
    <row r="1626" spans="1:2" x14ac:dyDescent="0.2">
      <c r="A1626" t="s">
        <v>1014</v>
      </c>
      <c r="B1626">
        <v>2580</v>
      </c>
    </row>
    <row r="1627" spans="1:2" x14ac:dyDescent="0.2">
      <c r="A1627" t="s">
        <v>1015</v>
      </c>
      <c r="B1627">
        <v>45</v>
      </c>
    </row>
    <row r="1628" spans="1:2" x14ac:dyDescent="0.2">
      <c r="A1628" t="s">
        <v>1016</v>
      </c>
      <c r="B1628">
        <v>2370</v>
      </c>
    </row>
    <row r="1629" spans="1:2" x14ac:dyDescent="0.2">
      <c r="A1629" t="s">
        <v>1017</v>
      </c>
      <c r="B1629">
        <v>175</v>
      </c>
    </row>
    <row r="1630" spans="1:2" x14ac:dyDescent="0.2">
      <c r="A1630" t="s">
        <v>1018</v>
      </c>
      <c r="B1630">
        <v>685</v>
      </c>
    </row>
    <row r="1631" spans="1:2" x14ac:dyDescent="0.2">
      <c r="A1631" t="s">
        <v>1019</v>
      </c>
      <c r="B1631">
        <v>90</v>
      </c>
    </row>
    <row r="1632" spans="1:2" x14ac:dyDescent="0.2">
      <c r="A1632" t="s">
        <v>1020</v>
      </c>
      <c r="B1632">
        <v>500</v>
      </c>
    </row>
    <row r="1633" spans="1:2" x14ac:dyDescent="0.2">
      <c r="A1633" t="s">
        <v>1021</v>
      </c>
      <c r="B1633">
        <v>95</v>
      </c>
    </row>
    <row r="1634" spans="1:2" x14ac:dyDescent="0.2">
      <c r="A1634" t="s">
        <v>1022</v>
      </c>
      <c r="B1634">
        <v>35</v>
      </c>
    </row>
    <row r="1635" spans="1:2" x14ac:dyDescent="0.2">
      <c r="A1635" t="s">
        <v>1023</v>
      </c>
      <c r="B1635">
        <v>0</v>
      </c>
    </row>
    <row r="1636" spans="1:2" x14ac:dyDescent="0.2">
      <c r="A1636" t="s">
        <v>1024</v>
      </c>
      <c r="B1636">
        <v>210</v>
      </c>
    </row>
    <row r="1637" spans="1:2" x14ac:dyDescent="0.2">
      <c r="A1637" t="s">
        <v>1025</v>
      </c>
      <c r="B1637">
        <v>515</v>
      </c>
    </row>
    <row r="1638" spans="1:2" x14ac:dyDescent="0.2">
      <c r="A1638" t="s">
        <v>1026</v>
      </c>
      <c r="B1638">
        <v>0</v>
      </c>
    </row>
    <row r="1639" spans="1:2" x14ac:dyDescent="0.2">
      <c r="A1639" t="s">
        <v>1027</v>
      </c>
      <c r="B1639">
        <v>90</v>
      </c>
    </row>
    <row r="1640" spans="1:2" x14ac:dyDescent="0.2">
      <c r="A1640" t="s">
        <v>1028</v>
      </c>
      <c r="B1640">
        <v>35</v>
      </c>
    </row>
    <row r="1641" spans="1:2" x14ac:dyDescent="0.2">
      <c r="A1641" t="s">
        <v>1029</v>
      </c>
      <c r="B1641">
        <v>80</v>
      </c>
    </row>
    <row r="1642" spans="1:2" x14ac:dyDescent="0.2">
      <c r="A1642" t="s">
        <v>1030</v>
      </c>
      <c r="B1642">
        <v>135</v>
      </c>
    </row>
    <row r="1643" spans="1:2" x14ac:dyDescent="0.2">
      <c r="A1643" t="s">
        <v>1031</v>
      </c>
      <c r="B1643">
        <v>0</v>
      </c>
    </row>
    <row r="1644" spans="1:2" x14ac:dyDescent="0.2">
      <c r="A1644" t="s">
        <v>1032</v>
      </c>
      <c r="B1644">
        <v>15</v>
      </c>
    </row>
    <row r="1645" spans="1:2" x14ac:dyDescent="0.2">
      <c r="A1645" t="s">
        <v>1033</v>
      </c>
      <c r="B1645">
        <v>45</v>
      </c>
    </row>
    <row r="1646" spans="1:2" x14ac:dyDescent="0.2">
      <c r="A1646" t="s">
        <v>1034</v>
      </c>
      <c r="B1646">
        <v>115</v>
      </c>
    </row>
    <row r="1647" spans="1:2" x14ac:dyDescent="0.2">
      <c r="A1647" t="s">
        <v>1035</v>
      </c>
      <c r="B1647">
        <v>400</v>
      </c>
    </row>
    <row r="1648" spans="1:2" x14ac:dyDescent="0.2">
      <c r="A1648" t="s">
        <v>1036</v>
      </c>
      <c r="B1648">
        <v>250</v>
      </c>
    </row>
    <row r="1649" spans="1:2" x14ac:dyDescent="0.2">
      <c r="A1649" t="s">
        <v>1037</v>
      </c>
      <c r="B1649">
        <v>135</v>
      </c>
    </row>
    <row r="1650" spans="1:2" x14ac:dyDescent="0.2">
      <c r="A1650" t="s">
        <v>1038</v>
      </c>
      <c r="B1650">
        <v>50</v>
      </c>
    </row>
    <row r="1651" spans="1:2" x14ac:dyDescent="0.2">
      <c r="A1651" t="s">
        <v>1039</v>
      </c>
      <c r="B1651">
        <v>0</v>
      </c>
    </row>
    <row r="1652" spans="1:2" x14ac:dyDescent="0.2">
      <c r="A1652" t="s">
        <v>1040</v>
      </c>
      <c r="B1652">
        <v>270</v>
      </c>
    </row>
    <row r="1653" spans="1:2" x14ac:dyDescent="0.2">
      <c r="A1653" t="s">
        <v>1041</v>
      </c>
      <c r="B1653">
        <v>110</v>
      </c>
    </row>
    <row r="1654" spans="1:2" x14ac:dyDescent="0.2">
      <c r="A1654" t="s">
        <v>1042</v>
      </c>
      <c r="B1654">
        <v>125</v>
      </c>
    </row>
    <row r="1655" spans="1:2" x14ac:dyDescent="0.2">
      <c r="A1655" t="s">
        <v>1043</v>
      </c>
      <c r="B1655">
        <v>55</v>
      </c>
    </row>
    <row r="1656" spans="1:2" x14ac:dyDescent="0.2">
      <c r="A1656" t="s">
        <v>1044</v>
      </c>
      <c r="B1656">
        <v>430</v>
      </c>
    </row>
    <row r="1657" spans="1:2" x14ac:dyDescent="0.2">
      <c r="A1657" t="s">
        <v>1045</v>
      </c>
      <c r="B1657">
        <v>50</v>
      </c>
    </row>
    <row r="1658" spans="1:2" x14ac:dyDescent="0.2">
      <c r="A1658" t="s">
        <v>1046</v>
      </c>
      <c r="B1658">
        <v>15</v>
      </c>
    </row>
    <row r="1659" spans="1:2" x14ac:dyDescent="0.2">
      <c r="A1659" t="s">
        <v>1047</v>
      </c>
      <c r="B1659">
        <v>160</v>
      </c>
    </row>
    <row r="1660" spans="1:2" x14ac:dyDescent="0.2">
      <c r="A1660" t="s">
        <v>1048</v>
      </c>
      <c r="B1660">
        <v>215</v>
      </c>
    </row>
    <row r="1661" spans="1:2" x14ac:dyDescent="0.2">
      <c r="A1661" t="s">
        <v>1049</v>
      </c>
      <c r="B1661">
        <v>0</v>
      </c>
    </row>
    <row r="1662" spans="1:2" x14ac:dyDescent="0.2">
      <c r="A1662" t="s">
        <v>1050</v>
      </c>
      <c r="B1662">
        <v>210</v>
      </c>
    </row>
    <row r="1663" spans="1:2" x14ac:dyDescent="0.2">
      <c r="A1663" t="s">
        <v>1051</v>
      </c>
      <c r="B1663">
        <v>1757545</v>
      </c>
    </row>
    <row r="1664" spans="1:2" x14ac:dyDescent="0.2">
      <c r="A1664" t="s">
        <v>1052</v>
      </c>
      <c r="B1664">
        <v>281565</v>
      </c>
    </row>
    <row r="1665" spans="1:2" x14ac:dyDescent="0.2">
      <c r="A1665" t="s">
        <v>1053</v>
      </c>
      <c r="B1665">
        <v>6930</v>
      </c>
    </row>
    <row r="1666" spans="1:2" x14ac:dyDescent="0.2">
      <c r="A1666" t="s">
        <v>1054</v>
      </c>
      <c r="B1666">
        <v>4260</v>
      </c>
    </row>
    <row r="1667" spans="1:2" x14ac:dyDescent="0.2">
      <c r="A1667" t="s">
        <v>1055</v>
      </c>
      <c r="B1667">
        <v>2695</v>
      </c>
    </row>
    <row r="1668" spans="1:2" x14ac:dyDescent="0.2">
      <c r="A1668" t="s">
        <v>1056</v>
      </c>
      <c r="B1668">
        <v>24585</v>
      </c>
    </row>
    <row r="1669" spans="1:2" x14ac:dyDescent="0.2">
      <c r="A1669" t="s">
        <v>1057</v>
      </c>
      <c r="B1669">
        <v>390</v>
      </c>
    </row>
    <row r="1670" spans="1:2" x14ac:dyDescent="0.2">
      <c r="A1670" t="s">
        <v>1058</v>
      </c>
      <c r="B1670">
        <v>2340</v>
      </c>
    </row>
    <row r="1671" spans="1:2" x14ac:dyDescent="0.2">
      <c r="A1671" t="s">
        <v>1059</v>
      </c>
      <c r="B1671">
        <v>21850</v>
      </c>
    </row>
    <row r="1672" spans="1:2" x14ac:dyDescent="0.2">
      <c r="A1672" t="s">
        <v>1060</v>
      </c>
      <c r="B1672">
        <v>180</v>
      </c>
    </row>
    <row r="1673" spans="1:2" x14ac:dyDescent="0.2">
      <c r="A1673" t="s">
        <v>1061</v>
      </c>
      <c r="B1673">
        <v>256070</v>
      </c>
    </row>
    <row r="1674" spans="1:2" x14ac:dyDescent="0.2">
      <c r="A1674" t="s">
        <v>1062</v>
      </c>
      <c r="B1674">
        <v>10005</v>
      </c>
    </row>
    <row r="1675" spans="1:2" x14ac:dyDescent="0.2">
      <c r="A1675" t="s">
        <v>1063</v>
      </c>
      <c r="B1675">
        <v>225525</v>
      </c>
    </row>
    <row r="1676" spans="1:2" x14ac:dyDescent="0.2">
      <c r="A1676" t="s">
        <v>1064</v>
      </c>
      <c r="B1676">
        <v>6135</v>
      </c>
    </row>
    <row r="1677" spans="1:2" x14ac:dyDescent="0.2">
      <c r="A1677" t="s">
        <v>1065</v>
      </c>
      <c r="B1677">
        <v>2865</v>
      </c>
    </row>
    <row r="1678" spans="1:2" x14ac:dyDescent="0.2">
      <c r="A1678" t="s">
        <v>1066</v>
      </c>
      <c r="B1678">
        <v>690</v>
      </c>
    </row>
    <row r="1679" spans="1:2" x14ac:dyDescent="0.2">
      <c r="A1679" t="s">
        <v>1067</v>
      </c>
      <c r="B1679">
        <v>11385</v>
      </c>
    </row>
    <row r="1680" spans="1:2" x14ac:dyDescent="0.2">
      <c r="A1680" t="s">
        <v>1068</v>
      </c>
      <c r="B1680">
        <v>635</v>
      </c>
    </row>
    <row r="1681" spans="1:2" x14ac:dyDescent="0.2">
      <c r="A1681" t="s">
        <v>1069</v>
      </c>
      <c r="B1681">
        <v>7130</v>
      </c>
    </row>
    <row r="1682" spans="1:2" x14ac:dyDescent="0.2">
      <c r="A1682" t="s">
        <v>1070</v>
      </c>
      <c r="B1682">
        <v>900</v>
      </c>
    </row>
    <row r="1683" spans="1:2" x14ac:dyDescent="0.2">
      <c r="A1683" t="s">
        <v>1071</v>
      </c>
      <c r="B1683">
        <v>780</v>
      </c>
    </row>
    <row r="1684" spans="1:2" x14ac:dyDescent="0.2">
      <c r="A1684" t="s">
        <v>1072</v>
      </c>
      <c r="B1684">
        <v>40955</v>
      </c>
    </row>
    <row r="1685" spans="1:2" x14ac:dyDescent="0.2">
      <c r="A1685" t="s">
        <v>1073</v>
      </c>
      <c r="B1685">
        <v>3865</v>
      </c>
    </row>
    <row r="1686" spans="1:2" x14ac:dyDescent="0.2">
      <c r="A1686" t="s">
        <v>948</v>
      </c>
      <c r="B1686">
        <v>37280</v>
      </c>
    </row>
    <row r="1687" spans="1:2" x14ac:dyDescent="0.2">
      <c r="A1687" t="s">
        <v>1074</v>
      </c>
      <c r="B1687">
        <v>45</v>
      </c>
    </row>
    <row r="1688" spans="1:2" x14ac:dyDescent="0.2">
      <c r="A1688" t="s">
        <v>1075</v>
      </c>
      <c r="B1688">
        <v>53445</v>
      </c>
    </row>
    <row r="1689" spans="1:2" x14ac:dyDescent="0.2">
      <c r="A1689" t="s">
        <v>1076</v>
      </c>
      <c r="B1689">
        <v>180</v>
      </c>
    </row>
    <row r="1690" spans="1:2" x14ac:dyDescent="0.2">
      <c r="A1690" t="s">
        <v>1077</v>
      </c>
      <c r="B1690">
        <v>2200</v>
      </c>
    </row>
    <row r="1691" spans="1:2" x14ac:dyDescent="0.2">
      <c r="A1691" t="s">
        <v>956</v>
      </c>
      <c r="B1691">
        <v>205</v>
      </c>
    </row>
    <row r="1692" spans="1:2" x14ac:dyDescent="0.2">
      <c r="A1692" t="s">
        <v>1078</v>
      </c>
      <c r="B1692">
        <v>685</v>
      </c>
    </row>
    <row r="1693" spans="1:2" x14ac:dyDescent="0.2">
      <c r="A1693" t="s">
        <v>1079</v>
      </c>
      <c r="B1693">
        <v>2795</v>
      </c>
    </row>
    <row r="1694" spans="1:2" x14ac:dyDescent="0.2">
      <c r="A1694" t="s">
        <v>869</v>
      </c>
      <c r="B1694">
        <v>440</v>
      </c>
    </row>
    <row r="1695" spans="1:2" x14ac:dyDescent="0.2">
      <c r="A1695" t="s">
        <v>1080</v>
      </c>
      <c r="B1695">
        <v>3760</v>
      </c>
    </row>
    <row r="1696" spans="1:2" x14ac:dyDescent="0.2">
      <c r="A1696" t="s">
        <v>1081</v>
      </c>
      <c r="B1696">
        <v>340</v>
      </c>
    </row>
    <row r="1697" spans="1:2" x14ac:dyDescent="0.2">
      <c r="A1697" t="s">
        <v>1082</v>
      </c>
      <c r="B1697">
        <v>125</v>
      </c>
    </row>
    <row r="1698" spans="1:2" x14ac:dyDescent="0.2">
      <c r="A1698" t="s">
        <v>1083</v>
      </c>
      <c r="B1698">
        <v>47405</v>
      </c>
    </row>
    <row r="1699" spans="1:2" x14ac:dyDescent="0.2">
      <c r="A1699" t="s">
        <v>1084</v>
      </c>
      <c r="B1699">
        <v>65</v>
      </c>
    </row>
    <row r="1700" spans="1:2" x14ac:dyDescent="0.2">
      <c r="A1700" t="s">
        <v>1085</v>
      </c>
      <c r="B1700">
        <v>605</v>
      </c>
    </row>
    <row r="1701" spans="1:2" x14ac:dyDescent="0.2">
      <c r="A1701" t="s">
        <v>1086</v>
      </c>
      <c r="B1701">
        <v>30030</v>
      </c>
    </row>
    <row r="1702" spans="1:2" x14ac:dyDescent="0.2">
      <c r="A1702" t="s">
        <v>1087</v>
      </c>
      <c r="B1702">
        <v>1240</v>
      </c>
    </row>
    <row r="1703" spans="1:2" x14ac:dyDescent="0.2">
      <c r="A1703" t="s">
        <v>1088</v>
      </c>
      <c r="B1703">
        <v>26250</v>
      </c>
    </row>
    <row r="1704" spans="1:2" x14ac:dyDescent="0.2">
      <c r="A1704" t="s">
        <v>1089</v>
      </c>
      <c r="B1704">
        <v>2730</v>
      </c>
    </row>
    <row r="1705" spans="1:2" x14ac:dyDescent="0.2">
      <c r="A1705" t="s">
        <v>1090</v>
      </c>
      <c r="B1705">
        <v>46485</v>
      </c>
    </row>
    <row r="1706" spans="1:2" x14ac:dyDescent="0.2">
      <c r="A1706" t="s">
        <v>1091</v>
      </c>
      <c r="B1706">
        <v>1045</v>
      </c>
    </row>
    <row r="1707" spans="1:2" x14ac:dyDescent="0.2">
      <c r="A1707" t="s">
        <v>1092</v>
      </c>
      <c r="B1707">
        <v>6435</v>
      </c>
    </row>
    <row r="1708" spans="1:2" x14ac:dyDescent="0.2">
      <c r="A1708" t="s">
        <v>929</v>
      </c>
      <c r="B1708">
        <v>37030</v>
      </c>
    </row>
    <row r="1709" spans="1:2" x14ac:dyDescent="0.2">
      <c r="A1709" t="s">
        <v>1093</v>
      </c>
      <c r="B1709">
        <v>3465</v>
      </c>
    </row>
    <row r="1710" spans="1:2" x14ac:dyDescent="0.2">
      <c r="A1710" t="s">
        <v>1094</v>
      </c>
      <c r="B1710">
        <v>100</v>
      </c>
    </row>
    <row r="1711" spans="1:2" x14ac:dyDescent="0.2">
      <c r="A1711" t="s">
        <v>1095</v>
      </c>
      <c r="B1711">
        <v>85</v>
      </c>
    </row>
    <row r="1712" spans="1:2" x14ac:dyDescent="0.2">
      <c r="A1712" t="s">
        <v>1096</v>
      </c>
      <c r="B1712">
        <v>828050</v>
      </c>
    </row>
    <row r="1713" spans="1:2" x14ac:dyDescent="0.2">
      <c r="A1713" t="s">
        <v>748</v>
      </c>
      <c r="B1713">
        <v>6935</v>
      </c>
    </row>
    <row r="1714" spans="1:2" x14ac:dyDescent="0.2">
      <c r="A1714" t="s">
        <v>890</v>
      </c>
      <c r="B1714">
        <v>10545</v>
      </c>
    </row>
    <row r="1715" spans="1:2" x14ac:dyDescent="0.2">
      <c r="A1715" t="s">
        <v>1097</v>
      </c>
      <c r="B1715">
        <v>127190</v>
      </c>
    </row>
    <row r="1716" spans="1:2" x14ac:dyDescent="0.2">
      <c r="A1716" t="s">
        <v>1098</v>
      </c>
      <c r="B1716">
        <v>2165</v>
      </c>
    </row>
    <row r="1717" spans="1:2" x14ac:dyDescent="0.2">
      <c r="A1717" t="s">
        <v>1099</v>
      </c>
      <c r="B1717">
        <v>890</v>
      </c>
    </row>
    <row r="1718" spans="1:2" x14ac:dyDescent="0.2">
      <c r="A1718" t="s">
        <v>1100</v>
      </c>
      <c r="B1718">
        <v>1275</v>
      </c>
    </row>
    <row r="1719" spans="1:2" x14ac:dyDescent="0.2">
      <c r="A1719" t="s">
        <v>1101</v>
      </c>
      <c r="B1719">
        <v>125780</v>
      </c>
    </row>
    <row r="1720" spans="1:2" x14ac:dyDescent="0.2">
      <c r="A1720" t="s">
        <v>1102</v>
      </c>
      <c r="B1720">
        <v>425</v>
      </c>
    </row>
    <row r="1721" spans="1:2" x14ac:dyDescent="0.2">
      <c r="A1721" t="s">
        <v>1103</v>
      </c>
      <c r="B1721">
        <v>2805</v>
      </c>
    </row>
    <row r="1722" spans="1:2" x14ac:dyDescent="0.2">
      <c r="A1722" t="s">
        <v>1104</v>
      </c>
      <c r="B1722">
        <v>3875</v>
      </c>
    </row>
    <row r="1723" spans="1:2" x14ac:dyDescent="0.2">
      <c r="A1723" t="s">
        <v>1105</v>
      </c>
      <c r="B1723">
        <v>7550</v>
      </c>
    </row>
    <row r="1724" spans="1:2" x14ac:dyDescent="0.2">
      <c r="A1724" t="s">
        <v>1106</v>
      </c>
      <c r="B1724">
        <v>4735</v>
      </c>
    </row>
    <row r="1725" spans="1:2" x14ac:dyDescent="0.2">
      <c r="A1725" t="s">
        <v>1107</v>
      </c>
      <c r="B1725">
        <v>2670</v>
      </c>
    </row>
    <row r="1726" spans="1:2" x14ac:dyDescent="0.2">
      <c r="A1726" t="s">
        <v>1108</v>
      </c>
      <c r="B1726">
        <v>28775</v>
      </c>
    </row>
    <row r="1727" spans="1:2" x14ac:dyDescent="0.2">
      <c r="A1727" t="s">
        <v>1109</v>
      </c>
      <c r="B1727">
        <v>55195</v>
      </c>
    </row>
    <row r="1728" spans="1:2" x14ac:dyDescent="0.2">
      <c r="A1728" t="s">
        <v>1110</v>
      </c>
      <c r="B1728">
        <v>8595</v>
      </c>
    </row>
    <row r="1729" spans="1:2" x14ac:dyDescent="0.2">
      <c r="A1729" t="s">
        <v>1111</v>
      </c>
      <c r="B1729">
        <v>1345</v>
      </c>
    </row>
    <row r="1730" spans="1:2" x14ac:dyDescent="0.2">
      <c r="A1730" t="s">
        <v>1112</v>
      </c>
      <c r="B1730">
        <v>3605</v>
      </c>
    </row>
    <row r="1731" spans="1:2" x14ac:dyDescent="0.2">
      <c r="A1731" t="s">
        <v>1113</v>
      </c>
      <c r="B1731">
        <v>1075</v>
      </c>
    </row>
    <row r="1732" spans="1:2" x14ac:dyDescent="0.2">
      <c r="A1732" t="s">
        <v>1114</v>
      </c>
      <c r="B1732">
        <v>20495</v>
      </c>
    </row>
    <row r="1733" spans="1:2" x14ac:dyDescent="0.2">
      <c r="A1733" t="s">
        <v>1115</v>
      </c>
      <c r="B1733">
        <v>540</v>
      </c>
    </row>
    <row r="1734" spans="1:2" x14ac:dyDescent="0.2">
      <c r="A1734" t="s">
        <v>1116</v>
      </c>
      <c r="B1734">
        <v>1200</v>
      </c>
    </row>
    <row r="1735" spans="1:2" x14ac:dyDescent="0.2">
      <c r="A1735" t="s">
        <v>1117</v>
      </c>
      <c r="B1735">
        <v>515</v>
      </c>
    </row>
    <row r="1736" spans="1:2" x14ac:dyDescent="0.2">
      <c r="A1736" t="s">
        <v>1118</v>
      </c>
      <c r="B1736">
        <v>150</v>
      </c>
    </row>
    <row r="1737" spans="1:2" x14ac:dyDescent="0.2">
      <c r="A1737" t="s">
        <v>1119</v>
      </c>
      <c r="B1737">
        <v>550</v>
      </c>
    </row>
    <row r="1738" spans="1:2" x14ac:dyDescent="0.2">
      <c r="A1738" t="s">
        <v>1120</v>
      </c>
      <c r="B1738">
        <v>99195</v>
      </c>
    </row>
    <row r="1739" spans="1:2" x14ac:dyDescent="0.2">
      <c r="A1739" t="s">
        <v>1121</v>
      </c>
      <c r="B1739">
        <v>2165</v>
      </c>
    </row>
    <row r="1740" spans="1:2" x14ac:dyDescent="0.2">
      <c r="A1740" t="s">
        <v>1122</v>
      </c>
      <c r="B1740">
        <v>1830</v>
      </c>
    </row>
    <row r="1741" spans="1:2" x14ac:dyDescent="0.2">
      <c r="A1741" t="s">
        <v>1123</v>
      </c>
      <c r="B1741">
        <v>15195</v>
      </c>
    </row>
    <row r="1742" spans="1:2" x14ac:dyDescent="0.2">
      <c r="A1742" t="s">
        <v>1124</v>
      </c>
      <c r="B1742">
        <v>320</v>
      </c>
    </row>
    <row r="1743" spans="1:2" x14ac:dyDescent="0.2">
      <c r="A1743" t="s">
        <v>1125</v>
      </c>
      <c r="B1743">
        <v>76250</v>
      </c>
    </row>
    <row r="1744" spans="1:2" x14ac:dyDescent="0.2">
      <c r="A1744" t="s">
        <v>1126</v>
      </c>
      <c r="B1744">
        <v>295</v>
      </c>
    </row>
    <row r="1745" spans="1:2" x14ac:dyDescent="0.2">
      <c r="A1745" t="s">
        <v>1127</v>
      </c>
      <c r="B1745">
        <v>1190</v>
      </c>
    </row>
    <row r="1746" spans="1:2" x14ac:dyDescent="0.2">
      <c r="A1746" t="s">
        <v>1128</v>
      </c>
      <c r="B1746">
        <v>1900</v>
      </c>
    </row>
    <row r="1747" spans="1:2" x14ac:dyDescent="0.2">
      <c r="A1747" t="s">
        <v>1129</v>
      </c>
      <c r="B1747">
        <v>515</v>
      </c>
    </row>
    <row r="1748" spans="1:2" x14ac:dyDescent="0.2">
      <c r="A1748" t="s">
        <v>1130</v>
      </c>
      <c r="B1748">
        <v>2575</v>
      </c>
    </row>
    <row r="1749" spans="1:2" x14ac:dyDescent="0.2">
      <c r="A1749" t="s">
        <v>1131</v>
      </c>
      <c r="B1749">
        <v>2285</v>
      </c>
    </row>
    <row r="1750" spans="1:2" x14ac:dyDescent="0.2">
      <c r="A1750" t="s">
        <v>753</v>
      </c>
      <c r="B1750">
        <v>20490</v>
      </c>
    </row>
    <row r="1751" spans="1:2" x14ac:dyDescent="0.2">
      <c r="A1751" t="s">
        <v>1132</v>
      </c>
      <c r="B1751">
        <v>337785</v>
      </c>
    </row>
    <row r="1752" spans="1:2" x14ac:dyDescent="0.2">
      <c r="A1752" t="s">
        <v>1133</v>
      </c>
      <c r="B1752">
        <v>241085</v>
      </c>
    </row>
    <row r="1753" spans="1:2" x14ac:dyDescent="0.2">
      <c r="A1753" t="s">
        <v>1134</v>
      </c>
      <c r="B1753">
        <v>25980</v>
      </c>
    </row>
    <row r="1754" spans="1:2" x14ac:dyDescent="0.2">
      <c r="A1754" t="s">
        <v>1135</v>
      </c>
      <c r="B1754">
        <v>18735</v>
      </c>
    </row>
    <row r="1755" spans="1:2" x14ac:dyDescent="0.2">
      <c r="A1755" t="s">
        <v>1136</v>
      </c>
      <c r="B1755">
        <v>64610</v>
      </c>
    </row>
    <row r="1756" spans="1:2" x14ac:dyDescent="0.2">
      <c r="A1756" t="s">
        <v>1137</v>
      </c>
      <c r="B1756">
        <v>65</v>
      </c>
    </row>
    <row r="1757" spans="1:2" x14ac:dyDescent="0.2">
      <c r="A1757" t="s">
        <v>1138</v>
      </c>
      <c r="B1757">
        <v>650</v>
      </c>
    </row>
    <row r="1758" spans="1:2" x14ac:dyDescent="0.2">
      <c r="A1758" t="s">
        <v>1139</v>
      </c>
      <c r="B1758">
        <v>1815</v>
      </c>
    </row>
    <row r="1759" spans="1:2" x14ac:dyDescent="0.2">
      <c r="A1759" t="s">
        <v>1140</v>
      </c>
      <c r="B1759">
        <v>6415</v>
      </c>
    </row>
    <row r="1760" spans="1:2" x14ac:dyDescent="0.2">
      <c r="A1760" t="s">
        <v>1141</v>
      </c>
      <c r="B1760">
        <v>255</v>
      </c>
    </row>
    <row r="1761" spans="1:2" x14ac:dyDescent="0.2">
      <c r="A1761" t="s">
        <v>1142</v>
      </c>
      <c r="B1761">
        <v>87070</v>
      </c>
    </row>
    <row r="1762" spans="1:2" x14ac:dyDescent="0.2">
      <c r="A1762" t="s">
        <v>1143</v>
      </c>
      <c r="B1762">
        <v>3035</v>
      </c>
    </row>
    <row r="1763" spans="1:2" x14ac:dyDescent="0.2">
      <c r="A1763" t="s">
        <v>1144</v>
      </c>
      <c r="B1763">
        <v>3800</v>
      </c>
    </row>
    <row r="1764" spans="1:2" x14ac:dyDescent="0.2">
      <c r="A1764" t="s">
        <v>1145</v>
      </c>
      <c r="B1764">
        <v>91650</v>
      </c>
    </row>
    <row r="1765" spans="1:2" x14ac:dyDescent="0.2">
      <c r="A1765" t="s">
        <v>1146</v>
      </c>
      <c r="B1765">
        <v>100590</v>
      </c>
    </row>
    <row r="1766" spans="1:2" x14ac:dyDescent="0.2">
      <c r="A1766" t="s">
        <v>1147</v>
      </c>
      <c r="B1766">
        <v>6765</v>
      </c>
    </row>
    <row r="1767" spans="1:2" x14ac:dyDescent="0.2">
      <c r="A1767" t="s">
        <v>1148</v>
      </c>
      <c r="B1767">
        <v>9515</v>
      </c>
    </row>
    <row r="1768" spans="1:2" x14ac:dyDescent="0.2">
      <c r="A1768" t="s">
        <v>1149</v>
      </c>
      <c r="B1768">
        <v>88070</v>
      </c>
    </row>
    <row r="1769" spans="1:2" x14ac:dyDescent="0.2">
      <c r="A1769" t="s">
        <v>1150</v>
      </c>
      <c r="B1769">
        <v>2630</v>
      </c>
    </row>
    <row r="1770" spans="1:2" x14ac:dyDescent="0.2">
      <c r="A1770" t="s">
        <v>1151</v>
      </c>
      <c r="B1770">
        <v>249610</v>
      </c>
    </row>
    <row r="1771" spans="1:2" x14ac:dyDescent="0.2">
      <c r="A1771" t="s">
        <v>1152</v>
      </c>
      <c r="B1771">
        <v>305</v>
      </c>
    </row>
    <row r="1772" spans="1:2" x14ac:dyDescent="0.2">
      <c r="A1772" t="s">
        <v>1153</v>
      </c>
      <c r="B1772">
        <v>50860</v>
      </c>
    </row>
    <row r="1773" spans="1:2" x14ac:dyDescent="0.2">
      <c r="A1773" t="s">
        <v>1154</v>
      </c>
      <c r="B1773">
        <v>36540</v>
      </c>
    </row>
    <row r="1774" spans="1:2" x14ac:dyDescent="0.2">
      <c r="A1774" t="s">
        <v>1155</v>
      </c>
      <c r="B1774">
        <v>13735</v>
      </c>
    </row>
    <row r="1775" spans="1:2" x14ac:dyDescent="0.2">
      <c r="A1775" t="s">
        <v>1156</v>
      </c>
      <c r="B1775">
        <v>161335</v>
      </c>
    </row>
    <row r="1776" spans="1:2" x14ac:dyDescent="0.2">
      <c r="A1776" t="s">
        <v>1157</v>
      </c>
      <c r="B1776">
        <v>435</v>
      </c>
    </row>
    <row r="1777" spans="1:2" x14ac:dyDescent="0.2">
      <c r="A1777" t="s">
        <v>405</v>
      </c>
      <c r="B1777">
        <v>15655</v>
      </c>
    </row>
    <row r="1778" spans="1:2" x14ac:dyDescent="0.2">
      <c r="A1778" t="s">
        <v>1158</v>
      </c>
      <c r="B1778">
        <v>760</v>
      </c>
    </row>
    <row r="1779" spans="1:2" x14ac:dyDescent="0.2">
      <c r="A1779" t="s">
        <v>893</v>
      </c>
      <c r="B1779">
        <v>760</v>
      </c>
    </row>
    <row r="1780" spans="1:2" x14ac:dyDescent="0.2">
      <c r="A1780" t="s">
        <v>404</v>
      </c>
      <c r="B1780">
        <v>60470</v>
      </c>
    </row>
    <row r="1781" spans="1:2" x14ac:dyDescent="0.2">
      <c r="A1781" t="s">
        <v>1159</v>
      </c>
      <c r="B1781">
        <v>400</v>
      </c>
    </row>
    <row r="1782" spans="1:2" x14ac:dyDescent="0.2">
      <c r="A1782" t="s">
        <v>943</v>
      </c>
      <c r="B1782">
        <v>405</v>
      </c>
    </row>
    <row r="1783" spans="1:2" x14ac:dyDescent="0.2">
      <c r="A1783" t="s">
        <v>1160</v>
      </c>
      <c r="B1783">
        <v>46015</v>
      </c>
    </row>
    <row r="1784" spans="1:2" x14ac:dyDescent="0.2">
      <c r="A1784" t="s">
        <v>1161</v>
      </c>
      <c r="B1784">
        <v>4635</v>
      </c>
    </row>
    <row r="1785" spans="1:2" x14ac:dyDescent="0.2">
      <c r="A1785" t="s">
        <v>1162</v>
      </c>
      <c r="B1785">
        <v>1035</v>
      </c>
    </row>
    <row r="1786" spans="1:2" x14ac:dyDescent="0.2">
      <c r="A1786" t="s">
        <v>828</v>
      </c>
      <c r="B1786">
        <v>945</v>
      </c>
    </row>
    <row r="1787" spans="1:2" x14ac:dyDescent="0.2">
      <c r="A1787" t="s">
        <v>829</v>
      </c>
      <c r="B1787">
        <v>655</v>
      </c>
    </row>
    <row r="1788" spans="1:2" x14ac:dyDescent="0.2">
      <c r="A1788" t="s">
        <v>1163</v>
      </c>
      <c r="B1788">
        <v>1210</v>
      </c>
    </row>
    <row r="1789" spans="1:2" x14ac:dyDescent="0.2">
      <c r="A1789" t="s">
        <v>1164</v>
      </c>
      <c r="B1789">
        <v>240</v>
      </c>
    </row>
    <row r="1790" spans="1:2" x14ac:dyDescent="0.2">
      <c r="A1790" t="s">
        <v>1165</v>
      </c>
      <c r="B1790">
        <v>640</v>
      </c>
    </row>
    <row r="1791" spans="1:2" x14ac:dyDescent="0.2">
      <c r="A1791" t="s">
        <v>1166</v>
      </c>
      <c r="B1791">
        <v>2355</v>
      </c>
    </row>
    <row r="1792" spans="1:2" x14ac:dyDescent="0.2">
      <c r="A1792" t="s">
        <v>1167</v>
      </c>
      <c r="B1792">
        <v>5025</v>
      </c>
    </row>
    <row r="1793" spans="1:2" x14ac:dyDescent="0.2">
      <c r="A1793" t="s">
        <v>1168</v>
      </c>
      <c r="B1793">
        <v>3060</v>
      </c>
    </row>
    <row r="1794" spans="1:2" x14ac:dyDescent="0.2">
      <c r="A1794" t="s">
        <v>1169</v>
      </c>
      <c r="B1794">
        <v>1815</v>
      </c>
    </row>
    <row r="1795" spans="1:2" x14ac:dyDescent="0.2">
      <c r="A1795" t="s">
        <v>1170</v>
      </c>
      <c r="B1795">
        <v>750</v>
      </c>
    </row>
    <row r="1796" spans="1:2" x14ac:dyDescent="0.2">
      <c r="A1796" t="s">
        <v>1171</v>
      </c>
      <c r="B1796">
        <v>11010</v>
      </c>
    </row>
    <row r="1797" spans="1:2" x14ac:dyDescent="0.2">
      <c r="A1797" t="s">
        <v>844</v>
      </c>
      <c r="B1797">
        <v>2010</v>
      </c>
    </row>
    <row r="1798" spans="1:2" x14ac:dyDescent="0.2">
      <c r="A1798" t="s">
        <v>845</v>
      </c>
      <c r="B1798">
        <v>5410</v>
      </c>
    </row>
    <row r="1799" spans="1:2" x14ac:dyDescent="0.2">
      <c r="A1799" t="s">
        <v>1172</v>
      </c>
      <c r="B1799">
        <v>10685</v>
      </c>
    </row>
    <row r="1800" spans="1:2" x14ac:dyDescent="0.2">
      <c r="A1800" t="s">
        <v>1173</v>
      </c>
      <c r="B1800">
        <v>2745</v>
      </c>
    </row>
    <row r="1801" spans="1:2" x14ac:dyDescent="0.2">
      <c r="A1801" t="s">
        <v>851</v>
      </c>
      <c r="B1801">
        <v>945</v>
      </c>
    </row>
    <row r="1802" spans="1:2" x14ac:dyDescent="0.2">
      <c r="A1802" t="s">
        <v>1174</v>
      </c>
      <c r="B1802">
        <v>1815</v>
      </c>
    </row>
    <row r="1803" spans="1:2" x14ac:dyDescent="0.2">
      <c r="A1803" t="s">
        <v>1175</v>
      </c>
      <c r="B1803">
        <v>8965</v>
      </c>
    </row>
    <row r="1804" spans="1:2" x14ac:dyDescent="0.2">
      <c r="A1804" t="s">
        <v>1176</v>
      </c>
      <c r="B1804">
        <v>3820</v>
      </c>
    </row>
    <row r="1805" spans="1:2" x14ac:dyDescent="0.2">
      <c r="A1805" t="s">
        <v>1177</v>
      </c>
      <c r="B1805">
        <v>730</v>
      </c>
    </row>
    <row r="1806" spans="1:2" x14ac:dyDescent="0.2">
      <c r="A1806" t="s">
        <v>1178</v>
      </c>
      <c r="B1806">
        <v>4630</v>
      </c>
    </row>
    <row r="1807" spans="1:2" x14ac:dyDescent="0.2">
      <c r="A1807" t="s">
        <v>1179</v>
      </c>
      <c r="B1807">
        <v>362915</v>
      </c>
    </row>
    <row r="1808" spans="1:2" x14ac:dyDescent="0.2">
      <c r="A1808" t="s">
        <v>1180</v>
      </c>
      <c r="B1808">
        <v>358850</v>
      </c>
    </row>
    <row r="1809" spans="1:2" x14ac:dyDescent="0.2">
      <c r="A1809" t="s">
        <v>1181</v>
      </c>
      <c r="B1809">
        <v>133260</v>
      </c>
    </row>
    <row r="1810" spans="1:2" x14ac:dyDescent="0.2">
      <c r="A1810" t="s">
        <v>1182</v>
      </c>
      <c r="B1810">
        <v>1495</v>
      </c>
    </row>
    <row r="1811" spans="1:2" x14ac:dyDescent="0.2">
      <c r="A1811" t="s">
        <v>1183</v>
      </c>
      <c r="B1811">
        <v>248685</v>
      </c>
    </row>
    <row r="1812" spans="1:2" x14ac:dyDescent="0.2">
      <c r="A1812" t="s">
        <v>1184</v>
      </c>
      <c r="B1812">
        <v>340</v>
      </c>
    </row>
    <row r="1813" spans="1:2" x14ac:dyDescent="0.2">
      <c r="A1813" t="s">
        <v>1185</v>
      </c>
      <c r="B1813">
        <v>8925</v>
      </c>
    </row>
    <row r="1814" spans="1:2" x14ac:dyDescent="0.2">
      <c r="A1814" t="s">
        <v>1186</v>
      </c>
      <c r="B1814">
        <v>4645</v>
      </c>
    </row>
    <row r="1815" spans="1:2" x14ac:dyDescent="0.2">
      <c r="A1815" t="s">
        <v>1187</v>
      </c>
      <c r="B1815">
        <v>13795</v>
      </c>
    </row>
    <row r="1816" spans="1:2" x14ac:dyDescent="0.2">
      <c r="A1816" t="s">
        <v>1188</v>
      </c>
      <c r="B1816">
        <v>145</v>
      </c>
    </row>
    <row r="1817" spans="1:2" x14ac:dyDescent="0.2">
      <c r="A1817" t="s">
        <v>1189</v>
      </c>
      <c r="B1817">
        <v>4235</v>
      </c>
    </row>
    <row r="1818" spans="1:2" x14ac:dyDescent="0.2">
      <c r="A1818" t="s">
        <v>1190</v>
      </c>
      <c r="B1818">
        <v>1165</v>
      </c>
    </row>
    <row r="1819" spans="1:2" x14ac:dyDescent="0.2">
      <c r="A1819" t="s">
        <v>1191</v>
      </c>
      <c r="B1819">
        <v>1165</v>
      </c>
    </row>
    <row r="1820" spans="1:2" x14ac:dyDescent="0.2">
      <c r="A1820" t="s">
        <v>1192</v>
      </c>
      <c r="B1820">
        <v>1595</v>
      </c>
    </row>
    <row r="1821" spans="1:2" x14ac:dyDescent="0.2">
      <c r="A1821" t="s">
        <v>1193</v>
      </c>
      <c r="B1821">
        <v>645</v>
      </c>
    </row>
    <row r="1822" spans="1:2" x14ac:dyDescent="0.2">
      <c r="A1822" t="s">
        <v>1194</v>
      </c>
      <c r="B1822">
        <v>4290</v>
      </c>
    </row>
    <row r="1823" spans="1:2" x14ac:dyDescent="0.2">
      <c r="A1823" t="s">
        <v>1195</v>
      </c>
      <c r="B1823">
        <v>1785</v>
      </c>
    </row>
    <row r="1824" spans="1:2" x14ac:dyDescent="0.2">
      <c r="A1824" t="s">
        <v>946</v>
      </c>
      <c r="B1824">
        <v>2770</v>
      </c>
    </row>
    <row r="1825" spans="1:2" x14ac:dyDescent="0.2">
      <c r="A1825" t="s">
        <v>1196</v>
      </c>
      <c r="B1825">
        <v>15</v>
      </c>
    </row>
    <row r="1826" spans="1:2" x14ac:dyDescent="0.2">
      <c r="A1826" t="s">
        <v>1197</v>
      </c>
      <c r="B1826">
        <v>21125</v>
      </c>
    </row>
    <row r="1827" spans="1:2" x14ac:dyDescent="0.2">
      <c r="A1827" t="s">
        <v>892</v>
      </c>
      <c r="B1827">
        <v>1990</v>
      </c>
    </row>
    <row r="1828" spans="1:2" x14ac:dyDescent="0.2">
      <c r="A1828" t="s">
        <v>1198</v>
      </c>
      <c r="B1828">
        <v>17575</v>
      </c>
    </row>
    <row r="1829" spans="1:2" x14ac:dyDescent="0.2">
      <c r="A1829" t="s">
        <v>1199</v>
      </c>
      <c r="B1829">
        <v>780</v>
      </c>
    </row>
    <row r="1830" spans="1:2" x14ac:dyDescent="0.2">
      <c r="A1830" t="s">
        <v>913</v>
      </c>
      <c r="B1830">
        <v>860</v>
      </c>
    </row>
    <row r="1831" spans="1:2" x14ac:dyDescent="0.2">
      <c r="A1831" t="s">
        <v>1200</v>
      </c>
      <c r="B1831">
        <v>620</v>
      </c>
    </row>
    <row r="1832" spans="1:2" x14ac:dyDescent="0.2">
      <c r="A1832" t="s">
        <v>1201</v>
      </c>
      <c r="B1832">
        <v>15935</v>
      </c>
    </row>
    <row r="1833" spans="1:2" x14ac:dyDescent="0.2">
      <c r="A1833" t="s">
        <v>736</v>
      </c>
      <c r="B1833">
        <v>555</v>
      </c>
    </row>
    <row r="1834" spans="1:2" x14ac:dyDescent="0.2">
      <c r="A1834" t="s">
        <v>726</v>
      </c>
      <c r="B1834">
        <v>2190</v>
      </c>
    </row>
    <row r="1835" spans="1:2" x14ac:dyDescent="0.2">
      <c r="A1835" t="s">
        <v>737</v>
      </c>
      <c r="B1835">
        <v>13205</v>
      </c>
    </row>
    <row r="1836" spans="1:2" x14ac:dyDescent="0.2">
      <c r="A1836" t="s">
        <v>1202</v>
      </c>
      <c r="B1836">
        <v>0</v>
      </c>
    </row>
    <row r="1837" spans="1:2" x14ac:dyDescent="0.2">
      <c r="A1837" t="s">
        <v>1203</v>
      </c>
      <c r="B1837">
        <v>2245</v>
      </c>
    </row>
    <row r="1838" spans="1:2" x14ac:dyDescent="0.2">
      <c r="A1838" t="s">
        <v>1204</v>
      </c>
      <c r="B1838">
        <v>2242030</v>
      </c>
    </row>
    <row r="1839" spans="1:2" x14ac:dyDescent="0.2">
      <c r="A1839" t="s">
        <v>1205</v>
      </c>
      <c r="B1839">
        <v>2157965</v>
      </c>
    </row>
    <row r="1840" spans="1:2" x14ac:dyDescent="0.2">
      <c r="A1840" t="s">
        <v>429</v>
      </c>
      <c r="B1840">
        <v>1878200</v>
      </c>
    </row>
    <row r="1841" spans="1:2" x14ac:dyDescent="0.2">
      <c r="A1841" t="s">
        <v>439</v>
      </c>
      <c r="B1841">
        <v>618090</v>
      </c>
    </row>
    <row r="1842" spans="1:2" x14ac:dyDescent="0.2">
      <c r="A1842" t="s">
        <v>1206</v>
      </c>
      <c r="B1842">
        <v>843430</v>
      </c>
    </row>
    <row r="1843" spans="1:2" x14ac:dyDescent="0.2">
      <c r="A1843" t="s">
        <v>1207</v>
      </c>
      <c r="B1843">
        <v>12355</v>
      </c>
    </row>
    <row r="1844" spans="1:2" x14ac:dyDescent="0.2">
      <c r="A1844" t="s">
        <v>1208</v>
      </c>
      <c r="B1844">
        <v>8870</v>
      </c>
    </row>
    <row r="1845" spans="1:2" x14ac:dyDescent="0.2">
      <c r="A1845" t="s">
        <v>1209</v>
      </c>
      <c r="B1845">
        <v>135</v>
      </c>
    </row>
    <row r="1846" spans="1:2" x14ac:dyDescent="0.2">
      <c r="A1846" t="s">
        <v>1210</v>
      </c>
      <c r="B1846">
        <v>5825</v>
      </c>
    </row>
    <row r="1847" spans="1:2" x14ac:dyDescent="0.2">
      <c r="A1847" t="s">
        <v>1211</v>
      </c>
      <c r="B1847">
        <v>415</v>
      </c>
    </row>
    <row r="1848" spans="1:2" x14ac:dyDescent="0.2">
      <c r="A1848" t="s">
        <v>1212</v>
      </c>
      <c r="B1848">
        <v>260</v>
      </c>
    </row>
    <row r="1849" spans="1:2" x14ac:dyDescent="0.2">
      <c r="A1849" t="s">
        <v>1213</v>
      </c>
      <c r="B1849">
        <v>15</v>
      </c>
    </row>
    <row r="1850" spans="1:2" x14ac:dyDescent="0.2">
      <c r="A1850" t="s">
        <v>1214</v>
      </c>
      <c r="B1850">
        <v>20</v>
      </c>
    </row>
    <row r="1851" spans="1:2" x14ac:dyDescent="0.2">
      <c r="A1851" t="s">
        <v>1215</v>
      </c>
      <c r="B1851">
        <v>75</v>
      </c>
    </row>
    <row r="1852" spans="1:2" x14ac:dyDescent="0.2">
      <c r="A1852" t="s">
        <v>1216</v>
      </c>
      <c r="B1852">
        <v>500</v>
      </c>
    </row>
    <row r="1853" spans="1:2" x14ac:dyDescent="0.2">
      <c r="A1853" t="s">
        <v>1217</v>
      </c>
      <c r="B1853">
        <v>0</v>
      </c>
    </row>
    <row r="1854" spans="1:2" x14ac:dyDescent="0.2">
      <c r="A1854" t="s">
        <v>1218</v>
      </c>
      <c r="B1854">
        <v>290</v>
      </c>
    </row>
    <row r="1855" spans="1:2" x14ac:dyDescent="0.2">
      <c r="A1855" t="s">
        <v>1219</v>
      </c>
      <c r="B1855">
        <v>225</v>
      </c>
    </row>
    <row r="1856" spans="1:2" x14ac:dyDescent="0.2">
      <c r="A1856" t="s">
        <v>1220</v>
      </c>
      <c r="B1856">
        <v>4045</v>
      </c>
    </row>
    <row r="1857" spans="1:2" x14ac:dyDescent="0.2">
      <c r="A1857" t="s">
        <v>1221</v>
      </c>
      <c r="B1857">
        <v>305</v>
      </c>
    </row>
    <row r="1858" spans="1:2" x14ac:dyDescent="0.2">
      <c r="A1858" t="s">
        <v>1222</v>
      </c>
      <c r="B1858">
        <v>45</v>
      </c>
    </row>
    <row r="1859" spans="1:2" x14ac:dyDescent="0.2">
      <c r="A1859" t="s">
        <v>1223</v>
      </c>
      <c r="B1859">
        <v>260</v>
      </c>
    </row>
    <row r="1860" spans="1:2" x14ac:dyDescent="0.2">
      <c r="A1860" t="s">
        <v>1224</v>
      </c>
      <c r="B1860">
        <v>2745</v>
      </c>
    </row>
    <row r="1861" spans="1:2" x14ac:dyDescent="0.2">
      <c r="A1861" t="s">
        <v>1225</v>
      </c>
      <c r="B1861">
        <v>195</v>
      </c>
    </row>
    <row r="1862" spans="1:2" x14ac:dyDescent="0.2">
      <c r="A1862" t="s">
        <v>1226</v>
      </c>
      <c r="B1862">
        <v>1990</v>
      </c>
    </row>
    <row r="1863" spans="1:2" x14ac:dyDescent="0.2">
      <c r="A1863" t="s">
        <v>1227</v>
      </c>
      <c r="B1863">
        <v>570</v>
      </c>
    </row>
    <row r="1864" spans="1:2" x14ac:dyDescent="0.2">
      <c r="A1864" t="s">
        <v>1228</v>
      </c>
      <c r="B1864">
        <v>0</v>
      </c>
    </row>
    <row r="1865" spans="1:2" x14ac:dyDescent="0.2">
      <c r="A1865" t="s">
        <v>1229</v>
      </c>
      <c r="B1865">
        <v>20</v>
      </c>
    </row>
    <row r="1866" spans="1:2" x14ac:dyDescent="0.2">
      <c r="A1866" t="s">
        <v>1230</v>
      </c>
      <c r="B1866">
        <v>1105</v>
      </c>
    </row>
    <row r="1867" spans="1:2" x14ac:dyDescent="0.2">
      <c r="A1867" t="s">
        <v>1231</v>
      </c>
      <c r="B1867">
        <v>1095</v>
      </c>
    </row>
    <row r="1868" spans="1:2" x14ac:dyDescent="0.2">
      <c r="A1868" t="s">
        <v>1232</v>
      </c>
      <c r="B1868">
        <v>10</v>
      </c>
    </row>
    <row r="1869" spans="1:2" x14ac:dyDescent="0.2">
      <c r="A1869" t="s">
        <v>1233</v>
      </c>
      <c r="B1869">
        <v>30</v>
      </c>
    </row>
    <row r="1870" spans="1:2" x14ac:dyDescent="0.2">
      <c r="A1870" t="s">
        <v>1234</v>
      </c>
      <c r="B1870">
        <v>190</v>
      </c>
    </row>
    <row r="1871" spans="1:2" x14ac:dyDescent="0.2">
      <c r="A1871" t="s">
        <v>1235</v>
      </c>
      <c r="B1871">
        <v>85</v>
      </c>
    </row>
    <row r="1872" spans="1:2" x14ac:dyDescent="0.2">
      <c r="A1872" t="s">
        <v>1236</v>
      </c>
      <c r="B1872">
        <v>720</v>
      </c>
    </row>
    <row r="1873" spans="1:2" x14ac:dyDescent="0.2">
      <c r="A1873" t="s">
        <v>1237</v>
      </c>
      <c r="B1873">
        <v>0</v>
      </c>
    </row>
    <row r="1874" spans="1:2" x14ac:dyDescent="0.2">
      <c r="A1874" t="s">
        <v>1238</v>
      </c>
      <c r="B1874">
        <v>0</v>
      </c>
    </row>
    <row r="1875" spans="1:2" x14ac:dyDescent="0.2">
      <c r="A1875" t="s">
        <v>1239</v>
      </c>
      <c r="B1875">
        <v>10</v>
      </c>
    </row>
    <row r="1876" spans="1:2" x14ac:dyDescent="0.2">
      <c r="A1876" t="s">
        <v>1240</v>
      </c>
      <c r="B1876">
        <v>10</v>
      </c>
    </row>
    <row r="1877" spans="1:2" x14ac:dyDescent="0.2">
      <c r="A1877" t="s">
        <v>1241</v>
      </c>
      <c r="B1877">
        <v>35</v>
      </c>
    </row>
    <row r="1878" spans="1:2" x14ac:dyDescent="0.2">
      <c r="A1878" t="s">
        <v>1242</v>
      </c>
      <c r="B1878">
        <v>10</v>
      </c>
    </row>
    <row r="1879" spans="1:2" x14ac:dyDescent="0.2">
      <c r="A1879" t="s">
        <v>1243</v>
      </c>
      <c r="B1879">
        <v>10</v>
      </c>
    </row>
    <row r="1880" spans="1:2" x14ac:dyDescent="0.2">
      <c r="A1880" t="s">
        <v>1244</v>
      </c>
      <c r="B1880">
        <v>15</v>
      </c>
    </row>
    <row r="1881" spans="1:2" x14ac:dyDescent="0.2">
      <c r="A1881" t="s">
        <v>1245</v>
      </c>
      <c r="B1881">
        <v>30</v>
      </c>
    </row>
    <row r="1882" spans="1:2" x14ac:dyDescent="0.2">
      <c r="A1882" t="s">
        <v>1246</v>
      </c>
      <c r="B1882">
        <v>10</v>
      </c>
    </row>
    <row r="1883" spans="1:2" x14ac:dyDescent="0.2">
      <c r="A1883" t="s">
        <v>1247</v>
      </c>
      <c r="B1883">
        <v>25</v>
      </c>
    </row>
    <row r="1884" spans="1:2" x14ac:dyDescent="0.2">
      <c r="A1884" t="s">
        <v>1248</v>
      </c>
      <c r="B1884">
        <v>0</v>
      </c>
    </row>
    <row r="1885" spans="1:2" x14ac:dyDescent="0.2">
      <c r="A1885" t="s">
        <v>1249</v>
      </c>
      <c r="B1885">
        <v>0</v>
      </c>
    </row>
    <row r="1886" spans="1:2" x14ac:dyDescent="0.2">
      <c r="A1886" t="s">
        <v>1250</v>
      </c>
      <c r="B1886">
        <v>0</v>
      </c>
    </row>
    <row r="1887" spans="1:2" x14ac:dyDescent="0.2">
      <c r="A1887" t="s">
        <v>1251</v>
      </c>
      <c r="B1887">
        <v>10</v>
      </c>
    </row>
    <row r="1888" spans="1:2" x14ac:dyDescent="0.2">
      <c r="A1888" t="s">
        <v>1252</v>
      </c>
      <c r="B1888">
        <v>50</v>
      </c>
    </row>
    <row r="1889" spans="1:2" x14ac:dyDescent="0.2">
      <c r="A1889" t="s">
        <v>1253</v>
      </c>
      <c r="B1889">
        <v>1275</v>
      </c>
    </row>
    <row r="1890" spans="1:2" x14ac:dyDescent="0.2">
      <c r="A1890" t="s">
        <v>1254</v>
      </c>
      <c r="B1890">
        <v>20</v>
      </c>
    </row>
    <row r="1891" spans="1:2" x14ac:dyDescent="0.2">
      <c r="A1891" t="s">
        <v>1255</v>
      </c>
      <c r="B1891">
        <v>1160</v>
      </c>
    </row>
    <row r="1892" spans="1:2" x14ac:dyDescent="0.2">
      <c r="A1892" t="s">
        <v>1256</v>
      </c>
      <c r="B1892">
        <v>95</v>
      </c>
    </row>
    <row r="1893" spans="1:2" x14ac:dyDescent="0.2">
      <c r="A1893" t="s">
        <v>1257</v>
      </c>
      <c r="B1893">
        <v>265</v>
      </c>
    </row>
    <row r="1894" spans="1:2" x14ac:dyDescent="0.2">
      <c r="A1894" t="s">
        <v>1258</v>
      </c>
      <c r="B1894">
        <v>20</v>
      </c>
    </row>
    <row r="1895" spans="1:2" x14ac:dyDescent="0.2">
      <c r="A1895" t="s">
        <v>1259</v>
      </c>
      <c r="B1895">
        <v>215</v>
      </c>
    </row>
    <row r="1896" spans="1:2" x14ac:dyDescent="0.2">
      <c r="A1896" t="s">
        <v>1260</v>
      </c>
      <c r="B1896">
        <v>25</v>
      </c>
    </row>
    <row r="1897" spans="1:2" x14ac:dyDescent="0.2">
      <c r="A1897" t="s">
        <v>1261</v>
      </c>
      <c r="B1897">
        <v>0</v>
      </c>
    </row>
    <row r="1898" spans="1:2" x14ac:dyDescent="0.2">
      <c r="A1898" t="s">
        <v>1262</v>
      </c>
      <c r="B1898">
        <v>0</v>
      </c>
    </row>
    <row r="1899" spans="1:2" x14ac:dyDescent="0.2">
      <c r="A1899" t="s">
        <v>1263</v>
      </c>
      <c r="B1899">
        <v>110</v>
      </c>
    </row>
    <row r="1900" spans="1:2" x14ac:dyDescent="0.2">
      <c r="A1900" t="s">
        <v>1264</v>
      </c>
      <c r="B1900">
        <v>220</v>
      </c>
    </row>
    <row r="1901" spans="1:2" x14ac:dyDescent="0.2">
      <c r="A1901" t="s">
        <v>1265</v>
      </c>
      <c r="B1901">
        <v>10</v>
      </c>
    </row>
    <row r="1902" spans="1:2" x14ac:dyDescent="0.2">
      <c r="A1902" t="s">
        <v>1266</v>
      </c>
      <c r="B1902">
        <v>15</v>
      </c>
    </row>
    <row r="1903" spans="1:2" x14ac:dyDescent="0.2">
      <c r="A1903" t="s">
        <v>1267</v>
      </c>
      <c r="B1903">
        <v>10</v>
      </c>
    </row>
    <row r="1904" spans="1:2" x14ac:dyDescent="0.2">
      <c r="A1904" t="s">
        <v>1268</v>
      </c>
      <c r="B1904">
        <v>35</v>
      </c>
    </row>
    <row r="1905" spans="1:2" x14ac:dyDescent="0.2">
      <c r="A1905" t="s">
        <v>1269</v>
      </c>
      <c r="B1905">
        <v>70</v>
      </c>
    </row>
    <row r="1906" spans="1:2" x14ac:dyDescent="0.2">
      <c r="A1906" t="s">
        <v>1270</v>
      </c>
      <c r="B1906">
        <v>0</v>
      </c>
    </row>
    <row r="1907" spans="1:2" x14ac:dyDescent="0.2">
      <c r="A1907" t="s">
        <v>1271</v>
      </c>
      <c r="B1907">
        <v>0</v>
      </c>
    </row>
    <row r="1908" spans="1:2" x14ac:dyDescent="0.2">
      <c r="A1908" t="s">
        <v>1272</v>
      </c>
      <c r="B1908">
        <v>20</v>
      </c>
    </row>
    <row r="1909" spans="1:2" x14ac:dyDescent="0.2">
      <c r="A1909" t="s">
        <v>1273</v>
      </c>
      <c r="B1909">
        <v>60</v>
      </c>
    </row>
    <row r="1910" spans="1:2" x14ac:dyDescent="0.2">
      <c r="A1910" t="s">
        <v>1274</v>
      </c>
      <c r="B1910">
        <v>180</v>
      </c>
    </row>
    <row r="1911" spans="1:2" x14ac:dyDescent="0.2">
      <c r="A1911" t="s">
        <v>1275</v>
      </c>
      <c r="B1911">
        <v>115</v>
      </c>
    </row>
    <row r="1912" spans="1:2" x14ac:dyDescent="0.2">
      <c r="A1912" t="s">
        <v>1276</v>
      </c>
      <c r="B1912">
        <v>60</v>
      </c>
    </row>
    <row r="1913" spans="1:2" x14ac:dyDescent="0.2">
      <c r="A1913" t="s">
        <v>1277</v>
      </c>
      <c r="B1913">
        <v>25</v>
      </c>
    </row>
    <row r="1914" spans="1:2" x14ac:dyDescent="0.2">
      <c r="A1914" t="s">
        <v>1278</v>
      </c>
      <c r="B1914">
        <v>0</v>
      </c>
    </row>
    <row r="1915" spans="1:2" x14ac:dyDescent="0.2">
      <c r="A1915" t="s">
        <v>1279</v>
      </c>
      <c r="B1915">
        <v>110</v>
      </c>
    </row>
    <row r="1916" spans="1:2" x14ac:dyDescent="0.2">
      <c r="A1916" t="s">
        <v>1280</v>
      </c>
      <c r="B1916">
        <v>35</v>
      </c>
    </row>
    <row r="1917" spans="1:2" x14ac:dyDescent="0.2">
      <c r="A1917" t="s">
        <v>1281</v>
      </c>
      <c r="B1917">
        <v>60</v>
      </c>
    </row>
    <row r="1918" spans="1:2" x14ac:dyDescent="0.2">
      <c r="A1918" t="s">
        <v>1282</v>
      </c>
      <c r="B1918">
        <v>20</v>
      </c>
    </row>
    <row r="1919" spans="1:2" x14ac:dyDescent="0.2">
      <c r="A1919" t="s">
        <v>1283</v>
      </c>
      <c r="B1919">
        <v>185</v>
      </c>
    </row>
    <row r="1920" spans="1:2" x14ac:dyDescent="0.2">
      <c r="A1920" t="s">
        <v>1284</v>
      </c>
      <c r="B1920">
        <v>10</v>
      </c>
    </row>
    <row r="1921" spans="1:2" x14ac:dyDescent="0.2">
      <c r="A1921" t="s">
        <v>1285</v>
      </c>
      <c r="B1921">
        <v>0</v>
      </c>
    </row>
    <row r="1922" spans="1:2" x14ac:dyDescent="0.2">
      <c r="A1922" t="s">
        <v>1286</v>
      </c>
      <c r="B1922">
        <v>75</v>
      </c>
    </row>
    <row r="1923" spans="1:2" x14ac:dyDescent="0.2">
      <c r="A1923" t="s">
        <v>1287</v>
      </c>
      <c r="B1923">
        <v>90</v>
      </c>
    </row>
    <row r="1924" spans="1:2" x14ac:dyDescent="0.2">
      <c r="A1924" t="s">
        <v>1288</v>
      </c>
      <c r="B1924">
        <v>0</v>
      </c>
    </row>
    <row r="1925" spans="1:2" x14ac:dyDescent="0.2">
      <c r="A1925" t="s">
        <v>1289</v>
      </c>
      <c r="B1925">
        <v>95</v>
      </c>
    </row>
    <row r="1926" spans="1:2" x14ac:dyDescent="0.2">
      <c r="A1926" t="s">
        <v>1290</v>
      </c>
      <c r="B1926">
        <v>831270</v>
      </c>
    </row>
    <row r="1927" spans="1:2" x14ac:dyDescent="0.2">
      <c r="A1927" t="s">
        <v>1291</v>
      </c>
      <c r="B1927">
        <v>142760</v>
      </c>
    </row>
    <row r="1928" spans="1:2" x14ac:dyDescent="0.2">
      <c r="A1928" t="s">
        <v>1292</v>
      </c>
      <c r="B1928">
        <v>3735</v>
      </c>
    </row>
    <row r="1929" spans="1:2" x14ac:dyDescent="0.2">
      <c r="A1929" t="s">
        <v>1293</v>
      </c>
      <c r="B1929">
        <v>2260</v>
      </c>
    </row>
    <row r="1930" spans="1:2" x14ac:dyDescent="0.2">
      <c r="A1930" t="s">
        <v>1294</v>
      </c>
      <c r="B1930">
        <v>1485</v>
      </c>
    </row>
    <row r="1931" spans="1:2" x14ac:dyDescent="0.2">
      <c r="A1931" t="s">
        <v>1295</v>
      </c>
      <c r="B1931">
        <v>10925</v>
      </c>
    </row>
    <row r="1932" spans="1:2" x14ac:dyDescent="0.2">
      <c r="A1932" t="s">
        <v>1296</v>
      </c>
      <c r="B1932">
        <v>200</v>
      </c>
    </row>
    <row r="1933" spans="1:2" x14ac:dyDescent="0.2">
      <c r="A1933" t="s">
        <v>1297</v>
      </c>
      <c r="B1933">
        <v>1015</v>
      </c>
    </row>
    <row r="1934" spans="1:2" x14ac:dyDescent="0.2">
      <c r="A1934" t="s">
        <v>1298</v>
      </c>
      <c r="B1934">
        <v>9670</v>
      </c>
    </row>
    <row r="1935" spans="1:2" x14ac:dyDescent="0.2">
      <c r="A1935" t="s">
        <v>1299</v>
      </c>
      <c r="B1935">
        <v>90</v>
      </c>
    </row>
    <row r="1936" spans="1:2" x14ac:dyDescent="0.2">
      <c r="A1936" t="s">
        <v>1300</v>
      </c>
      <c r="B1936">
        <v>131120</v>
      </c>
    </row>
    <row r="1937" spans="1:2" x14ac:dyDescent="0.2">
      <c r="A1937" t="s">
        <v>1301</v>
      </c>
      <c r="B1937">
        <v>4670</v>
      </c>
    </row>
    <row r="1938" spans="1:2" x14ac:dyDescent="0.2">
      <c r="A1938" t="s">
        <v>1302</v>
      </c>
      <c r="B1938">
        <v>116350</v>
      </c>
    </row>
    <row r="1939" spans="1:2" x14ac:dyDescent="0.2">
      <c r="A1939" t="s">
        <v>1303</v>
      </c>
      <c r="B1939">
        <v>2880</v>
      </c>
    </row>
    <row r="1940" spans="1:2" x14ac:dyDescent="0.2">
      <c r="A1940" t="s">
        <v>1304</v>
      </c>
      <c r="B1940">
        <v>1370</v>
      </c>
    </row>
    <row r="1941" spans="1:2" x14ac:dyDescent="0.2">
      <c r="A1941" t="s">
        <v>1305</v>
      </c>
      <c r="B1941">
        <v>360</v>
      </c>
    </row>
    <row r="1942" spans="1:2" x14ac:dyDescent="0.2">
      <c r="A1942" t="s">
        <v>1306</v>
      </c>
      <c r="B1942">
        <v>5855</v>
      </c>
    </row>
    <row r="1943" spans="1:2" x14ac:dyDescent="0.2">
      <c r="A1943" t="s">
        <v>1307</v>
      </c>
      <c r="B1943">
        <v>255</v>
      </c>
    </row>
    <row r="1944" spans="1:2" x14ac:dyDescent="0.2">
      <c r="A1944" t="s">
        <v>1308</v>
      </c>
      <c r="B1944">
        <v>3430</v>
      </c>
    </row>
    <row r="1945" spans="1:2" x14ac:dyDescent="0.2">
      <c r="A1945" t="s">
        <v>1309</v>
      </c>
      <c r="B1945">
        <v>450</v>
      </c>
    </row>
    <row r="1946" spans="1:2" x14ac:dyDescent="0.2">
      <c r="A1946" t="s">
        <v>1310</v>
      </c>
      <c r="B1946">
        <v>375</v>
      </c>
    </row>
    <row r="1947" spans="1:2" x14ac:dyDescent="0.2">
      <c r="A1947" t="s">
        <v>1311</v>
      </c>
      <c r="B1947">
        <v>18990</v>
      </c>
    </row>
    <row r="1948" spans="1:2" x14ac:dyDescent="0.2">
      <c r="A1948" t="s">
        <v>1312</v>
      </c>
      <c r="B1948">
        <v>1690</v>
      </c>
    </row>
    <row r="1949" spans="1:2" x14ac:dyDescent="0.2">
      <c r="A1949" t="s">
        <v>1313</v>
      </c>
      <c r="B1949">
        <v>17385</v>
      </c>
    </row>
    <row r="1950" spans="1:2" x14ac:dyDescent="0.2">
      <c r="A1950" t="s">
        <v>1314</v>
      </c>
      <c r="B1950">
        <v>25</v>
      </c>
    </row>
    <row r="1951" spans="1:2" x14ac:dyDescent="0.2">
      <c r="A1951" t="s">
        <v>1315</v>
      </c>
      <c r="B1951">
        <v>21715</v>
      </c>
    </row>
    <row r="1952" spans="1:2" x14ac:dyDescent="0.2">
      <c r="A1952" t="s">
        <v>1316</v>
      </c>
      <c r="B1952">
        <v>70</v>
      </c>
    </row>
    <row r="1953" spans="1:2" x14ac:dyDescent="0.2">
      <c r="A1953" t="s">
        <v>1317</v>
      </c>
      <c r="B1953">
        <v>900</v>
      </c>
    </row>
    <row r="1954" spans="1:2" x14ac:dyDescent="0.2">
      <c r="A1954" t="s">
        <v>1318</v>
      </c>
      <c r="B1954">
        <v>120</v>
      </c>
    </row>
    <row r="1955" spans="1:2" x14ac:dyDescent="0.2">
      <c r="A1955" t="s">
        <v>1319</v>
      </c>
      <c r="B1955">
        <v>330</v>
      </c>
    </row>
    <row r="1956" spans="1:2" x14ac:dyDescent="0.2">
      <c r="A1956" t="s">
        <v>1320</v>
      </c>
      <c r="B1956">
        <v>1020</v>
      </c>
    </row>
    <row r="1957" spans="1:2" x14ac:dyDescent="0.2">
      <c r="A1957" t="s">
        <v>1321</v>
      </c>
      <c r="B1957">
        <v>225</v>
      </c>
    </row>
    <row r="1958" spans="1:2" x14ac:dyDescent="0.2">
      <c r="A1958" t="s">
        <v>1322</v>
      </c>
      <c r="B1958">
        <v>1665</v>
      </c>
    </row>
    <row r="1959" spans="1:2" x14ac:dyDescent="0.2">
      <c r="A1959" t="s">
        <v>1323</v>
      </c>
      <c r="B1959">
        <v>140</v>
      </c>
    </row>
    <row r="1960" spans="1:2" x14ac:dyDescent="0.2">
      <c r="A1960" t="s">
        <v>1324</v>
      </c>
      <c r="B1960">
        <v>30</v>
      </c>
    </row>
    <row r="1961" spans="1:2" x14ac:dyDescent="0.2">
      <c r="A1961" t="s">
        <v>1325</v>
      </c>
      <c r="B1961">
        <v>18985</v>
      </c>
    </row>
    <row r="1962" spans="1:2" x14ac:dyDescent="0.2">
      <c r="A1962" t="s">
        <v>1326</v>
      </c>
      <c r="B1962">
        <v>25</v>
      </c>
    </row>
    <row r="1963" spans="1:2" x14ac:dyDescent="0.2">
      <c r="A1963" t="s">
        <v>1327</v>
      </c>
      <c r="B1963">
        <v>270</v>
      </c>
    </row>
    <row r="1964" spans="1:2" x14ac:dyDescent="0.2">
      <c r="A1964" t="s">
        <v>1328</v>
      </c>
      <c r="B1964">
        <v>12675</v>
      </c>
    </row>
    <row r="1965" spans="1:2" x14ac:dyDescent="0.2">
      <c r="A1965" t="s">
        <v>1329</v>
      </c>
      <c r="B1965">
        <v>565</v>
      </c>
    </row>
    <row r="1966" spans="1:2" x14ac:dyDescent="0.2">
      <c r="A1966" t="s">
        <v>1330</v>
      </c>
      <c r="B1966">
        <v>10955</v>
      </c>
    </row>
    <row r="1967" spans="1:2" x14ac:dyDescent="0.2">
      <c r="A1967" t="s">
        <v>1331</v>
      </c>
      <c r="B1967">
        <v>1260</v>
      </c>
    </row>
    <row r="1968" spans="1:2" x14ac:dyDescent="0.2">
      <c r="A1968" t="s">
        <v>1332</v>
      </c>
      <c r="B1968">
        <v>23195</v>
      </c>
    </row>
    <row r="1969" spans="1:2" x14ac:dyDescent="0.2">
      <c r="A1969" t="s">
        <v>1333</v>
      </c>
      <c r="B1969">
        <v>565</v>
      </c>
    </row>
    <row r="1970" spans="1:2" x14ac:dyDescent="0.2">
      <c r="A1970" t="s">
        <v>1334</v>
      </c>
      <c r="B1970">
        <v>3415</v>
      </c>
    </row>
    <row r="1971" spans="1:2" x14ac:dyDescent="0.2">
      <c r="A1971" t="s">
        <v>1335</v>
      </c>
      <c r="B1971">
        <v>17995</v>
      </c>
    </row>
    <row r="1972" spans="1:2" x14ac:dyDescent="0.2">
      <c r="A1972" t="s">
        <v>1336</v>
      </c>
      <c r="B1972">
        <v>2035</v>
      </c>
    </row>
    <row r="1973" spans="1:2" x14ac:dyDescent="0.2">
      <c r="A1973" t="s">
        <v>1337</v>
      </c>
      <c r="B1973">
        <v>40</v>
      </c>
    </row>
    <row r="1974" spans="1:2" x14ac:dyDescent="0.2">
      <c r="A1974" t="s">
        <v>1338</v>
      </c>
      <c r="B1974">
        <v>40</v>
      </c>
    </row>
    <row r="1975" spans="1:2" x14ac:dyDescent="0.2">
      <c r="A1975" t="s">
        <v>1339</v>
      </c>
      <c r="B1975">
        <v>392645</v>
      </c>
    </row>
    <row r="1976" spans="1:2" x14ac:dyDescent="0.2">
      <c r="A1976" t="s">
        <v>1340</v>
      </c>
      <c r="B1976">
        <v>3450</v>
      </c>
    </row>
    <row r="1977" spans="1:2" x14ac:dyDescent="0.2">
      <c r="A1977" t="s">
        <v>1341</v>
      </c>
      <c r="B1977">
        <v>5100</v>
      </c>
    </row>
    <row r="1978" spans="1:2" x14ac:dyDescent="0.2">
      <c r="A1978" t="s">
        <v>1342</v>
      </c>
      <c r="B1978">
        <v>56785</v>
      </c>
    </row>
    <row r="1979" spans="1:2" x14ac:dyDescent="0.2">
      <c r="A1979" t="s">
        <v>1343</v>
      </c>
      <c r="B1979">
        <v>925</v>
      </c>
    </row>
    <row r="1980" spans="1:2" x14ac:dyDescent="0.2">
      <c r="A1980" t="s">
        <v>1344</v>
      </c>
      <c r="B1980">
        <v>390</v>
      </c>
    </row>
    <row r="1981" spans="1:2" x14ac:dyDescent="0.2">
      <c r="A1981" t="s">
        <v>1345</v>
      </c>
      <c r="B1981">
        <v>535</v>
      </c>
    </row>
    <row r="1982" spans="1:2" x14ac:dyDescent="0.2">
      <c r="A1982" t="s">
        <v>1346</v>
      </c>
      <c r="B1982">
        <v>56200</v>
      </c>
    </row>
    <row r="1983" spans="1:2" x14ac:dyDescent="0.2">
      <c r="A1983" t="s">
        <v>1347</v>
      </c>
      <c r="B1983">
        <v>175</v>
      </c>
    </row>
    <row r="1984" spans="1:2" x14ac:dyDescent="0.2">
      <c r="A1984" t="s">
        <v>1348</v>
      </c>
      <c r="B1984">
        <v>1310</v>
      </c>
    </row>
    <row r="1985" spans="1:2" x14ac:dyDescent="0.2">
      <c r="A1985" t="s">
        <v>1349</v>
      </c>
      <c r="B1985">
        <v>1875</v>
      </c>
    </row>
    <row r="1986" spans="1:2" x14ac:dyDescent="0.2">
      <c r="A1986" t="s">
        <v>1350</v>
      </c>
      <c r="B1986">
        <v>3550</v>
      </c>
    </row>
    <row r="1987" spans="1:2" x14ac:dyDescent="0.2">
      <c r="A1987" t="s">
        <v>1351</v>
      </c>
      <c r="B1987">
        <v>2280</v>
      </c>
    </row>
    <row r="1988" spans="1:2" x14ac:dyDescent="0.2">
      <c r="A1988" t="s">
        <v>1352</v>
      </c>
      <c r="B1988">
        <v>1220</v>
      </c>
    </row>
    <row r="1989" spans="1:2" x14ac:dyDescent="0.2">
      <c r="A1989" t="s">
        <v>1353</v>
      </c>
      <c r="B1989">
        <v>12405</v>
      </c>
    </row>
    <row r="1990" spans="1:2" x14ac:dyDescent="0.2">
      <c r="A1990" t="s">
        <v>1354</v>
      </c>
      <c r="B1990">
        <v>24805</v>
      </c>
    </row>
    <row r="1991" spans="1:2" x14ac:dyDescent="0.2">
      <c r="A1991" t="s">
        <v>1355</v>
      </c>
      <c r="B1991">
        <v>4130</v>
      </c>
    </row>
    <row r="1992" spans="1:2" x14ac:dyDescent="0.2">
      <c r="A1992" t="s">
        <v>1356</v>
      </c>
      <c r="B1992">
        <v>640</v>
      </c>
    </row>
    <row r="1993" spans="1:2" x14ac:dyDescent="0.2">
      <c r="A1993" t="s">
        <v>1357</v>
      </c>
      <c r="B1993">
        <v>1755</v>
      </c>
    </row>
    <row r="1994" spans="1:2" x14ac:dyDescent="0.2">
      <c r="A1994" t="s">
        <v>1358</v>
      </c>
      <c r="B1994">
        <v>420</v>
      </c>
    </row>
    <row r="1995" spans="1:2" x14ac:dyDescent="0.2">
      <c r="A1995" t="s">
        <v>1359</v>
      </c>
      <c r="B1995">
        <v>8380</v>
      </c>
    </row>
    <row r="1996" spans="1:2" x14ac:dyDescent="0.2">
      <c r="A1996" t="s">
        <v>1360</v>
      </c>
      <c r="B1996">
        <v>315</v>
      </c>
    </row>
    <row r="1997" spans="1:2" x14ac:dyDescent="0.2">
      <c r="A1997" t="s">
        <v>1361</v>
      </c>
      <c r="B1997">
        <v>615</v>
      </c>
    </row>
    <row r="1998" spans="1:2" x14ac:dyDescent="0.2">
      <c r="A1998" t="s">
        <v>1362</v>
      </c>
      <c r="B1998">
        <v>245</v>
      </c>
    </row>
    <row r="1999" spans="1:2" x14ac:dyDescent="0.2">
      <c r="A1999" t="s">
        <v>1363</v>
      </c>
      <c r="B1999">
        <v>85</v>
      </c>
    </row>
    <row r="2000" spans="1:2" x14ac:dyDescent="0.2">
      <c r="A2000" t="s">
        <v>1364</v>
      </c>
      <c r="B2000">
        <v>295</v>
      </c>
    </row>
    <row r="2001" spans="1:2" x14ac:dyDescent="0.2">
      <c r="A2001" t="s">
        <v>1365</v>
      </c>
      <c r="B2001">
        <v>44860</v>
      </c>
    </row>
    <row r="2002" spans="1:2" x14ac:dyDescent="0.2">
      <c r="A2002" t="s">
        <v>1366</v>
      </c>
      <c r="B2002">
        <v>945</v>
      </c>
    </row>
    <row r="2003" spans="1:2" x14ac:dyDescent="0.2">
      <c r="A2003" t="s">
        <v>1367</v>
      </c>
      <c r="B2003">
        <v>805</v>
      </c>
    </row>
    <row r="2004" spans="1:2" x14ac:dyDescent="0.2">
      <c r="A2004" t="s">
        <v>1368</v>
      </c>
      <c r="B2004">
        <v>6470</v>
      </c>
    </row>
    <row r="2005" spans="1:2" x14ac:dyDescent="0.2">
      <c r="A2005" t="s">
        <v>1369</v>
      </c>
      <c r="B2005">
        <v>150</v>
      </c>
    </row>
    <row r="2006" spans="1:2" x14ac:dyDescent="0.2">
      <c r="A2006" t="s">
        <v>1370</v>
      </c>
      <c r="B2006">
        <v>35090</v>
      </c>
    </row>
    <row r="2007" spans="1:2" x14ac:dyDescent="0.2">
      <c r="A2007" t="s">
        <v>1371</v>
      </c>
      <c r="B2007">
        <v>155</v>
      </c>
    </row>
    <row r="2008" spans="1:2" x14ac:dyDescent="0.2">
      <c r="A2008" t="s">
        <v>1372</v>
      </c>
      <c r="B2008">
        <v>500</v>
      </c>
    </row>
    <row r="2009" spans="1:2" x14ac:dyDescent="0.2">
      <c r="A2009" t="s">
        <v>1373</v>
      </c>
      <c r="B2009">
        <v>850</v>
      </c>
    </row>
    <row r="2010" spans="1:2" x14ac:dyDescent="0.2">
      <c r="A2010" t="s">
        <v>1374</v>
      </c>
      <c r="B2010">
        <v>175</v>
      </c>
    </row>
    <row r="2011" spans="1:2" x14ac:dyDescent="0.2">
      <c r="A2011" t="s">
        <v>1375</v>
      </c>
      <c r="B2011">
        <v>1230</v>
      </c>
    </row>
    <row r="2012" spans="1:2" x14ac:dyDescent="0.2">
      <c r="A2012" t="s">
        <v>1376</v>
      </c>
      <c r="B2012">
        <v>1130</v>
      </c>
    </row>
    <row r="2013" spans="1:2" x14ac:dyDescent="0.2">
      <c r="A2013" t="s">
        <v>1377</v>
      </c>
      <c r="B2013">
        <v>9825</v>
      </c>
    </row>
    <row r="2014" spans="1:2" x14ac:dyDescent="0.2">
      <c r="A2014" t="s">
        <v>1378</v>
      </c>
      <c r="B2014">
        <v>171720</v>
      </c>
    </row>
    <row r="2015" spans="1:2" x14ac:dyDescent="0.2">
      <c r="A2015" t="s">
        <v>1379</v>
      </c>
      <c r="B2015">
        <v>123340</v>
      </c>
    </row>
    <row r="2016" spans="1:2" x14ac:dyDescent="0.2">
      <c r="A2016" t="s">
        <v>1380</v>
      </c>
      <c r="B2016">
        <v>13270</v>
      </c>
    </row>
    <row r="2017" spans="1:2" x14ac:dyDescent="0.2">
      <c r="A2017" t="s">
        <v>1381</v>
      </c>
      <c r="B2017">
        <v>9370</v>
      </c>
    </row>
    <row r="2018" spans="1:2" x14ac:dyDescent="0.2">
      <c r="A2018" t="s">
        <v>1382</v>
      </c>
      <c r="B2018">
        <v>34000</v>
      </c>
    </row>
    <row r="2019" spans="1:2" x14ac:dyDescent="0.2">
      <c r="A2019" t="s">
        <v>1383</v>
      </c>
      <c r="B2019">
        <v>35</v>
      </c>
    </row>
    <row r="2020" spans="1:2" x14ac:dyDescent="0.2">
      <c r="A2020" t="s">
        <v>1384</v>
      </c>
      <c r="B2020">
        <v>330</v>
      </c>
    </row>
    <row r="2021" spans="1:2" x14ac:dyDescent="0.2">
      <c r="A2021" t="s">
        <v>1385</v>
      </c>
      <c r="B2021">
        <v>900</v>
      </c>
    </row>
    <row r="2022" spans="1:2" x14ac:dyDescent="0.2">
      <c r="A2022" t="s">
        <v>1386</v>
      </c>
      <c r="B2022">
        <v>3230</v>
      </c>
    </row>
    <row r="2023" spans="1:2" x14ac:dyDescent="0.2">
      <c r="A2023" t="s">
        <v>1387</v>
      </c>
      <c r="B2023">
        <v>130</v>
      </c>
    </row>
    <row r="2024" spans="1:2" x14ac:dyDescent="0.2">
      <c r="A2024" t="s">
        <v>1388</v>
      </c>
      <c r="B2024">
        <v>45735</v>
      </c>
    </row>
    <row r="2025" spans="1:2" x14ac:dyDescent="0.2">
      <c r="A2025" t="s">
        <v>1389</v>
      </c>
      <c r="B2025">
        <v>1390</v>
      </c>
    </row>
    <row r="2026" spans="1:2" x14ac:dyDescent="0.2">
      <c r="A2026" t="s">
        <v>1390</v>
      </c>
      <c r="B2026">
        <v>1860</v>
      </c>
    </row>
    <row r="2027" spans="1:2" x14ac:dyDescent="0.2">
      <c r="A2027" t="s">
        <v>1391</v>
      </c>
      <c r="B2027">
        <v>46535</v>
      </c>
    </row>
    <row r="2028" spans="1:2" x14ac:dyDescent="0.2">
      <c r="A2028" t="s">
        <v>1392</v>
      </c>
      <c r="B2028">
        <v>50345</v>
      </c>
    </row>
    <row r="2029" spans="1:2" x14ac:dyDescent="0.2">
      <c r="A2029" t="s">
        <v>1393</v>
      </c>
      <c r="B2029">
        <v>3640</v>
      </c>
    </row>
    <row r="2030" spans="1:2" x14ac:dyDescent="0.2">
      <c r="A2030" t="s">
        <v>1394</v>
      </c>
      <c r="B2030">
        <v>5000</v>
      </c>
    </row>
    <row r="2031" spans="1:2" x14ac:dyDescent="0.2">
      <c r="A2031" t="s">
        <v>1395</v>
      </c>
      <c r="B2031">
        <v>43840</v>
      </c>
    </row>
    <row r="2032" spans="1:2" x14ac:dyDescent="0.2">
      <c r="A2032" t="s">
        <v>1396</v>
      </c>
      <c r="B2032">
        <v>1370</v>
      </c>
    </row>
    <row r="2033" spans="1:2" x14ac:dyDescent="0.2">
      <c r="A2033" t="s">
        <v>1397</v>
      </c>
      <c r="B2033">
        <v>112800</v>
      </c>
    </row>
    <row r="2034" spans="1:2" x14ac:dyDescent="0.2">
      <c r="A2034" t="s">
        <v>1398</v>
      </c>
      <c r="B2034">
        <v>185</v>
      </c>
    </row>
    <row r="2035" spans="1:2" x14ac:dyDescent="0.2">
      <c r="A2035" t="s">
        <v>1399</v>
      </c>
      <c r="B2035">
        <v>22635</v>
      </c>
    </row>
    <row r="2036" spans="1:2" x14ac:dyDescent="0.2">
      <c r="A2036" t="s">
        <v>1400</v>
      </c>
      <c r="B2036">
        <v>16660</v>
      </c>
    </row>
    <row r="2037" spans="1:2" x14ac:dyDescent="0.2">
      <c r="A2037" t="s">
        <v>1401</v>
      </c>
      <c r="B2037">
        <v>6415</v>
      </c>
    </row>
    <row r="2038" spans="1:2" x14ac:dyDescent="0.2">
      <c r="A2038" t="s">
        <v>1402</v>
      </c>
      <c r="B2038">
        <v>73535</v>
      </c>
    </row>
    <row r="2039" spans="1:2" x14ac:dyDescent="0.2">
      <c r="A2039" t="s">
        <v>1403</v>
      </c>
      <c r="B2039">
        <v>260</v>
      </c>
    </row>
    <row r="2040" spans="1:2" x14ac:dyDescent="0.2">
      <c r="A2040" t="s">
        <v>938</v>
      </c>
      <c r="B2040">
        <v>7060</v>
      </c>
    </row>
    <row r="2041" spans="1:2" x14ac:dyDescent="0.2">
      <c r="A2041" t="s">
        <v>1404</v>
      </c>
      <c r="B2041">
        <v>400</v>
      </c>
    </row>
    <row r="2042" spans="1:2" x14ac:dyDescent="0.2">
      <c r="A2042" t="s">
        <v>1405</v>
      </c>
      <c r="B2042">
        <v>400</v>
      </c>
    </row>
    <row r="2043" spans="1:2" x14ac:dyDescent="0.2">
      <c r="A2043" t="s">
        <v>940</v>
      </c>
      <c r="B2043">
        <v>27765</v>
      </c>
    </row>
    <row r="2044" spans="1:2" x14ac:dyDescent="0.2">
      <c r="A2044" t="s">
        <v>1406</v>
      </c>
      <c r="B2044">
        <v>180</v>
      </c>
    </row>
    <row r="2045" spans="1:2" x14ac:dyDescent="0.2">
      <c r="A2045" t="s">
        <v>1407</v>
      </c>
      <c r="B2045">
        <v>180</v>
      </c>
    </row>
    <row r="2046" spans="1:2" x14ac:dyDescent="0.2">
      <c r="A2046" t="s">
        <v>1408</v>
      </c>
      <c r="B2046">
        <v>21430</v>
      </c>
    </row>
    <row r="2047" spans="1:2" x14ac:dyDescent="0.2">
      <c r="A2047" t="s">
        <v>1409</v>
      </c>
      <c r="B2047">
        <v>1950</v>
      </c>
    </row>
    <row r="2048" spans="1:2" x14ac:dyDescent="0.2">
      <c r="A2048" t="s">
        <v>1410</v>
      </c>
      <c r="B2048">
        <v>555</v>
      </c>
    </row>
    <row r="2049" spans="1:2" x14ac:dyDescent="0.2">
      <c r="A2049" t="s">
        <v>1411</v>
      </c>
      <c r="B2049">
        <v>350</v>
      </c>
    </row>
    <row r="2050" spans="1:2" x14ac:dyDescent="0.2">
      <c r="A2050" t="s">
        <v>1412</v>
      </c>
      <c r="B2050">
        <v>405</v>
      </c>
    </row>
    <row r="2051" spans="1:2" x14ac:dyDescent="0.2">
      <c r="A2051" t="s">
        <v>1413</v>
      </c>
      <c r="B2051">
        <v>590</v>
      </c>
    </row>
    <row r="2052" spans="1:2" x14ac:dyDescent="0.2">
      <c r="A2052" t="s">
        <v>1414</v>
      </c>
      <c r="B2052">
        <v>105</v>
      </c>
    </row>
    <row r="2053" spans="1:2" x14ac:dyDescent="0.2">
      <c r="A2053" t="s">
        <v>1415</v>
      </c>
      <c r="B2053">
        <v>320</v>
      </c>
    </row>
    <row r="2054" spans="1:2" x14ac:dyDescent="0.2">
      <c r="A2054" t="s">
        <v>1416</v>
      </c>
      <c r="B2054">
        <v>1280</v>
      </c>
    </row>
    <row r="2055" spans="1:2" x14ac:dyDescent="0.2">
      <c r="A2055" t="s">
        <v>1417</v>
      </c>
      <c r="B2055">
        <v>2065</v>
      </c>
    </row>
    <row r="2056" spans="1:2" x14ac:dyDescent="0.2">
      <c r="A2056" t="s">
        <v>1418</v>
      </c>
      <c r="B2056">
        <v>1385</v>
      </c>
    </row>
    <row r="2057" spans="1:2" x14ac:dyDescent="0.2">
      <c r="A2057" t="s">
        <v>1419</v>
      </c>
      <c r="B2057">
        <v>670</v>
      </c>
    </row>
    <row r="2058" spans="1:2" x14ac:dyDescent="0.2">
      <c r="A2058" t="s">
        <v>1420</v>
      </c>
      <c r="B2058">
        <v>305</v>
      </c>
    </row>
    <row r="2059" spans="1:2" x14ac:dyDescent="0.2">
      <c r="A2059" t="s">
        <v>1421</v>
      </c>
      <c r="B2059">
        <v>5105</v>
      </c>
    </row>
    <row r="2060" spans="1:2" x14ac:dyDescent="0.2">
      <c r="A2060" t="s">
        <v>1422</v>
      </c>
      <c r="B2060">
        <v>970</v>
      </c>
    </row>
    <row r="2061" spans="1:2" x14ac:dyDescent="0.2">
      <c r="A2061" t="s">
        <v>1423</v>
      </c>
      <c r="B2061">
        <v>2785</v>
      </c>
    </row>
    <row r="2062" spans="1:2" x14ac:dyDescent="0.2">
      <c r="A2062" t="s">
        <v>1424</v>
      </c>
      <c r="B2062">
        <v>5000</v>
      </c>
    </row>
    <row r="2063" spans="1:2" x14ac:dyDescent="0.2">
      <c r="A2063" t="s">
        <v>1425</v>
      </c>
      <c r="B2063">
        <v>1225</v>
      </c>
    </row>
    <row r="2064" spans="1:2" x14ac:dyDescent="0.2">
      <c r="A2064" t="s">
        <v>1426</v>
      </c>
      <c r="B2064">
        <v>405</v>
      </c>
    </row>
    <row r="2065" spans="1:2" x14ac:dyDescent="0.2">
      <c r="A2065" t="s">
        <v>1427</v>
      </c>
      <c r="B2065">
        <v>815</v>
      </c>
    </row>
    <row r="2066" spans="1:2" x14ac:dyDescent="0.2">
      <c r="A2066" t="s">
        <v>1428</v>
      </c>
      <c r="B2066">
        <v>3725</v>
      </c>
    </row>
    <row r="2067" spans="1:2" x14ac:dyDescent="0.2">
      <c r="A2067" t="s">
        <v>1429</v>
      </c>
      <c r="B2067">
        <v>1445</v>
      </c>
    </row>
    <row r="2068" spans="1:2" x14ac:dyDescent="0.2">
      <c r="A2068" t="s">
        <v>1430</v>
      </c>
      <c r="B2068">
        <v>290</v>
      </c>
    </row>
    <row r="2069" spans="1:2" x14ac:dyDescent="0.2">
      <c r="A2069" t="s">
        <v>1431</v>
      </c>
      <c r="B2069">
        <v>2100</v>
      </c>
    </row>
    <row r="2070" spans="1:2" x14ac:dyDescent="0.2">
      <c r="A2070" t="s">
        <v>1432</v>
      </c>
      <c r="B2070">
        <v>169510</v>
      </c>
    </row>
    <row r="2071" spans="1:2" x14ac:dyDescent="0.2">
      <c r="A2071" t="s">
        <v>1433</v>
      </c>
      <c r="B2071">
        <v>167465</v>
      </c>
    </row>
    <row r="2072" spans="1:2" x14ac:dyDescent="0.2">
      <c r="A2072" t="s">
        <v>1434</v>
      </c>
      <c r="B2072">
        <v>61050</v>
      </c>
    </row>
    <row r="2073" spans="1:2" x14ac:dyDescent="0.2">
      <c r="A2073" t="s">
        <v>1435</v>
      </c>
      <c r="B2073">
        <v>620</v>
      </c>
    </row>
    <row r="2074" spans="1:2" x14ac:dyDescent="0.2">
      <c r="A2074" t="s">
        <v>1436</v>
      </c>
      <c r="B2074">
        <v>115865</v>
      </c>
    </row>
    <row r="2075" spans="1:2" x14ac:dyDescent="0.2">
      <c r="A2075" t="s">
        <v>1437</v>
      </c>
      <c r="B2075">
        <v>135</v>
      </c>
    </row>
    <row r="2076" spans="1:2" x14ac:dyDescent="0.2">
      <c r="A2076" t="s">
        <v>1438</v>
      </c>
      <c r="B2076">
        <v>3885</v>
      </c>
    </row>
    <row r="2077" spans="1:2" x14ac:dyDescent="0.2">
      <c r="A2077" t="s">
        <v>1439</v>
      </c>
      <c r="B2077">
        <v>2170</v>
      </c>
    </row>
    <row r="2078" spans="1:2" x14ac:dyDescent="0.2">
      <c r="A2078" t="s">
        <v>1440</v>
      </c>
      <c r="B2078">
        <v>6805</v>
      </c>
    </row>
    <row r="2079" spans="1:2" x14ac:dyDescent="0.2">
      <c r="A2079" t="s">
        <v>1441</v>
      </c>
      <c r="B2079">
        <v>60</v>
      </c>
    </row>
    <row r="2080" spans="1:2" x14ac:dyDescent="0.2">
      <c r="A2080" t="s">
        <v>1442</v>
      </c>
      <c r="B2080">
        <v>2145</v>
      </c>
    </row>
    <row r="2081" spans="1:2" x14ac:dyDescent="0.2">
      <c r="A2081" t="s">
        <v>1443</v>
      </c>
      <c r="B2081">
        <v>610</v>
      </c>
    </row>
    <row r="2082" spans="1:2" x14ac:dyDescent="0.2">
      <c r="A2082" t="s">
        <v>1444</v>
      </c>
      <c r="B2082">
        <v>580</v>
      </c>
    </row>
    <row r="2083" spans="1:2" x14ac:dyDescent="0.2">
      <c r="A2083" t="s">
        <v>1445</v>
      </c>
      <c r="B2083">
        <v>825</v>
      </c>
    </row>
    <row r="2084" spans="1:2" x14ac:dyDescent="0.2">
      <c r="A2084" t="s">
        <v>1446</v>
      </c>
      <c r="B2084">
        <v>315</v>
      </c>
    </row>
    <row r="2085" spans="1:2" x14ac:dyDescent="0.2">
      <c r="A2085" t="s">
        <v>1447</v>
      </c>
      <c r="B2085">
        <v>1800</v>
      </c>
    </row>
    <row r="2086" spans="1:2" x14ac:dyDescent="0.2">
      <c r="A2086" t="s">
        <v>1448</v>
      </c>
      <c r="B2086">
        <v>805</v>
      </c>
    </row>
    <row r="2087" spans="1:2" x14ac:dyDescent="0.2">
      <c r="A2087" t="s">
        <v>1449</v>
      </c>
      <c r="B2087">
        <v>1120</v>
      </c>
    </row>
    <row r="2088" spans="1:2" x14ac:dyDescent="0.2">
      <c r="A2088" t="s">
        <v>1450</v>
      </c>
      <c r="B2088">
        <v>10</v>
      </c>
    </row>
    <row r="2089" spans="1:2" x14ac:dyDescent="0.2">
      <c r="A2089" t="s">
        <v>1451</v>
      </c>
      <c r="B2089">
        <v>10900</v>
      </c>
    </row>
    <row r="2090" spans="1:2" x14ac:dyDescent="0.2">
      <c r="A2090" t="s">
        <v>1452</v>
      </c>
      <c r="B2090">
        <v>1055</v>
      </c>
    </row>
    <row r="2091" spans="1:2" x14ac:dyDescent="0.2">
      <c r="A2091" t="s">
        <v>1453</v>
      </c>
      <c r="B2091">
        <v>9095</v>
      </c>
    </row>
    <row r="2092" spans="1:2" x14ac:dyDescent="0.2">
      <c r="A2092" t="s">
        <v>1454</v>
      </c>
      <c r="B2092">
        <v>385</v>
      </c>
    </row>
    <row r="2093" spans="1:2" x14ac:dyDescent="0.2">
      <c r="A2093" t="s">
        <v>1455</v>
      </c>
      <c r="B2093">
        <v>425</v>
      </c>
    </row>
    <row r="2094" spans="1:2" x14ac:dyDescent="0.2">
      <c r="A2094" t="s">
        <v>1456</v>
      </c>
      <c r="B2094">
        <v>310</v>
      </c>
    </row>
    <row r="2095" spans="1:2" x14ac:dyDescent="0.2">
      <c r="A2095" t="s">
        <v>1457</v>
      </c>
      <c r="B2095">
        <v>7045</v>
      </c>
    </row>
    <row r="2096" spans="1:2" x14ac:dyDescent="0.2">
      <c r="A2096" t="s">
        <v>1458</v>
      </c>
      <c r="B2096">
        <v>230</v>
      </c>
    </row>
    <row r="2097" spans="1:2" x14ac:dyDescent="0.2">
      <c r="A2097" t="s">
        <v>1459</v>
      </c>
      <c r="B2097">
        <v>830</v>
      </c>
    </row>
    <row r="2098" spans="1:2" x14ac:dyDescent="0.2">
      <c r="A2098" t="s">
        <v>1460</v>
      </c>
      <c r="B2098">
        <v>5980</v>
      </c>
    </row>
    <row r="2099" spans="1:2" x14ac:dyDescent="0.2">
      <c r="A2099" t="s">
        <v>1461</v>
      </c>
      <c r="B2099">
        <v>0</v>
      </c>
    </row>
    <row r="2100" spans="1:2" x14ac:dyDescent="0.2">
      <c r="A2100" t="s">
        <v>1462</v>
      </c>
      <c r="B2100">
        <v>1140</v>
      </c>
    </row>
    <row r="2101" spans="1:2" x14ac:dyDescent="0.2">
      <c r="A2101" t="s">
        <v>1463</v>
      </c>
      <c r="B2101">
        <v>2567305</v>
      </c>
    </row>
    <row r="2102" spans="1:2" x14ac:dyDescent="0.2">
      <c r="A2102" t="s">
        <v>1205</v>
      </c>
      <c r="B2102">
        <v>2449695</v>
      </c>
    </row>
    <row r="2103" spans="1:2" x14ac:dyDescent="0.2">
      <c r="A2103" t="s">
        <v>429</v>
      </c>
      <c r="B2103">
        <v>2080285</v>
      </c>
    </row>
    <row r="2104" spans="1:2" x14ac:dyDescent="0.2">
      <c r="A2104" t="s">
        <v>439</v>
      </c>
      <c r="B2104">
        <v>729255</v>
      </c>
    </row>
    <row r="2105" spans="1:2" x14ac:dyDescent="0.2">
      <c r="A2105" t="s">
        <v>1206</v>
      </c>
      <c r="B2105">
        <v>943055</v>
      </c>
    </row>
    <row r="2106" spans="1:2" x14ac:dyDescent="0.2">
      <c r="A2106" t="s">
        <v>1207</v>
      </c>
      <c r="B2106">
        <v>16950</v>
      </c>
    </row>
    <row r="2107" spans="1:2" x14ac:dyDescent="0.2">
      <c r="A2107" t="s">
        <v>1208</v>
      </c>
      <c r="B2107">
        <v>12530</v>
      </c>
    </row>
    <row r="2108" spans="1:2" x14ac:dyDescent="0.2">
      <c r="A2108" t="s">
        <v>1209</v>
      </c>
      <c r="B2108">
        <v>210</v>
      </c>
    </row>
    <row r="2109" spans="1:2" x14ac:dyDescent="0.2">
      <c r="A2109" t="s">
        <v>1210</v>
      </c>
      <c r="B2109">
        <v>8095</v>
      </c>
    </row>
    <row r="2110" spans="1:2" x14ac:dyDescent="0.2">
      <c r="A2110" t="s">
        <v>1211</v>
      </c>
      <c r="B2110">
        <v>510</v>
      </c>
    </row>
    <row r="2111" spans="1:2" x14ac:dyDescent="0.2">
      <c r="A2111" t="s">
        <v>1212</v>
      </c>
      <c r="B2111">
        <v>360</v>
      </c>
    </row>
    <row r="2112" spans="1:2" x14ac:dyDescent="0.2">
      <c r="A2112" t="s">
        <v>1213</v>
      </c>
      <c r="B2112">
        <v>30</v>
      </c>
    </row>
    <row r="2113" spans="1:2" x14ac:dyDescent="0.2">
      <c r="A2113" t="s">
        <v>1214</v>
      </c>
      <c r="B2113">
        <v>20</v>
      </c>
    </row>
    <row r="2114" spans="1:2" x14ac:dyDescent="0.2">
      <c r="A2114" t="s">
        <v>1215</v>
      </c>
      <c r="B2114">
        <v>95</v>
      </c>
    </row>
    <row r="2115" spans="1:2" x14ac:dyDescent="0.2">
      <c r="A2115" t="s">
        <v>1216</v>
      </c>
      <c r="B2115">
        <v>665</v>
      </c>
    </row>
    <row r="2116" spans="1:2" x14ac:dyDescent="0.2">
      <c r="A2116" t="s">
        <v>1217</v>
      </c>
      <c r="B2116">
        <v>0</v>
      </c>
    </row>
    <row r="2117" spans="1:2" x14ac:dyDescent="0.2">
      <c r="A2117" t="s">
        <v>1218</v>
      </c>
      <c r="B2117">
        <v>480</v>
      </c>
    </row>
    <row r="2118" spans="1:2" x14ac:dyDescent="0.2">
      <c r="A2118" t="s">
        <v>1219</v>
      </c>
      <c r="B2118">
        <v>290</v>
      </c>
    </row>
    <row r="2119" spans="1:2" x14ac:dyDescent="0.2">
      <c r="A2119" t="s">
        <v>1220</v>
      </c>
      <c r="B2119">
        <v>5685</v>
      </c>
    </row>
    <row r="2120" spans="1:2" x14ac:dyDescent="0.2">
      <c r="A2120" t="s">
        <v>1221</v>
      </c>
      <c r="B2120">
        <v>290</v>
      </c>
    </row>
    <row r="2121" spans="1:2" x14ac:dyDescent="0.2">
      <c r="A2121" t="s">
        <v>1222</v>
      </c>
      <c r="B2121">
        <v>30</v>
      </c>
    </row>
    <row r="2122" spans="1:2" x14ac:dyDescent="0.2">
      <c r="A2122" t="s">
        <v>1223</v>
      </c>
      <c r="B2122">
        <v>260</v>
      </c>
    </row>
    <row r="2123" spans="1:2" x14ac:dyDescent="0.2">
      <c r="A2123" t="s">
        <v>1224</v>
      </c>
      <c r="B2123">
        <v>4090</v>
      </c>
    </row>
    <row r="2124" spans="1:2" x14ac:dyDescent="0.2">
      <c r="A2124" t="s">
        <v>1225</v>
      </c>
      <c r="B2124">
        <v>210</v>
      </c>
    </row>
    <row r="2125" spans="1:2" x14ac:dyDescent="0.2">
      <c r="A2125" t="s">
        <v>1226</v>
      </c>
      <c r="B2125">
        <v>3060</v>
      </c>
    </row>
    <row r="2126" spans="1:2" x14ac:dyDescent="0.2">
      <c r="A2126" t="s">
        <v>1227</v>
      </c>
      <c r="B2126">
        <v>825</v>
      </c>
    </row>
    <row r="2127" spans="1:2" x14ac:dyDescent="0.2">
      <c r="A2127" t="s">
        <v>1228</v>
      </c>
      <c r="B2127">
        <v>15</v>
      </c>
    </row>
    <row r="2128" spans="1:2" x14ac:dyDescent="0.2">
      <c r="A2128" t="s">
        <v>1229</v>
      </c>
      <c r="B2128">
        <v>0</v>
      </c>
    </row>
    <row r="2129" spans="1:2" x14ac:dyDescent="0.2">
      <c r="A2129" t="s">
        <v>1230</v>
      </c>
      <c r="B2129">
        <v>1610</v>
      </c>
    </row>
    <row r="2130" spans="1:2" x14ac:dyDescent="0.2">
      <c r="A2130" t="s">
        <v>1231</v>
      </c>
      <c r="B2130">
        <v>1600</v>
      </c>
    </row>
    <row r="2131" spans="1:2" x14ac:dyDescent="0.2">
      <c r="A2131" t="s">
        <v>1232</v>
      </c>
      <c r="B2131">
        <v>10</v>
      </c>
    </row>
    <row r="2132" spans="1:2" x14ac:dyDescent="0.2">
      <c r="A2132" t="s">
        <v>1233</v>
      </c>
      <c r="B2132">
        <v>15</v>
      </c>
    </row>
    <row r="2133" spans="1:2" x14ac:dyDescent="0.2">
      <c r="A2133" t="s">
        <v>1234</v>
      </c>
      <c r="B2133">
        <v>275</v>
      </c>
    </row>
    <row r="2134" spans="1:2" x14ac:dyDescent="0.2">
      <c r="A2134" t="s">
        <v>1235</v>
      </c>
      <c r="B2134">
        <v>105</v>
      </c>
    </row>
    <row r="2135" spans="1:2" x14ac:dyDescent="0.2">
      <c r="A2135" t="s">
        <v>1236</v>
      </c>
      <c r="B2135">
        <v>1135</v>
      </c>
    </row>
    <row r="2136" spans="1:2" x14ac:dyDescent="0.2">
      <c r="A2136" t="s">
        <v>1237</v>
      </c>
      <c r="B2136">
        <v>0</v>
      </c>
    </row>
    <row r="2137" spans="1:2" x14ac:dyDescent="0.2">
      <c r="A2137" t="s">
        <v>1238</v>
      </c>
      <c r="B2137">
        <v>0</v>
      </c>
    </row>
    <row r="2138" spans="1:2" x14ac:dyDescent="0.2">
      <c r="A2138" t="s">
        <v>1239</v>
      </c>
      <c r="B2138">
        <v>30</v>
      </c>
    </row>
    <row r="2139" spans="1:2" x14ac:dyDescent="0.2">
      <c r="A2139" t="s">
        <v>1240</v>
      </c>
      <c r="B2139">
        <v>0</v>
      </c>
    </row>
    <row r="2140" spans="1:2" x14ac:dyDescent="0.2">
      <c r="A2140" t="s">
        <v>1241</v>
      </c>
      <c r="B2140">
        <v>15</v>
      </c>
    </row>
    <row r="2141" spans="1:2" x14ac:dyDescent="0.2">
      <c r="A2141" t="s">
        <v>1242</v>
      </c>
      <c r="B2141">
        <v>0</v>
      </c>
    </row>
    <row r="2142" spans="1:2" x14ac:dyDescent="0.2">
      <c r="A2142" t="s">
        <v>1243</v>
      </c>
      <c r="B2142">
        <v>10</v>
      </c>
    </row>
    <row r="2143" spans="1:2" x14ac:dyDescent="0.2">
      <c r="A2143" t="s">
        <v>1244</v>
      </c>
      <c r="B2143">
        <v>15</v>
      </c>
    </row>
    <row r="2144" spans="1:2" x14ac:dyDescent="0.2">
      <c r="A2144" t="s">
        <v>1245</v>
      </c>
      <c r="B2144">
        <v>15</v>
      </c>
    </row>
    <row r="2145" spans="1:2" x14ac:dyDescent="0.2">
      <c r="A2145" t="s">
        <v>1246</v>
      </c>
      <c r="B2145">
        <v>10</v>
      </c>
    </row>
    <row r="2146" spans="1:2" x14ac:dyDescent="0.2">
      <c r="A2146" t="s">
        <v>1247</v>
      </c>
      <c r="B2146">
        <v>10</v>
      </c>
    </row>
    <row r="2147" spans="1:2" x14ac:dyDescent="0.2">
      <c r="A2147" t="s">
        <v>1248</v>
      </c>
      <c r="B2147">
        <v>0</v>
      </c>
    </row>
    <row r="2148" spans="1:2" x14ac:dyDescent="0.2">
      <c r="A2148" t="s">
        <v>1249</v>
      </c>
      <c r="B2148">
        <v>0</v>
      </c>
    </row>
    <row r="2149" spans="1:2" x14ac:dyDescent="0.2">
      <c r="A2149" t="s">
        <v>1250</v>
      </c>
      <c r="B2149">
        <v>10</v>
      </c>
    </row>
    <row r="2150" spans="1:2" x14ac:dyDescent="0.2">
      <c r="A2150" t="s">
        <v>1251</v>
      </c>
      <c r="B2150">
        <v>0</v>
      </c>
    </row>
    <row r="2151" spans="1:2" x14ac:dyDescent="0.2">
      <c r="A2151" t="s">
        <v>1252</v>
      </c>
      <c r="B2151">
        <v>70</v>
      </c>
    </row>
    <row r="2152" spans="1:2" x14ac:dyDescent="0.2">
      <c r="A2152" t="s">
        <v>1253</v>
      </c>
      <c r="B2152">
        <v>1310</v>
      </c>
    </row>
    <row r="2153" spans="1:2" x14ac:dyDescent="0.2">
      <c r="A2153" t="s">
        <v>1254</v>
      </c>
      <c r="B2153">
        <v>25</v>
      </c>
    </row>
    <row r="2154" spans="1:2" x14ac:dyDescent="0.2">
      <c r="A2154" t="s">
        <v>1255</v>
      </c>
      <c r="B2154">
        <v>1205</v>
      </c>
    </row>
    <row r="2155" spans="1:2" x14ac:dyDescent="0.2">
      <c r="A2155" t="s">
        <v>1256</v>
      </c>
      <c r="B2155">
        <v>75</v>
      </c>
    </row>
    <row r="2156" spans="1:2" x14ac:dyDescent="0.2">
      <c r="A2156" t="s">
        <v>1257</v>
      </c>
      <c r="B2156">
        <v>420</v>
      </c>
    </row>
    <row r="2157" spans="1:2" x14ac:dyDescent="0.2">
      <c r="A2157" t="s">
        <v>1258</v>
      </c>
      <c r="B2157">
        <v>65</v>
      </c>
    </row>
    <row r="2158" spans="1:2" x14ac:dyDescent="0.2">
      <c r="A2158" t="s">
        <v>1259</v>
      </c>
      <c r="B2158">
        <v>280</v>
      </c>
    </row>
    <row r="2159" spans="1:2" x14ac:dyDescent="0.2">
      <c r="A2159" t="s">
        <v>1260</v>
      </c>
      <c r="B2159">
        <v>75</v>
      </c>
    </row>
    <row r="2160" spans="1:2" x14ac:dyDescent="0.2">
      <c r="A2160" t="s">
        <v>1261</v>
      </c>
      <c r="B2160">
        <v>25</v>
      </c>
    </row>
    <row r="2161" spans="1:2" x14ac:dyDescent="0.2">
      <c r="A2161" t="s">
        <v>1262</v>
      </c>
      <c r="B2161">
        <v>0</v>
      </c>
    </row>
    <row r="2162" spans="1:2" x14ac:dyDescent="0.2">
      <c r="A2162" t="s">
        <v>1263</v>
      </c>
      <c r="B2162">
        <v>95</v>
      </c>
    </row>
    <row r="2163" spans="1:2" x14ac:dyDescent="0.2">
      <c r="A2163" t="s">
        <v>1264</v>
      </c>
      <c r="B2163">
        <v>290</v>
      </c>
    </row>
    <row r="2164" spans="1:2" x14ac:dyDescent="0.2">
      <c r="A2164" t="s">
        <v>1265</v>
      </c>
      <c r="B2164">
        <v>0</v>
      </c>
    </row>
    <row r="2165" spans="1:2" x14ac:dyDescent="0.2">
      <c r="A2165" t="s">
        <v>1266</v>
      </c>
      <c r="B2165">
        <v>75</v>
      </c>
    </row>
    <row r="2166" spans="1:2" x14ac:dyDescent="0.2">
      <c r="A2166" t="s">
        <v>1267</v>
      </c>
      <c r="B2166">
        <v>20</v>
      </c>
    </row>
    <row r="2167" spans="1:2" x14ac:dyDescent="0.2">
      <c r="A2167" t="s">
        <v>1268</v>
      </c>
      <c r="B2167">
        <v>50</v>
      </c>
    </row>
    <row r="2168" spans="1:2" x14ac:dyDescent="0.2">
      <c r="A2168" t="s">
        <v>1269</v>
      </c>
      <c r="B2168">
        <v>65</v>
      </c>
    </row>
    <row r="2169" spans="1:2" x14ac:dyDescent="0.2">
      <c r="A2169" t="s">
        <v>1270</v>
      </c>
      <c r="B2169">
        <v>0</v>
      </c>
    </row>
    <row r="2170" spans="1:2" x14ac:dyDescent="0.2">
      <c r="A2170" t="s">
        <v>1271</v>
      </c>
      <c r="B2170">
        <v>10</v>
      </c>
    </row>
    <row r="2171" spans="1:2" x14ac:dyDescent="0.2">
      <c r="A2171" t="s">
        <v>1272</v>
      </c>
      <c r="B2171">
        <v>20</v>
      </c>
    </row>
    <row r="2172" spans="1:2" x14ac:dyDescent="0.2">
      <c r="A2172" t="s">
        <v>1273</v>
      </c>
      <c r="B2172">
        <v>50</v>
      </c>
    </row>
    <row r="2173" spans="1:2" x14ac:dyDescent="0.2">
      <c r="A2173" t="s">
        <v>1274</v>
      </c>
      <c r="B2173">
        <v>225</v>
      </c>
    </row>
    <row r="2174" spans="1:2" x14ac:dyDescent="0.2">
      <c r="A2174" t="s">
        <v>1275</v>
      </c>
      <c r="B2174">
        <v>135</v>
      </c>
    </row>
    <row r="2175" spans="1:2" x14ac:dyDescent="0.2">
      <c r="A2175" t="s">
        <v>1276</v>
      </c>
      <c r="B2175">
        <v>75</v>
      </c>
    </row>
    <row r="2176" spans="1:2" x14ac:dyDescent="0.2">
      <c r="A2176" t="s">
        <v>1277</v>
      </c>
      <c r="B2176">
        <v>30</v>
      </c>
    </row>
    <row r="2177" spans="1:2" x14ac:dyDescent="0.2">
      <c r="A2177" t="s">
        <v>1278</v>
      </c>
      <c r="B2177">
        <v>0</v>
      </c>
    </row>
    <row r="2178" spans="1:2" x14ac:dyDescent="0.2">
      <c r="A2178" t="s">
        <v>1279</v>
      </c>
      <c r="B2178">
        <v>165</v>
      </c>
    </row>
    <row r="2179" spans="1:2" x14ac:dyDescent="0.2">
      <c r="A2179" t="s">
        <v>1280</v>
      </c>
      <c r="B2179">
        <v>70</v>
      </c>
    </row>
    <row r="2180" spans="1:2" x14ac:dyDescent="0.2">
      <c r="A2180" t="s">
        <v>1281</v>
      </c>
      <c r="B2180">
        <v>60</v>
      </c>
    </row>
    <row r="2181" spans="1:2" x14ac:dyDescent="0.2">
      <c r="A2181" t="s">
        <v>1282</v>
      </c>
      <c r="B2181">
        <v>35</v>
      </c>
    </row>
    <row r="2182" spans="1:2" x14ac:dyDescent="0.2">
      <c r="A2182" t="s">
        <v>1283</v>
      </c>
      <c r="B2182">
        <v>245</v>
      </c>
    </row>
    <row r="2183" spans="1:2" x14ac:dyDescent="0.2">
      <c r="A2183" t="s">
        <v>1284</v>
      </c>
      <c r="B2183">
        <v>35</v>
      </c>
    </row>
    <row r="2184" spans="1:2" x14ac:dyDescent="0.2">
      <c r="A2184" t="s">
        <v>1285</v>
      </c>
      <c r="B2184">
        <v>10</v>
      </c>
    </row>
    <row r="2185" spans="1:2" x14ac:dyDescent="0.2">
      <c r="A2185" t="s">
        <v>1286</v>
      </c>
      <c r="B2185">
        <v>80</v>
      </c>
    </row>
    <row r="2186" spans="1:2" x14ac:dyDescent="0.2">
      <c r="A2186" t="s">
        <v>1287</v>
      </c>
      <c r="B2186">
        <v>120</v>
      </c>
    </row>
    <row r="2187" spans="1:2" x14ac:dyDescent="0.2">
      <c r="A2187" t="s">
        <v>1288</v>
      </c>
      <c r="B2187">
        <v>0</v>
      </c>
    </row>
    <row r="2188" spans="1:2" x14ac:dyDescent="0.2">
      <c r="A2188" t="s">
        <v>1289</v>
      </c>
      <c r="B2188">
        <v>115</v>
      </c>
    </row>
    <row r="2189" spans="1:2" x14ac:dyDescent="0.2">
      <c r="A2189" t="s">
        <v>1290</v>
      </c>
      <c r="B2189">
        <v>926265</v>
      </c>
    </row>
    <row r="2190" spans="1:2" x14ac:dyDescent="0.2">
      <c r="A2190" t="s">
        <v>1291</v>
      </c>
      <c r="B2190">
        <v>138805</v>
      </c>
    </row>
    <row r="2191" spans="1:2" x14ac:dyDescent="0.2">
      <c r="A2191" t="s">
        <v>1292</v>
      </c>
      <c r="B2191">
        <v>3190</v>
      </c>
    </row>
    <row r="2192" spans="1:2" x14ac:dyDescent="0.2">
      <c r="A2192" t="s">
        <v>1293</v>
      </c>
      <c r="B2192">
        <v>1995</v>
      </c>
    </row>
    <row r="2193" spans="1:2" x14ac:dyDescent="0.2">
      <c r="A2193" t="s">
        <v>1294</v>
      </c>
      <c r="B2193">
        <v>1215</v>
      </c>
    </row>
    <row r="2194" spans="1:2" x14ac:dyDescent="0.2">
      <c r="A2194" t="s">
        <v>1295</v>
      </c>
      <c r="B2194">
        <v>13660</v>
      </c>
    </row>
    <row r="2195" spans="1:2" x14ac:dyDescent="0.2">
      <c r="A2195" t="s">
        <v>1296</v>
      </c>
      <c r="B2195">
        <v>195</v>
      </c>
    </row>
    <row r="2196" spans="1:2" x14ac:dyDescent="0.2">
      <c r="A2196" t="s">
        <v>1297</v>
      </c>
      <c r="B2196">
        <v>1325</v>
      </c>
    </row>
    <row r="2197" spans="1:2" x14ac:dyDescent="0.2">
      <c r="A2197" t="s">
        <v>1298</v>
      </c>
      <c r="B2197">
        <v>12180</v>
      </c>
    </row>
    <row r="2198" spans="1:2" x14ac:dyDescent="0.2">
      <c r="A2198" t="s">
        <v>1299</v>
      </c>
      <c r="B2198">
        <v>85</v>
      </c>
    </row>
    <row r="2199" spans="1:2" x14ac:dyDescent="0.2">
      <c r="A2199" t="s">
        <v>1300</v>
      </c>
      <c r="B2199">
        <v>124950</v>
      </c>
    </row>
    <row r="2200" spans="1:2" x14ac:dyDescent="0.2">
      <c r="A2200" t="s">
        <v>1301</v>
      </c>
      <c r="B2200">
        <v>5330</v>
      </c>
    </row>
    <row r="2201" spans="1:2" x14ac:dyDescent="0.2">
      <c r="A2201" t="s">
        <v>1302</v>
      </c>
      <c r="B2201">
        <v>109175</v>
      </c>
    </row>
    <row r="2202" spans="1:2" x14ac:dyDescent="0.2">
      <c r="A2202" t="s">
        <v>1303</v>
      </c>
      <c r="B2202">
        <v>3255</v>
      </c>
    </row>
    <row r="2203" spans="1:2" x14ac:dyDescent="0.2">
      <c r="A2203" t="s">
        <v>1304</v>
      </c>
      <c r="B2203">
        <v>1495</v>
      </c>
    </row>
    <row r="2204" spans="1:2" x14ac:dyDescent="0.2">
      <c r="A2204" t="s">
        <v>1305</v>
      </c>
      <c r="B2204">
        <v>335</v>
      </c>
    </row>
    <row r="2205" spans="1:2" x14ac:dyDescent="0.2">
      <c r="A2205" t="s">
        <v>1306</v>
      </c>
      <c r="B2205">
        <v>5530</v>
      </c>
    </row>
    <row r="2206" spans="1:2" x14ac:dyDescent="0.2">
      <c r="A2206" t="s">
        <v>1307</v>
      </c>
      <c r="B2206">
        <v>375</v>
      </c>
    </row>
    <row r="2207" spans="1:2" x14ac:dyDescent="0.2">
      <c r="A2207" t="s">
        <v>1308</v>
      </c>
      <c r="B2207">
        <v>3695</v>
      </c>
    </row>
    <row r="2208" spans="1:2" x14ac:dyDescent="0.2">
      <c r="A2208" t="s">
        <v>1309</v>
      </c>
      <c r="B2208">
        <v>450</v>
      </c>
    </row>
    <row r="2209" spans="1:2" x14ac:dyDescent="0.2">
      <c r="A2209" t="s">
        <v>1310</v>
      </c>
      <c r="B2209">
        <v>405</v>
      </c>
    </row>
    <row r="2210" spans="1:2" x14ac:dyDescent="0.2">
      <c r="A2210" t="s">
        <v>1311</v>
      </c>
      <c r="B2210">
        <v>21960</v>
      </c>
    </row>
    <row r="2211" spans="1:2" x14ac:dyDescent="0.2">
      <c r="A2211" t="s">
        <v>1312</v>
      </c>
      <c r="B2211">
        <v>2175</v>
      </c>
    </row>
    <row r="2212" spans="1:2" x14ac:dyDescent="0.2">
      <c r="A2212" t="s">
        <v>1313</v>
      </c>
      <c r="B2212">
        <v>19900</v>
      </c>
    </row>
    <row r="2213" spans="1:2" x14ac:dyDescent="0.2">
      <c r="A2213" t="s">
        <v>1314</v>
      </c>
      <c r="B2213">
        <v>20</v>
      </c>
    </row>
    <row r="2214" spans="1:2" x14ac:dyDescent="0.2">
      <c r="A2214" t="s">
        <v>1315</v>
      </c>
      <c r="B2214">
        <v>31730</v>
      </c>
    </row>
    <row r="2215" spans="1:2" x14ac:dyDescent="0.2">
      <c r="A2215" t="s">
        <v>1316</v>
      </c>
      <c r="B2215">
        <v>110</v>
      </c>
    </row>
    <row r="2216" spans="1:2" x14ac:dyDescent="0.2">
      <c r="A2216" t="s">
        <v>1317</v>
      </c>
      <c r="B2216">
        <v>1305</v>
      </c>
    </row>
    <row r="2217" spans="1:2" x14ac:dyDescent="0.2">
      <c r="A2217" t="s">
        <v>1318</v>
      </c>
      <c r="B2217">
        <v>80</v>
      </c>
    </row>
    <row r="2218" spans="1:2" x14ac:dyDescent="0.2">
      <c r="A2218" t="s">
        <v>1319</v>
      </c>
      <c r="B2218">
        <v>355</v>
      </c>
    </row>
    <row r="2219" spans="1:2" x14ac:dyDescent="0.2">
      <c r="A2219" t="s">
        <v>1320</v>
      </c>
      <c r="B2219">
        <v>1775</v>
      </c>
    </row>
    <row r="2220" spans="1:2" x14ac:dyDescent="0.2">
      <c r="A2220" t="s">
        <v>1321</v>
      </c>
      <c r="B2220">
        <v>215</v>
      </c>
    </row>
    <row r="2221" spans="1:2" x14ac:dyDescent="0.2">
      <c r="A2221" t="s">
        <v>1322</v>
      </c>
      <c r="B2221">
        <v>2090</v>
      </c>
    </row>
    <row r="2222" spans="1:2" x14ac:dyDescent="0.2">
      <c r="A2222" t="s">
        <v>1323</v>
      </c>
      <c r="B2222">
        <v>205</v>
      </c>
    </row>
    <row r="2223" spans="1:2" x14ac:dyDescent="0.2">
      <c r="A2223" t="s">
        <v>1324</v>
      </c>
      <c r="B2223">
        <v>90</v>
      </c>
    </row>
    <row r="2224" spans="1:2" x14ac:dyDescent="0.2">
      <c r="A2224" t="s">
        <v>1325</v>
      </c>
      <c r="B2224">
        <v>28420</v>
      </c>
    </row>
    <row r="2225" spans="1:2" x14ac:dyDescent="0.2">
      <c r="A2225" t="s">
        <v>1326</v>
      </c>
      <c r="B2225">
        <v>45</v>
      </c>
    </row>
    <row r="2226" spans="1:2" x14ac:dyDescent="0.2">
      <c r="A2226" t="s">
        <v>1327</v>
      </c>
      <c r="B2226">
        <v>335</v>
      </c>
    </row>
    <row r="2227" spans="1:2" x14ac:dyDescent="0.2">
      <c r="A2227" t="s">
        <v>1328</v>
      </c>
      <c r="B2227">
        <v>17355</v>
      </c>
    </row>
    <row r="2228" spans="1:2" x14ac:dyDescent="0.2">
      <c r="A2228" t="s">
        <v>1329</v>
      </c>
      <c r="B2228">
        <v>670</v>
      </c>
    </row>
    <row r="2229" spans="1:2" x14ac:dyDescent="0.2">
      <c r="A2229" t="s">
        <v>1330</v>
      </c>
      <c r="B2229">
        <v>15300</v>
      </c>
    </row>
    <row r="2230" spans="1:2" x14ac:dyDescent="0.2">
      <c r="A2230" t="s">
        <v>1331</v>
      </c>
      <c r="B2230">
        <v>1475</v>
      </c>
    </row>
    <row r="2231" spans="1:2" x14ac:dyDescent="0.2">
      <c r="A2231" t="s">
        <v>1332</v>
      </c>
      <c r="B2231">
        <v>23290</v>
      </c>
    </row>
    <row r="2232" spans="1:2" x14ac:dyDescent="0.2">
      <c r="A2232" t="s">
        <v>1333</v>
      </c>
      <c r="B2232">
        <v>480</v>
      </c>
    </row>
    <row r="2233" spans="1:2" x14ac:dyDescent="0.2">
      <c r="A2233" t="s">
        <v>1334</v>
      </c>
      <c r="B2233">
        <v>3025</v>
      </c>
    </row>
    <row r="2234" spans="1:2" x14ac:dyDescent="0.2">
      <c r="A2234" t="s">
        <v>1335</v>
      </c>
      <c r="B2234">
        <v>19035</v>
      </c>
    </row>
    <row r="2235" spans="1:2" x14ac:dyDescent="0.2">
      <c r="A2235" t="s">
        <v>1336</v>
      </c>
      <c r="B2235">
        <v>1435</v>
      </c>
    </row>
    <row r="2236" spans="1:2" x14ac:dyDescent="0.2">
      <c r="A2236" t="s">
        <v>1337</v>
      </c>
      <c r="B2236">
        <v>60</v>
      </c>
    </row>
    <row r="2237" spans="1:2" x14ac:dyDescent="0.2">
      <c r="A2237" t="s">
        <v>1338</v>
      </c>
      <c r="B2237">
        <v>50</v>
      </c>
    </row>
    <row r="2238" spans="1:2" x14ac:dyDescent="0.2">
      <c r="A2238" t="s">
        <v>1339</v>
      </c>
      <c r="B2238">
        <v>435410</v>
      </c>
    </row>
    <row r="2239" spans="1:2" x14ac:dyDescent="0.2">
      <c r="A2239" t="s">
        <v>1340</v>
      </c>
      <c r="B2239">
        <v>3485</v>
      </c>
    </row>
    <row r="2240" spans="1:2" x14ac:dyDescent="0.2">
      <c r="A2240" t="s">
        <v>1341</v>
      </c>
      <c r="B2240">
        <v>5445</v>
      </c>
    </row>
    <row r="2241" spans="1:2" x14ac:dyDescent="0.2">
      <c r="A2241" t="s">
        <v>1342</v>
      </c>
      <c r="B2241">
        <v>70405</v>
      </c>
    </row>
    <row r="2242" spans="1:2" x14ac:dyDescent="0.2">
      <c r="A2242" t="s">
        <v>1343</v>
      </c>
      <c r="B2242">
        <v>1235</v>
      </c>
    </row>
    <row r="2243" spans="1:2" x14ac:dyDescent="0.2">
      <c r="A2243" t="s">
        <v>1344</v>
      </c>
      <c r="B2243">
        <v>500</v>
      </c>
    </row>
    <row r="2244" spans="1:2" x14ac:dyDescent="0.2">
      <c r="A2244" t="s">
        <v>1345</v>
      </c>
      <c r="B2244">
        <v>735</v>
      </c>
    </row>
    <row r="2245" spans="1:2" x14ac:dyDescent="0.2">
      <c r="A2245" t="s">
        <v>1346</v>
      </c>
      <c r="B2245">
        <v>69585</v>
      </c>
    </row>
    <row r="2246" spans="1:2" x14ac:dyDescent="0.2">
      <c r="A2246" t="s">
        <v>1347</v>
      </c>
      <c r="B2246">
        <v>255</v>
      </c>
    </row>
    <row r="2247" spans="1:2" x14ac:dyDescent="0.2">
      <c r="A2247" t="s">
        <v>1348</v>
      </c>
      <c r="B2247">
        <v>1490</v>
      </c>
    </row>
    <row r="2248" spans="1:2" x14ac:dyDescent="0.2">
      <c r="A2248" t="s">
        <v>1349</v>
      </c>
      <c r="B2248">
        <v>2000</v>
      </c>
    </row>
    <row r="2249" spans="1:2" x14ac:dyDescent="0.2">
      <c r="A2249" t="s">
        <v>1350</v>
      </c>
      <c r="B2249">
        <v>4000</v>
      </c>
    </row>
    <row r="2250" spans="1:2" x14ac:dyDescent="0.2">
      <c r="A2250" t="s">
        <v>1351</v>
      </c>
      <c r="B2250">
        <v>2455</v>
      </c>
    </row>
    <row r="2251" spans="1:2" x14ac:dyDescent="0.2">
      <c r="A2251" t="s">
        <v>1352</v>
      </c>
      <c r="B2251">
        <v>1450</v>
      </c>
    </row>
    <row r="2252" spans="1:2" x14ac:dyDescent="0.2">
      <c r="A2252" t="s">
        <v>1353</v>
      </c>
      <c r="B2252">
        <v>16370</v>
      </c>
    </row>
    <row r="2253" spans="1:2" x14ac:dyDescent="0.2">
      <c r="A2253" t="s">
        <v>1354</v>
      </c>
      <c r="B2253">
        <v>30390</v>
      </c>
    </row>
    <row r="2254" spans="1:2" x14ac:dyDescent="0.2">
      <c r="A2254" t="s">
        <v>1355</v>
      </c>
      <c r="B2254">
        <v>4465</v>
      </c>
    </row>
    <row r="2255" spans="1:2" x14ac:dyDescent="0.2">
      <c r="A2255" t="s">
        <v>1356</v>
      </c>
      <c r="B2255">
        <v>700</v>
      </c>
    </row>
    <row r="2256" spans="1:2" x14ac:dyDescent="0.2">
      <c r="A2256" t="s">
        <v>1357</v>
      </c>
      <c r="B2256">
        <v>1850</v>
      </c>
    </row>
    <row r="2257" spans="1:2" x14ac:dyDescent="0.2">
      <c r="A2257" t="s">
        <v>1358</v>
      </c>
      <c r="B2257">
        <v>655</v>
      </c>
    </row>
    <row r="2258" spans="1:2" x14ac:dyDescent="0.2">
      <c r="A2258" t="s">
        <v>1359</v>
      </c>
      <c r="B2258">
        <v>12115</v>
      </c>
    </row>
    <row r="2259" spans="1:2" x14ac:dyDescent="0.2">
      <c r="A2259" t="s">
        <v>1360</v>
      </c>
      <c r="B2259">
        <v>230</v>
      </c>
    </row>
    <row r="2260" spans="1:2" x14ac:dyDescent="0.2">
      <c r="A2260" t="s">
        <v>1361</v>
      </c>
      <c r="B2260">
        <v>585</v>
      </c>
    </row>
    <row r="2261" spans="1:2" x14ac:dyDescent="0.2">
      <c r="A2261" t="s">
        <v>1362</v>
      </c>
      <c r="B2261">
        <v>270</v>
      </c>
    </row>
    <row r="2262" spans="1:2" x14ac:dyDescent="0.2">
      <c r="A2262" t="s">
        <v>1363</v>
      </c>
      <c r="B2262">
        <v>70</v>
      </c>
    </row>
    <row r="2263" spans="1:2" x14ac:dyDescent="0.2">
      <c r="A2263" t="s">
        <v>1364</v>
      </c>
      <c r="B2263">
        <v>255</v>
      </c>
    </row>
    <row r="2264" spans="1:2" x14ac:dyDescent="0.2">
      <c r="A2264" t="s">
        <v>1365</v>
      </c>
      <c r="B2264">
        <v>54335</v>
      </c>
    </row>
    <row r="2265" spans="1:2" x14ac:dyDescent="0.2">
      <c r="A2265" t="s">
        <v>1366</v>
      </c>
      <c r="B2265">
        <v>1220</v>
      </c>
    </row>
    <row r="2266" spans="1:2" x14ac:dyDescent="0.2">
      <c r="A2266" t="s">
        <v>1367</v>
      </c>
      <c r="B2266">
        <v>1020</v>
      </c>
    </row>
    <row r="2267" spans="1:2" x14ac:dyDescent="0.2">
      <c r="A2267" t="s">
        <v>1368</v>
      </c>
      <c r="B2267">
        <v>8725</v>
      </c>
    </row>
    <row r="2268" spans="1:2" x14ac:dyDescent="0.2">
      <c r="A2268" t="s">
        <v>1369</v>
      </c>
      <c r="B2268">
        <v>175</v>
      </c>
    </row>
    <row r="2269" spans="1:2" x14ac:dyDescent="0.2">
      <c r="A2269" t="s">
        <v>1370</v>
      </c>
      <c r="B2269">
        <v>41160</v>
      </c>
    </row>
    <row r="2270" spans="1:2" x14ac:dyDescent="0.2">
      <c r="A2270" t="s">
        <v>1371</v>
      </c>
      <c r="B2270">
        <v>140</v>
      </c>
    </row>
    <row r="2271" spans="1:2" x14ac:dyDescent="0.2">
      <c r="A2271" t="s">
        <v>1372</v>
      </c>
      <c r="B2271">
        <v>695</v>
      </c>
    </row>
    <row r="2272" spans="1:2" x14ac:dyDescent="0.2">
      <c r="A2272" t="s">
        <v>1373</v>
      </c>
      <c r="B2272">
        <v>1045</v>
      </c>
    </row>
    <row r="2273" spans="1:2" x14ac:dyDescent="0.2">
      <c r="A2273" t="s">
        <v>1374</v>
      </c>
      <c r="B2273">
        <v>335</v>
      </c>
    </row>
    <row r="2274" spans="1:2" x14ac:dyDescent="0.2">
      <c r="A2274" t="s">
        <v>1375</v>
      </c>
      <c r="B2274">
        <v>1345</v>
      </c>
    </row>
    <row r="2275" spans="1:2" x14ac:dyDescent="0.2">
      <c r="A2275" t="s">
        <v>1376</v>
      </c>
      <c r="B2275">
        <v>1160</v>
      </c>
    </row>
    <row r="2276" spans="1:2" x14ac:dyDescent="0.2">
      <c r="A2276" t="s">
        <v>1377</v>
      </c>
      <c r="B2276">
        <v>10670</v>
      </c>
    </row>
    <row r="2277" spans="1:2" x14ac:dyDescent="0.2">
      <c r="A2277" t="s">
        <v>1378</v>
      </c>
      <c r="B2277">
        <v>166065</v>
      </c>
    </row>
    <row r="2278" spans="1:2" x14ac:dyDescent="0.2">
      <c r="A2278" t="s">
        <v>1379</v>
      </c>
      <c r="B2278">
        <v>117745</v>
      </c>
    </row>
    <row r="2279" spans="1:2" x14ac:dyDescent="0.2">
      <c r="A2279" t="s">
        <v>1380</v>
      </c>
      <c r="B2279">
        <v>12715</v>
      </c>
    </row>
    <row r="2280" spans="1:2" x14ac:dyDescent="0.2">
      <c r="A2280" t="s">
        <v>1381</v>
      </c>
      <c r="B2280">
        <v>9360</v>
      </c>
    </row>
    <row r="2281" spans="1:2" x14ac:dyDescent="0.2">
      <c r="A2281" t="s">
        <v>1382</v>
      </c>
      <c r="B2281">
        <v>30610</v>
      </c>
    </row>
    <row r="2282" spans="1:2" x14ac:dyDescent="0.2">
      <c r="A2282" t="s">
        <v>1383</v>
      </c>
      <c r="B2282">
        <v>25</v>
      </c>
    </row>
    <row r="2283" spans="1:2" x14ac:dyDescent="0.2">
      <c r="A2283" t="s">
        <v>1384</v>
      </c>
      <c r="B2283">
        <v>320</v>
      </c>
    </row>
    <row r="2284" spans="1:2" x14ac:dyDescent="0.2">
      <c r="A2284" t="s">
        <v>1385</v>
      </c>
      <c r="B2284">
        <v>910</v>
      </c>
    </row>
    <row r="2285" spans="1:2" x14ac:dyDescent="0.2">
      <c r="A2285" t="s">
        <v>1386</v>
      </c>
      <c r="B2285">
        <v>3180</v>
      </c>
    </row>
    <row r="2286" spans="1:2" x14ac:dyDescent="0.2">
      <c r="A2286" t="s">
        <v>1387</v>
      </c>
      <c r="B2286">
        <v>125</v>
      </c>
    </row>
    <row r="2287" spans="1:2" x14ac:dyDescent="0.2">
      <c r="A2287" t="s">
        <v>1388</v>
      </c>
      <c r="B2287">
        <v>41335</v>
      </c>
    </row>
    <row r="2288" spans="1:2" x14ac:dyDescent="0.2">
      <c r="A2288" t="s">
        <v>1389</v>
      </c>
      <c r="B2288">
        <v>1645</v>
      </c>
    </row>
    <row r="2289" spans="1:2" x14ac:dyDescent="0.2">
      <c r="A2289" t="s">
        <v>1390</v>
      </c>
      <c r="B2289">
        <v>1940</v>
      </c>
    </row>
    <row r="2290" spans="1:2" x14ac:dyDescent="0.2">
      <c r="A2290" t="s">
        <v>1391</v>
      </c>
      <c r="B2290">
        <v>45115</v>
      </c>
    </row>
    <row r="2291" spans="1:2" x14ac:dyDescent="0.2">
      <c r="A2291" t="s">
        <v>1392</v>
      </c>
      <c r="B2291">
        <v>50250</v>
      </c>
    </row>
    <row r="2292" spans="1:2" x14ac:dyDescent="0.2">
      <c r="A2292" t="s">
        <v>1393</v>
      </c>
      <c r="B2292">
        <v>3125</v>
      </c>
    </row>
    <row r="2293" spans="1:2" x14ac:dyDescent="0.2">
      <c r="A2293" t="s">
        <v>1394</v>
      </c>
      <c r="B2293">
        <v>4520</v>
      </c>
    </row>
    <row r="2294" spans="1:2" x14ac:dyDescent="0.2">
      <c r="A2294" t="s">
        <v>1395</v>
      </c>
      <c r="B2294">
        <v>44230</v>
      </c>
    </row>
    <row r="2295" spans="1:2" x14ac:dyDescent="0.2">
      <c r="A2295" t="s">
        <v>1396</v>
      </c>
      <c r="B2295">
        <v>1260</v>
      </c>
    </row>
    <row r="2296" spans="1:2" x14ac:dyDescent="0.2">
      <c r="A2296" t="s">
        <v>1397</v>
      </c>
      <c r="B2296">
        <v>136810</v>
      </c>
    </row>
    <row r="2297" spans="1:2" x14ac:dyDescent="0.2">
      <c r="A2297" t="s">
        <v>1398</v>
      </c>
      <c r="B2297">
        <v>120</v>
      </c>
    </row>
    <row r="2298" spans="1:2" x14ac:dyDescent="0.2">
      <c r="A2298" t="s">
        <v>1399</v>
      </c>
      <c r="B2298">
        <v>28225</v>
      </c>
    </row>
    <row r="2299" spans="1:2" x14ac:dyDescent="0.2">
      <c r="A2299" t="s">
        <v>1400</v>
      </c>
      <c r="B2299">
        <v>19885</v>
      </c>
    </row>
    <row r="2300" spans="1:2" x14ac:dyDescent="0.2">
      <c r="A2300" t="s">
        <v>1401</v>
      </c>
      <c r="B2300">
        <v>7325</v>
      </c>
    </row>
    <row r="2301" spans="1:2" x14ac:dyDescent="0.2">
      <c r="A2301" t="s">
        <v>1402</v>
      </c>
      <c r="B2301">
        <v>87800</v>
      </c>
    </row>
    <row r="2302" spans="1:2" x14ac:dyDescent="0.2">
      <c r="A2302" t="s">
        <v>1403</v>
      </c>
      <c r="B2302">
        <v>170</v>
      </c>
    </row>
    <row r="2303" spans="1:2" x14ac:dyDescent="0.2">
      <c r="A2303" t="s">
        <v>938</v>
      </c>
      <c r="B2303">
        <v>8590</v>
      </c>
    </row>
    <row r="2304" spans="1:2" x14ac:dyDescent="0.2">
      <c r="A2304" t="s">
        <v>1404</v>
      </c>
      <c r="B2304">
        <v>355</v>
      </c>
    </row>
    <row r="2305" spans="1:2" x14ac:dyDescent="0.2">
      <c r="A2305" t="s">
        <v>1405</v>
      </c>
      <c r="B2305">
        <v>355</v>
      </c>
    </row>
    <row r="2306" spans="1:2" x14ac:dyDescent="0.2">
      <c r="A2306" t="s">
        <v>940</v>
      </c>
      <c r="B2306">
        <v>32705</v>
      </c>
    </row>
    <row r="2307" spans="1:2" x14ac:dyDescent="0.2">
      <c r="A2307" t="s">
        <v>1406</v>
      </c>
      <c r="B2307">
        <v>225</v>
      </c>
    </row>
    <row r="2308" spans="1:2" x14ac:dyDescent="0.2">
      <c r="A2308" t="s">
        <v>1407</v>
      </c>
      <c r="B2308">
        <v>225</v>
      </c>
    </row>
    <row r="2309" spans="1:2" x14ac:dyDescent="0.2">
      <c r="A2309" t="s">
        <v>1408</v>
      </c>
      <c r="B2309">
        <v>24585</v>
      </c>
    </row>
    <row r="2310" spans="1:2" x14ac:dyDescent="0.2">
      <c r="A2310" t="s">
        <v>1409</v>
      </c>
      <c r="B2310">
        <v>2685</v>
      </c>
    </row>
    <row r="2311" spans="1:2" x14ac:dyDescent="0.2">
      <c r="A2311" t="s">
        <v>1410</v>
      </c>
      <c r="B2311">
        <v>475</v>
      </c>
    </row>
    <row r="2312" spans="1:2" x14ac:dyDescent="0.2">
      <c r="A2312" t="s">
        <v>1411</v>
      </c>
      <c r="B2312">
        <v>595</v>
      </c>
    </row>
    <row r="2313" spans="1:2" x14ac:dyDescent="0.2">
      <c r="A2313" t="s">
        <v>1412</v>
      </c>
      <c r="B2313">
        <v>250</v>
      </c>
    </row>
    <row r="2314" spans="1:2" x14ac:dyDescent="0.2">
      <c r="A2314" t="s">
        <v>1413</v>
      </c>
      <c r="B2314">
        <v>620</v>
      </c>
    </row>
    <row r="2315" spans="1:2" x14ac:dyDescent="0.2">
      <c r="A2315" t="s">
        <v>1414</v>
      </c>
      <c r="B2315">
        <v>135</v>
      </c>
    </row>
    <row r="2316" spans="1:2" x14ac:dyDescent="0.2">
      <c r="A2316" t="s">
        <v>1415</v>
      </c>
      <c r="B2316">
        <v>315</v>
      </c>
    </row>
    <row r="2317" spans="1:2" x14ac:dyDescent="0.2">
      <c r="A2317" t="s">
        <v>1416</v>
      </c>
      <c r="B2317">
        <v>1075</v>
      </c>
    </row>
    <row r="2318" spans="1:2" x14ac:dyDescent="0.2">
      <c r="A2318" t="s">
        <v>1417</v>
      </c>
      <c r="B2318">
        <v>2965</v>
      </c>
    </row>
    <row r="2319" spans="1:2" x14ac:dyDescent="0.2">
      <c r="A2319" t="s">
        <v>1418</v>
      </c>
      <c r="B2319">
        <v>1680</v>
      </c>
    </row>
    <row r="2320" spans="1:2" x14ac:dyDescent="0.2">
      <c r="A2320" t="s">
        <v>1419</v>
      </c>
      <c r="B2320">
        <v>1150</v>
      </c>
    </row>
    <row r="2321" spans="1:2" x14ac:dyDescent="0.2">
      <c r="A2321" t="s">
        <v>1420</v>
      </c>
      <c r="B2321">
        <v>445</v>
      </c>
    </row>
    <row r="2322" spans="1:2" x14ac:dyDescent="0.2">
      <c r="A2322" t="s">
        <v>1421</v>
      </c>
      <c r="B2322">
        <v>5905</v>
      </c>
    </row>
    <row r="2323" spans="1:2" x14ac:dyDescent="0.2">
      <c r="A2323" t="s">
        <v>1422</v>
      </c>
      <c r="B2323">
        <v>1040</v>
      </c>
    </row>
    <row r="2324" spans="1:2" x14ac:dyDescent="0.2">
      <c r="A2324" t="s">
        <v>1423</v>
      </c>
      <c r="B2324">
        <v>2625</v>
      </c>
    </row>
    <row r="2325" spans="1:2" x14ac:dyDescent="0.2">
      <c r="A2325" t="s">
        <v>1424</v>
      </c>
      <c r="B2325">
        <v>5680</v>
      </c>
    </row>
    <row r="2326" spans="1:2" x14ac:dyDescent="0.2">
      <c r="A2326" t="s">
        <v>1425</v>
      </c>
      <c r="B2326">
        <v>1520</v>
      </c>
    </row>
    <row r="2327" spans="1:2" x14ac:dyDescent="0.2">
      <c r="A2327" t="s">
        <v>1426</v>
      </c>
      <c r="B2327">
        <v>535</v>
      </c>
    </row>
    <row r="2328" spans="1:2" x14ac:dyDescent="0.2">
      <c r="A2328" t="s">
        <v>1427</v>
      </c>
      <c r="B2328">
        <v>995</v>
      </c>
    </row>
    <row r="2329" spans="1:2" x14ac:dyDescent="0.2">
      <c r="A2329" t="s">
        <v>1428</v>
      </c>
      <c r="B2329">
        <v>5235</v>
      </c>
    </row>
    <row r="2330" spans="1:2" x14ac:dyDescent="0.2">
      <c r="A2330" t="s">
        <v>1429</v>
      </c>
      <c r="B2330">
        <v>2370</v>
      </c>
    </row>
    <row r="2331" spans="1:2" x14ac:dyDescent="0.2">
      <c r="A2331" t="s">
        <v>1430</v>
      </c>
      <c r="B2331">
        <v>435</v>
      </c>
    </row>
    <row r="2332" spans="1:2" x14ac:dyDescent="0.2">
      <c r="A2332" t="s">
        <v>1431</v>
      </c>
      <c r="B2332">
        <v>2530</v>
      </c>
    </row>
    <row r="2333" spans="1:2" x14ac:dyDescent="0.2">
      <c r="A2333" t="s">
        <v>1432</v>
      </c>
      <c r="B2333">
        <v>193405</v>
      </c>
    </row>
    <row r="2334" spans="1:2" x14ac:dyDescent="0.2">
      <c r="A2334" t="s">
        <v>1433</v>
      </c>
      <c r="B2334">
        <v>191385</v>
      </c>
    </row>
    <row r="2335" spans="1:2" x14ac:dyDescent="0.2">
      <c r="A2335" t="s">
        <v>1434</v>
      </c>
      <c r="B2335">
        <v>72215</v>
      </c>
    </row>
    <row r="2336" spans="1:2" x14ac:dyDescent="0.2">
      <c r="A2336" t="s">
        <v>1435</v>
      </c>
      <c r="B2336">
        <v>875</v>
      </c>
    </row>
    <row r="2337" spans="1:2" x14ac:dyDescent="0.2">
      <c r="A2337" t="s">
        <v>1436</v>
      </c>
      <c r="B2337">
        <v>132815</v>
      </c>
    </row>
    <row r="2338" spans="1:2" x14ac:dyDescent="0.2">
      <c r="A2338" t="s">
        <v>1437</v>
      </c>
      <c r="B2338">
        <v>205</v>
      </c>
    </row>
    <row r="2339" spans="1:2" x14ac:dyDescent="0.2">
      <c r="A2339" t="s">
        <v>1438</v>
      </c>
      <c r="B2339">
        <v>5040</v>
      </c>
    </row>
    <row r="2340" spans="1:2" x14ac:dyDescent="0.2">
      <c r="A2340" t="s">
        <v>1439</v>
      </c>
      <c r="B2340">
        <v>2475</v>
      </c>
    </row>
    <row r="2341" spans="1:2" x14ac:dyDescent="0.2">
      <c r="A2341" t="s">
        <v>1440</v>
      </c>
      <c r="B2341">
        <v>6990</v>
      </c>
    </row>
    <row r="2342" spans="1:2" x14ac:dyDescent="0.2">
      <c r="A2342" t="s">
        <v>1441</v>
      </c>
      <c r="B2342">
        <v>85</v>
      </c>
    </row>
    <row r="2343" spans="1:2" x14ac:dyDescent="0.2">
      <c r="A2343" t="s">
        <v>1442</v>
      </c>
      <c r="B2343">
        <v>2095</v>
      </c>
    </row>
    <row r="2344" spans="1:2" x14ac:dyDescent="0.2">
      <c r="A2344" t="s">
        <v>1443</v>
      </c>
      <c r="B2344">
        <v>560</v>
      </c>
    </row>
    <row r="2345" spans="1:2" x14ac:dyDescent="0.2">
      <c r="A2345" t="s">
        <v>1444</v>
      </c>
      <c r="B2345">
        <v>585</v>
      </c>
    </row>
    <row r="2346" spans="1:2" x14ac:dyDescent="0.2">
      <c r="A2346" t="s">
        <v>1445</v>
      </c>
      <c r="B2346">
        <v>770</v>
      </c>
    </row>
    <row r="2347" spans="1:2" x14ac:dyDescent="0.2">
      <c r="A2347" t="s">
        <v>1446</v>
      </c>
      <c r="B2347">
        <v>330</v>
      </c>
    </row>
    <row r="2348" spans="1:2" x14ac:dyDescent="0.2">
      <c r="A2348" t="s">
        <v>1447</v>
      </c>
      <c r="B2348">
        <v>2490</v>
      </c>
    </row>
    <row r="2349" spans="1:2" x14ac:dyDescent="0.2">
      <c r="A2349" t="s">
        <v>1448</v>
      </c>
      <c r="B2349">
        <v>980</v>
      </c>
    </row>
    <row r="2350" spans="1:2" x14ac:dyDescent="0.2">
      <c r="A2350" t="s">
        <v>1449</v>
      </c>
      <c r="B2350">
        <v>1650</v>
      </c>
    </row>
    <row r="2351" spans="1:2" x14ac:dyDescent="0.2">
      <c r="A2351" t="s">
        <v>1450</v>
      </c>
      <c r="B2351">
        <v>10</v>
      </c>
    </row>
    <row r="2352" spans="1:2" x14ac:dyDescent="0.2">
      <c r="A2352" t="s">
        <v>1451</v>
      </c>
      <c r="B2352">
        <v>10225</v>
      </c>
    </row>
    <row r="2353" spans="1:2" x14ac:dyDescent="0.2">
      <c r="A2353" t="s">
        <v>1452</v>
      </c>
      <c r="B2353">
        <v>935</v>
      </c>
    </row>
    <row r="2354" spans="1:2" x14ac:dyDescent="0.2">
      <c r="A2354" t="s">
        <v>1453</v>
      </c>
      <c r="B2354">
        <v>8485</v>
      </c>
    </row>
    <row r="2355" spans="1:2" x14ac:dyDescent="0.2">
      <c r="A2355" t="s">
        <v>1454</v>
      </c>
      <c r="B2355">
        <v>395</v>
      </c>
    </row>
    <row r="2356" spans="1:2" x14ac:dyDescent="0.2">
      <c r="A2356" t="s">
        <v>1455</v>
      </c>
      <c r="B2356">
        <v>440</v>
      </c>
    </row>
    <row r="2357" spans="1:2" x14ac:dyDescent="0.2">
      <c r="A2357" t="s">
        <v>1456</v>
      </c>
      <c r="B2357">
        <v>310</v>
      </c>
    </row>
    <row r="2358" spans="1:2" x14ac:dyDescent="0.2">
      <c r="A2358" t="s">
        <v>1457</v>
      </c>
      <c r="B2358">
        <v>8890</v>
      </c>
    </row>
    <row r="2359" spans="1:2" x14ac:dyDescent="0.2">
      <c r="A2359" t="s">
        <v>1458</v>
      </c>
      <c r="B2359">
        <v>330</v>
      </c>
    </row>
    <row r="2360" spans="1:2" x14ac:dyDescent="0.2">
      <c r="A2360" t="s">
        <v>1459</v>
      </c>
      <c r="B2360">
        <v>1355</v>
      </c>
    </row>
    <row r="2361" spans="1:2" x14ac:dyDescent="0.2">
      <c r="A2361" t="s">
        <v>1460</v>
      </c>
      <c r="B2361">
        <v>7220</v>
      </c>
    </row>
    <row r="2362" spans="1:2" x14ac:dyDescent="0.2">
      <c r="A2362" t="s">
        <v>1461</v>
      </c>
      <c r="B2362">
        <v>0</v>
      </c>
    </row>
    <row r="2363" spans="1:2" x14ac:dyDescent="0.2">
      <c r="A2363" t="s">
        <v>1462</v>
      </c>
      <c r="B2363">
        <v>1110</v>
      </c>
    </row>
    <row r="2364" spans="1:2" x14ac:dyDescent="0.2">
      <c r="A2364" t="s">
        <v>1464</v>
      </c>
      <c r="B2364">
        <v>3824495</v>
      </c>
    </row>
    <row r="2365" spans="1:2" x14ac:dyDescent="0.2">
      <c r="A2365" t="s">
        <v>1465</v>
      </c>
      <c r="B2365">
        <v>1126620</v>
      </c>
    </row>
    <row r="2366" spans="1:2" x14ac:dyDescent="0.2">
      <c r="A2366" t="s">
        <v>1466</v>
      </c>
      <c r="B2366">
        <v>1099095</v>
      </c>
    </row>
    <row r="2367" spans="1:2" x14ac:dyDescent="0.2">
      <c r="A2367" t="s">
        <v>1467</v>
      </c>
      <c r="B2367">
        <v>1598785</v>
      </c>
    </row>
    <row r="2368" spans="1:2" x14ac:dyDescent="0.2">
      <c r="A2368" t="s">
        <v>1468</v>
      </c>
      <c r="B2368">
        <v>325550</v>
      </c>
    </row>
    <row r="2369" spans="1:2" x14ac:dyDescent="0.2">
      <c r="A2369" t="s">
        <v>1469</v>
      </c>
      <c r="B2369">
        <v>203915</v>
      </c>
    </row>
    <row r="2370" spans="1:2" x14ac:dyDescent="0.2">
      <c r="A2370" t="s">
        <v>1470</v>
      </c>
      <c r="B2370">
        <v>121635</v>
      </c>
    </row>
    <row r="2371" spans="1:2" x14ac:dyDescent="0.2">
      <c r="A2371" t="s">
        <v>1471</v>
      </c>
      <c r="B2371">
        <v>559215</v>
      </c>
    </row>
    <row r="2372" spans="1:2" x14ac:dyDescent="0.2">
      <c r="A2372" t="s">
        <v>1472</v>
      </c>
      <c r="B2372">
        <v>96920</v>
      </c>
    </row>
    <row r="2373" spans="1:2" x14ac:dyDescent="0.2">
      <c r="A2373" t="s">
        <v>1473</v>
      </c>
      <c r="B2373">
        <v>617095</v>
      </c>
    </row>
    <row r="2374" spans="1:2" x14ac:dyDescent="0.2">
      <c r="A2374" t="s">
        <v>1474</v>
      </c>
      <c r="B2374">
        <v>405710</v>
      </c>
    </row>
    <row r="2375" spans="1:2" x14ac:dyDescent="0.2">
      <c r="A2375" t="s">
        <v>1475</v>
      </c>
      <c r="B2375">
        <v>44030</v>
      </c>
    </row>
    <row r="2376" spans="1:2" x14ac:dyDescent="0.2">
      <c r="A2376" t="s">
        <v>1476</v>
      </c>
      <c r="B2376">
        <v>18530</v>
      </c>
    </row>
    <row r="2377" spans="1:2" x14ac:dyDescent="0.2">
      <c r="A2377" t="s">
        <v>1477</v>
      </c>
      <c r="B2377">
        <v>129150</v>
      </c>
    </row>
    <row r="2378" spans="1:2" x14ac:dyDescent="0.2">
      <c r="A2378" t="s">
        <v>1478</v>
      </c>
      <c r="B2378">
        <v>19675</v>
      </c>
    </row>
    <row r="2379" spans="1:2" x14ac:dyDescent="0.2">
      <c r="A2379" t="s">
        <v>1479</v>
      </c>
      <c r="B2379">
        <v>1736495</v>
      </c>
    </row>
    <row r="2380" spans="1:2" x14ac:dyDescent="0.2">
      <c r="A2380" t="s">
        <v>1480</v>
      </c>
      <c r="B2380">
        <v>510330</v>
      </c>
    </row>
    <row r="2381" spans="1:2" x14ac:dyDescent="0.2">
      <c r="A2381" t="s">
        <v>1481</v>
      </c>
      <c r="B2381">
        <v>494460</v>
      </c>
    </row>
    <row r="2382" spans="1:2" x14ac:dyDescent="0.2">
      <c r="A2382" t="s">
        <v>1482</v>
      </c>
      <c r="B2382">
        <v>731700</v>
      </c>
    </row>
    <row r="2383" spans="1:2" x14ac:dyDescent="0.2">
      <c r="A2383" t="s">
        <v>1483</v>
      </c>
      <c r="B2383">
        <v>183370</v>
      </c>
    </row>
    <row r="2384" spans="1:2" x14ac:dyDescent="0.2">
      <c r="A2384" t="s">
        <v>1484</v>
      </c>
      <c r="B2384">
        <v>99205</v>
      </c>
    </row>
    <row r="2385" spans="1:2" x14ac:dyDescent="0.2">
      <c r="A2385" t="s">
        <v>1485</v>
      </c>
      <c r="B2385">
        <v>84160</v>
      </c>
    </row>
    <row r="2386" spans="1:2" x14ac:dyDescent="0.2">
      <c r="A2386" t="s">
        <v>1486</v>
      </c>
      <c r="B2386">
        <v>212740</v>
      </c>
    </row>
    <row r="2387" spans="1:2" x14ac:dyDescent="0.2">
      <c r="A2387" t="s">
        <v>1487</v>
      </c>
      <c r="B2387">
        <v>40505</v>
      </c>
    </row>
    <row r="2388" spans="1:2" x14ac:dyDescent="0.2">
      <c r="A2388" t="s">
        <v>1488</v>
      </c>
      <c r="B2388">
        <v>295080</v>
      </c>
    </row>
    <row r="2389" spans="1:2" x14ac:dyDescent="0.2">
      <c r="A2389" t="s">
        <v>1489</v>
      </c>
      <c r="B2389">
        <v>186540</v>
      </c>
    </row>
    <row r="2390" spans="1:2" x14ac:dyDescent="0.2">
      <c r="A2390" t="s">
        <v>1490</v>
      </c>
      <c r="B2390">
        <v>20450</v>
      </c>
    </row>
    <row r="2391" spans="1:2" x14ac:dyDescent="0.2">
      <c r="A2391" t="s">
        <v>1491</v>
      </c>
      <c r="B2391">
        <v>9085</v>
      </c>
    </row>
    <row r="2392" spans="1:2" x14ac:dyDescent="0.2">
      <c r="A2392" t="s">
        <v>1492</v>
      </c>
      <c r="B2392">
        <v>66605</v>
      </c>
    </row>
    <row r="2393" spans="1:2" x14ac:dyDescent="0.2">
      <c r="A2393" t="s">
        <v>1493</v>
      </c>
      <c r="B2393">
        <v>12405</v>
      </c>
    </row>
    <row r="2394" spans="1:2" x14ac:dyDescent="0.2">
      <c r="A2394" t="s">
        <v>1494</v>
      </c>
      <c r="B2394">
        <v>2088000</v>
      </c>
    </row>
    <row r="2395" spans="1:2" x14ac:dyDescent="0.2">
      <c r="A2395" t="s">
        <v>1480</v>
      </c>
      <c r="B2395">
        <v>616285</v>
      </c>
    </row>
    <row r="2396" spans="1:2" x14ac:dyDescent="0.2">
      <c r="A2396" t="s">
        <v>1481</v>
      </c>
      <c r="B2396">
        <v>604630</v>
      </c>
    </row>
    <row r="2397" spans="1:2" x14ac:dyDescent="0.2">
      <c r="A2397" t="s">
        <v>1482</v>
      </c>
      <c r="B2397">
        <v>867085</v>
      </c>
    </row>
    <row r="2398" spans="1:2" x14ac:dyDescent="0.2">
      <c r="A2398" t="s">
        <v>1483</v>
      </c>
      <c r="B2398">
        <v>142180</v>
      </c>
    </row>
    <row r="2399" spans="1:2" x14ac:dyDescent="0.2">
      <c r="A2399" t="s">
        <v>1484</v>
      </c>
      <c r="B2399">
        <v>104705</v>
      </c>
    </row>
    <row r="2400" spans="1:2" x14ac:dyDescent="0.2">
      <c r="A2400" t="s">
        <v>1485</v>
      </c>
      <c r="B2400">
        <v>37475</v>
      </c>
    </row>
    <row r="2401" spans="1:2" x14ac:dyDescent="0.2">
      <c r="A2401" t="s">
        <v>1486</v>
      </c>
      <c r="B2401">
        <v>346475</v>
      </c>
    </row>
    <row r="2402" spans="1:2" x14ac:dyDescent="0.2">
      <c r="A2402" t="s">
        <v>1487</v>
      </c>
      <c r="B2402">
        <v>56415</v>
      </c>
    </row>
    <row r="2403" spans="1:2" x14ac:dyDescent="0.2">
      <c r="A2403" t="s">
        <v>1488</v>
      </c>
      <c r="B2403">
        <v>322015</v>
      </c>
    </row>
    <row r="2404" spans="1:2" x14ac:dyDescent="0.2">
      <c r="A2404" t="s">
        <v>1489</v>
      </c>
      <c r="B2404">
        <v>219175</v>
      </c>
    </row>
    <row r="2405" spans="1:2" x14ac:dyDescent="0.2">
      <c r="A2405" t="s">
        <v>1490</v>
      </c>
      <c r="B2405">
        <v>23580</v>
      </c>
    </row>
    <row r="2406" spans="1:2" x14ac:dyDescent="0.2">
      <c r="A2406" t="s">
        <v>1491</v>
      </c>
      <c r="B2406">
        <v>9445</v>
      </c>
    </row>
    <row r="2407" spans="1:2" x14ac:dyDescent="0.2">
      <c r="A2407" t="s">
        <v>1492</v>
      </c>
      <c r="B2407">
        <v>62550</v>
      </c>
    </row>
    <row r="2408" spans="1:2" x14ac:dyDescent="0.2">
      <c r="A2408" t="s">
        <v>1493</v>
      </c>
      <c r="B2408">
        <v>7270</v>
      </c>
    </row>
    <row r="2409" spans="1:2" x14ac:dyDescent="0.2">
      <c r="A2409" t="s">
        <v>1495</v>
      </c>
      <c r="B2409">
        <v>2350920</v>
      </c>
    </row>
    <row r="2410" spans="1:2" x14ac:dyDescent="0.2">
      <c r="A2410" t="s">
        <v>1465</v>
      </c>
      <c r="B2410">
        <v>515190</v>
      </c>
    </row>
    <row r="2411" spans="1:2" x14ac:dyDescent="0.2">
      <c r="A2411" t="s">
        <v>1466</v>
      </c>
      <c r="B2411">
        <v>631185</v>
      </c>
    </row>
    <row r="2412" spans="1:2" x14ac:dyDescent="0.2">
      <c r="A2412" t="s">
        <v>1467</v>
      </c>
      <c r="B2412">
        <v>1204545</v>
      </c>
    </row>
    <row r="2413" spans="1:2" x14ac:dyDescent="0.2">
      <c r="A2413" t="s">
        <v>1468</v>
      </c>
      <c r="B2413">
        <v>233735</v>
      </c>
    </row>
    <row r="2414" spans="1:2" x14ac:dyDescent="0.2">
      <c r="A2414" t="s">
        <v>1469</v>
      </c>
      <c r="B2414">
        <v>149030</v>
      </c>
    </row>
    <row r="2415" spans="1:2" x14ac:dyDescent="0.2">
      <c r="A2415" t="s">
        <v>1470</v>
      </c>
      <c r="B2415">
        <v>84705</v>
      </c>
    </row>
    <row r="2416" spans="1:2" x14ac:dyDescent="0.2">
      <c r="A2416" t="s">
        <v>1471</v>
      </c>
      <c r="B2416">
        <v>412565</v>
      </c>
    </row>
    <row r="2417" spans="1:2" x14ac:dyDescent="0.2">
      <c r="A2417" t="s">
        <v>1472</v>
      </c>
      <c r="B2417">
        <v>68950</v>
      </c>
    </row>
    <row r="2418" spans="1:2" x14ac:dyDescent="0.2">
      <c r="A2418" t="s">
        <v>1473</v>
      </c>
      <c r="B2418">
        <v>489295</v>
      </c>
    </row>
    <row r="2419" spans="1:2" x14ac:dyDescent="0.2">
      <c r="A2419" t="s">
        <v>1474</v>
      </c>
      <c r="B2419">
        <v>310560</v>
      </c>
    </row>
    <row r="2420" spans="1:2" x14ac:dyDescent="0.2">
      <c r="A2420" t="s">
        <v>1475</v>
      </c>
      <c r="B2420">
        <v>34365</v>
      </c>
    </row>
    <row r="2421" spans="1:2" x14ac:dyDescent="0.2">
      <c r="A2421" t="s">
        <v>1476</v>
      </c>
      <c r="B2421">
        <v>15500</v>
      </c>
    </row>
    <row r="2422" spans="1:2" x14ac:dyDescent="0.2">
      <c r="A2422" t="s">
        <v>1477</v>
      </c>
      <c r="B2422">
        <v>112615</v>
      </c>
    </row>
    <row r="2423" spans="1:2" x14ac:dyDescent="0.2">
      <c r="A2423" t="s">
        <v>1478</v>
      </c>
      <c r="B2423">
        <v>16245</v>
      </c>
    </row>
    <row r="2424" spans="1:2" x14ac:dyDescent="0.2">
      <c r="A2424" t="s">
        <v>1496</v>
      </c>
      <c r="B2424">
        <v>1094550</v>
      </c>
    </row>
    <row r="2425" spans="1:2" x14ac:dyDescent="0.2">
      <c r="A2425" t="s">
        <v>1480</v>
      </c>
      <c r="B2425">
        <v>254510</v>
      </c>
    </row>
    <row r="2426" spans="1:2" x14ac:dyDescent="0.2">
      <c r="A2426" t="s">
        <v>1481</v>
      </c>
      <c r="B2426">
        <v>291725</v>
      </c>
    </row>
    <row r="2427" spans="1:2" x14ac:dyDescent="0.2">
      <c r="A2427" t="s">
        <v>1482</v>
      </c>
      <c r="B2427">
        <v>548320</v>
      </c>
    </row>
    <row r="2428" spans="1:2" x14ac:dyDescent="0.2">
      <c r="A2428" t="s">
        <v>1483</v>
      </c>
      <c r="B2428">
        <v>130100</v>
      </c>
    </row>
    <row r="2429" spans="1:2" x14ac:dyDescent="0.2">
      <c r="A2429" t="s">
        <v>1484</v>
      </c>
      <c r="B2429">
        <v>72090</v>
      </c>
    </row>
    <row r="2430" spans="1:2" x14ac:dyDescent="0.2">
      <c r="A2430" t="s">
        <v>1485</v>
      </c>
      <c r="B2430">
        <v>58015</v>
      </c>
    </row>
    <row r="2431" spans="1:2" x14ac:dyDescent="0.2">
      <c r="A2431" t="s">
        <v>1486</v>
      </c>
      <c r="B2431">
        <v>157690</v>
      </c>
    </row>
    <row r="2432" spans="1:2" x14ac:dyDescent="0.2">
      <c r="A2432" t="s">
        <v>1487</v>
      </c>
      <c r="B2432">
        <v>28995</v>
      </c>
    </row>
    <row r="2433" spans="1:2" x14ac:dyDescent="0.2">
      <c r="A2433" t="s">
        <v>1488</v>
      </c>
      <c r="B2433">
        <v>231530</v>
      </c>
    </row>
    <row r="2434" spans="1:2" x14ac:dyDescent="0.2">
      <c r="A2434" t="s">
        <v>1489</v>
      </c>
      <c r="B2434">
        <v>141290</v>
      </c>
    </row>
    <row r="2435" spans="1:2" x14ac:dyDescent="0.2">
      <c r="A2435" t="s">
        <v>1490</v>
      </c>
      <c r="B2435">
        <v>15535</v>
      </c>
    </row>
    <row r="2436" spans="1:2" x14ac:dyDescent="0.2">
      <c r="A2436" t="s">
        <v>1491</v>
      </c>
      <c r="B2436">
        <v>7425</v>
      </c>
    </row>
    <row r="2437" spans="1:2" x14ac:dyDescent="0.2">
      <c r="A2437" t="s">
        <v>1492</v>
      </c>
      <c r="B2437">
        <v>57355</v>
      </c>
    </row>
    <row r="2438" spans="1:2" x14ac:dyDescent="0.2">
      <c r="A2438" t="s">
        <v>1493</v>
      </c>
      <c r="B2438">
        <v>9925</v>
      </c>
    </row>
    <row r="2439" spans="1:2" x14ac:dyDescent="0.2">
      <c r="A2439" t="s">
        <v>1497</v>
      </c>
      <c r="B2439">
        <v>1256370</v>
      </c>
    </row>
    <row r="2440" spans="1:2" x14ac:dyDescent="0.2">
      <c r="A2440" t="s">
        <v>1480</v>
      </c>
      <c r="B2440">
        <v>260680</v>
      </c>
    </row>
    <row r="2441" spans="1:2" x14ac:dyDescent="0.2">
      <c r="A2441" t="s">
        <v>1481</v>
      </c>
      <c r="B2441">
        <v>339460</v>
      </c>
    </row>
    <row r="2442" spans="1:2" x14ac:dyDescent="0.2">
      <c r="A2442" t="s">
        <v>1482</v>
      </c>
      <c r="B2442">
        <v>656225</v>
      </c>
    </row>
    <row r="2443" spans="1:2" x14ac:dyDescent="0.2">
      <c r="A2443" t="s">
        <v>1483</v>
      </c>
      <c r="B2443">
        <v>103635</v>
      </c>
    </row>
    <row r="2444" spans="1:2" x14ac:dyDescent="0.2">
      <c r="A2444" t="s">
        <v>1484</v>
      </c>
      <c r="B2444">
        <v>76945</v>
      </c>
    </row>
    <row r="2445" spans="1:2" x14ac:dyDescent="0.2">
      <c r="A2445" t="s">
        <v>1485</v>
      </c>
      <c r="B2445">
        <v>26690</v>
      </c>
    </row>
    <row r="2446" spans="1:2" x14ac:dyDescent="0.2">
      <c r="A2446" t="s">
        <v>1486</v>
      </c>
      <c r="B2446">
        <v>254875</v>
      </c>
    </row>
    <row r="2447" spans="1:2" x14ac:dyDescent="0.2">
      <c r="A2447" t="s">
        <v>1487</v>
      </c>
      <c r="B2447">
        <v>39950</v>
      </c>
    </row>
    <row r="2448" spans="1:2" x14ac:dyDescent="0.2">
      <c r="A2448" t="s">
        <v>1488</v>
      </c>
      <c r="B2448">
        <v>257765</v>
      </c>
    </row>
    <row r="2449" spans="1:2" x14ac:dyDescent="0.2">
      <c r="A2449" t="s">
        <v>1489</v>
      </c>
      <c r="B2449">
        <v>169275</v>
      </c>
    </row>
    <row r="2450" spans="1:2" x14ac:dyDescent="0.2">
      <c r="A2450" t="s">
        <v>1490</v>
      </c>
      <c r="B2450">
        <v>18830</v>
      </c>
    </row>
    <row r="2451" spans="1:2" x14ac:dyDescent="0.2">
      <c r="A2451" t="s">
        <v>1491</v>
      </c>
      <c r="B2451">
        <v>8075</v>
      </c>
    </row>
    <row r="2452" spans="1:2" x14ac:dyDescent="0.2">
      <c r="A2452" t="s">
        <v>1492</v>
      </c>
      <c r="B2452">
        <v>55265</v>
      </c>
    </row>
    <row r="2453" spans="1:2" x14ac:dyDescent="0.2">
      <c r="A2453" t="s">
        <v>1493</v>
      </c>
      <c r="B2453">
        <v>6320</v>
      </c>
    </row>
    <row r="2454" spans="1:2" x14ac:dyDescent="0.2">
      <c r="A2454" t="s">
        <v>1498</v>
      </c>
      <c r="B2454">
        <v>3824495</v>
      </c>
    </row>
    <row r="2455" spans="1:2" x14ac:dyDescent="0.2">
      <c r="A2455" t="s">
        <v>1499</v>
      </c>
      <c r="B2455">
        <v>2225710</v>
      </c>
    </row>
    <row r="2456" spans="1:2" x14ac:dyDescent="0.2">
      <c r="A2456" t="s">
        <v>1500</v>
      </c>
      <c r="B2456">
        <v>64300</v>
      </c>
    </row>
    <row r="2457" spans="1:2" x14ac:dyDescent="0.2">
      <c r="A2457" t="s">
        <v>1501</v>
      </c>
      <c r="B2457">
        <v>64305</v>
      </c>
    </row>
    <row r="2458" spans="1:2" x14ac:dyDescent="0.2">
      <c r="A2458" t="s">
        <v>1502</v>
      </c>
      <c r="B2458">
        <v>90605</v>
      </c>
    </row>
    <row r="2459" spans="1:2" x14ac:dyDescent="0.2">
      <c r="A2459" t="s">
        <v>1503</v>
      </c>
      <c r="B2459">
        <v>11570</v>
      </c>
    </row>
    <row r="2460" spans="1:2" x14ac:dyDescent="0.2">
      <c r="A2460" t="s">
        <v>1504</v>
      </c>
      <c r="B2460">
        <v>79030</v>
      </c>
    </row>
    <row r="2461" spans="1:2" x14ac:dyDescent="0.2">
      <c r="A2461" t="s">
        <v>1505</v>
      </c>
      <c r="B2461">
        <v>103925</v>
      </c>
    </row>
    <row r="2462" spans="1:2" x14ac:dyDescent="0.2">
      <c r="A2462" t="s">
        <v>1506</v>
      </c>
      <c r="B2462">
        <v>15980</v>
      </c>
    </row>
    <row r="2463" spans="1:2" x14ac:dyDescent="0.2">
      <c r="A2463" t="s">
        <v>1507</v>
      </c>
      <c r="B2463">
        <v>22880</v>
      </c>
    </row>
    <row r="2464" spans="1:2" x14ac:dyDescent="0.2">
      <c r="A2464" t="s">
        <v>1508</v>
      </c>
      <c r="B2464">
        <v>33285</v>
      </c>
    </row>
    <row r="2465" spans="1:2" x14ac:dyDescent="0.2">
      <c r="A2465" t="s">
        <v>1509</v>
      </c>
      <c r="B2465">
        <v>425</v>
      </c>
    </row>
    <row r="2466" spans="1:2" x14ac:dyDescent="0.2">
      <c r="A2466" t="s">
        <v>1510</v>
      </c>
      <c r="B2466">
        <v>7060</v>
      </c>
    </row>
    <row r="2467" spans="1:2" x14ac:dyDescent="0.2">
      <c r="A2467" t="s">
        <v>1511</v>
      </c>
      <c r="B2467">
        <v>8210</v>
      </c>
    </row>
    <row r="2468" spans="1:2" x14ac:dyDescent="0.2">
      <c r="A2468" t="s">
        <v>1512</v>
      </c>
      <c r="B2468">
        <v>9805</v>
      </c>
    </row>
    <row r="2469" spans="1:2" x14ac:dyDescent="0.2">
      <c r="A2469" t="s">
        <v>1513</v>
      </c>
      <c r="B2469">
        <v>6270</v>
      </c>
    </row>
    <row r="2470" spans="1:2" x14ac:dyDescent="0.2">
      <c r="A2470" t="s">
        <v>1514</v>
      </c>
      <c r="B2470">
        <v>183500</v>
      </c>
    </row>
    <row r="2471" spans="1:2" x14ac:dyDescent="0.2">
      <c r="A2471" t="s">
        <v>1515</v>
      </c>
      <c r="B2471">
        <v>3080</v>
      </c>
    </row>
    <row r="2472" spans="1:2" x14ac:dyDescent="0.2">
      <c r="A2472" t="s">
        <v>1516</v>
      </c>
      <c r="B2472">
        <v>19250</v>
      </c>
    </row>
    <row r="2473" spans="1:2" x14ac:dyDescent="0.2">
      <c r="A2473" t="s">
        <v>1517</v>
      </c>
      <c r="B2473">
        <v>38700</v>
      </c>
    </row>
    <row r="2474" spans="1:2" x14ac:dyDescent="0.2">
      <c r="A2474" t="s">
        <v>1518</v>
      </c>
      <c r="B2474">
        <v>27770</v>
      </c>
    </row>
    <row r="2475" spans="1:2" x14ac:dyDescent="0.2">
      <c r="A2475" t="s">
        <v>1519</v>
      </c>
      <c r="B2475">
        <v>4010</v>
      </c>
    </row>
    <row r="2476" spans="1:2" x14ac:dyDescent="0.2">
      <c r="A2476" t="s">
        <v>1520</v>
      </c>
      <c r="B2476">
        <v>25330</v>
      </c>
    </row>
    <row r="2477" spans="1:2" x14ac:dyDescent="0.2">
      <c r="A2477" t="s">
        <v>1521</v>
      </c>
      <c r="B2477">
        <v>65350</v>
      </c>
    </row>
    <row r="2478" spans="1:2" x14ac:dyDescent="0.2">
      <c r="A2478" t="s">
        <v>1522</v>
      </c>
      <c r="B2478">
        <v>338340</v>
      </c>
    </row>
    <row r="2479" spans="1:2" x14ac:dyDescent="0.2">
      <c r="A2479" t="s">
        <v>1523</v>
      </c>
      <c r="B2479">
        <v>1030</v>
      </c>
    </row>
    <row r="2480" spans="1:2" x14ac:dyDescent="0.2">
      <c r="A2480" t="s">
        <v>1524</v>
      </c>
      <c r="B2480">
        <v>20665</v>
      </c>
    </row>
    <row r="2481" spans="1:2" x14ac:dyDescent="0.2">
      <c r="A2481" t="s">
        <v>1525</v>
      </c>
      <c r="B2481">
        <v>316650</v>
      </c>
    </row>
    <row r="2482" spans="1:2" x14ac:dyDescent="0.2">
      <c r="A2482" t="s">
        <v>1526</v>
      </c>
      <c r="B2482">
        <v>62545</v>
      </c>
    </row>
    <row r="2483" spans="1:2" x14ac:dyDescent="0.2">
      <c r="A2483" t="s">
        <v>1527</v>
      </c>
      <c r="B2483">
        <v>24730</v>
      </c>
    </row>
    <row r="2484" spans="1:2" x14ac:dyDescent="0.2">
      <c r="A2484" t="s">
        <v>1528</v>
      </c>
      <c r="B2484">
        <v>11435</v>
      </c>
    </row>
    <row r="2485" spans="1:2" x14ac:dyDescent="0.2">
      <c r="A2485" t="s">
        <v>1529</v>
      </c>
      <c r="B2485">
        <v>3435</v>
      </c>
    </row>
    <row r="2486" spans="1:2" x14ac:dyDescent="0.2">
      <c r="A2486" t="s">
        <v>1530</v>
      </c>
      <c r="B2486">
        <v>20110</v>
      </c>
    </row>
    <row r="2487" spans="1:2" x14ac:dyDescent="0.2">
      <c r="A2487" t="s">
        <v>1531</v>
      </c>
      <c r="B2487">
        <v>2835</v>
      </c>
    </row>
    <row r="2488" spans="1:2" x14ac:dyDescent="0.2">
      <c r="A2488" t="s">
        <v>1532</v>
      </c>
      <c r="B2488">
        <v>70740</v>
      </c>
    </row>
    <row r="2489" spans="1:2" x14ac:dyDescent="0.2">
      <c r="A2489" t="s">
        <v>1533</v>
      </c>
      <c r="B2489">
        <v>56410</v>
      </c>
    </row>
    <row r="2490" spans="1:2" x14ac:dyDescent="0.2">
      <c r="A2490" t="s">
        <v>1534</v>
      </c>
      <c r="B2490">
        <v>3040</v>
      </c>
    </row>
    <row r="2491" spans="1:2" x14ac:dyDescent="0.2">
      <c r="A2491" t="s">
        <v>1535</v>
      </c>
      <c r="B2491">
        <v>10510</v>
      </c>
    </row>
    <row r="2492" spans="1:2" x14ac:dyDescent="0.2">
      <c r="A2492" t="s">
        <v>1536</v>
      </c>
      <c r="B2492">
        <v>785</v>
      </c>
    </row>
    <row r="2493" spans="1:2" x14ac:dyDescent="0.2">
      <c r="A2493" t="s">
        <v>1537</v>
      </c>
      <c r="B2493">
        <v>309935</v>
      </c>
    </row>
    <row r="2494" spans="1:2" x14ac:dyDescent="0.2">
      <c r="A2494" t="s">
        <v>1538</v>
      </c>
      <c r="B2494">
        <v>12345</v>
      </c>
    </row>
    <row r="2495" spans="1:2" x14ac:dyDescent="0.2">
      <c r="A2495" t="s">
        <v>1539</v>
      </c>
      <c r="B2495">
        <v>85390</v>
      </c>
    </row>
    <row r="2496" spans="1:2" x14ac:dyDescent="0.2">
      <c r="A2496" t="s">
        <v>1540</v>
      </c>
      <c r="B2496">
        <v>50275</v>
      </c>
    </row>
    <row r="2497" spans="1:2" x14ac:dyDescent="0.2">
      <c r="A2497" t="s">
        <v>1541</v>
      </c>
      <c r="B2497">
        <v>40</v>
      </c>
    </row>
    <row r="2498" spans="1:2" x14ac:dyDescent="0.2">
      <c r="A2498" t="s">
        <v>1542</v>
      </c>
      <c r="B2498">
        <v>60590</v>
      </c>
    </row>
    <row r="2499" spans="1:2" x14ac:dyDescent="0.2">
      <c r="A2499" t="s">
        <v>1543</v>
      </c>
      <c r="B2499">
        <v>62945</v>
      </c>
    </row>
    <row r="2500" spans="1:2" x14ac:dyDescent="0.2">
      <c r="A2500" t="s">
        <v>1544</v>
      </c>
      <c r="B2500">
        <v>38345</v>
      </c>
    </row>
    <row r="2501" spans="1:2" x14ac:dyDescent="0.2">
      <c r="A2501" t="s">
        <v>1545</v>
      </c>
      <c r="B2501">
        <v>35290</v>
      </c>
    </row>
    <row r="2502" spans="1:2" x14ac:dyDescent="0.2">
      <c r="A2502" t="s">
        <v>1546</v>
      </c>
      <c r="B2502">
        <v>25315</v>
      </c>
    </row>
    <row r="2503" spans="1:2" x14ac:dyDescent="0.2">
      <c r="A2503" t="s">
        <v>1547</v>
      </c>
      <c r="B2503">
        <v>9965</v>
      </c>
    </row>
    <row r="2504" spans="1:2" x14ac:dyDescent="0.2">
      <c r="A2504" t="s">
        <v>1548</v>
      </c>
      <c r="B2504">
        <v>211425</v>
      </c>
    </row>
    <row r="2505" spans="1:2" x14ac:dyDescent="0.2">
      <c r="A2505" t="s">
        <v>1549</v>
      </c>
      <c r="B2505">
        <v>12980</v>
      </c>
    </row>
    <row r="2506" spans="1:2" x14ac:dyDescent="0.2">
      <c r="A2506" t="s">
        <v>1550</v>
      </c>
      <c r="B2506">
        <v>193455</v>
      </c>
    </row>
    <row r="2507" spans="1:2" x14ac:dyDescent="0.2">
      <c r="A2507" t="s">
        <v>1551</v>
      </c>
      <c r="B2507">
        <v>4995</v>
      </c>
    </row>
    <row r="2508" spans="1:2" x14ac:dyDescent="0.2">
      <c r="A2508" t="s">
        <v>1552</v>
      </c>
      <c r="B2508">
        <v>127830</v>
      </c>
    </row>
    <row r="2509" spans="1:2" x14ac:dyDescent="0.2">
      <c r="A2509" t="s">
        <v>1553</v>
      </c>
      <c r="B2509">
        <v>94830</v>
      </c>
    </row>
    <row r="2510" spans="1:2" x14ac:dyDescent="0.2">
      <c r="A2510" t="s">
        <v>1554</v>
      </c>
      <c r="B2510">
        <v>195</v>
      </c>
    </row>
    <row r="2511" spans="1:2" x14ac:dyDescent="0.2">
      <c r="A2511" t="s">
        <v>1555</v>
      </c>
      <c r="B2511">
        <v>715</v>
      </c>
    </row>
    <row r="2512" spans="1:2" x14ac:dyDescent="0.2">
      <c r="A2512" t="s">
        <v>1556</v>
      </c>
      <c r="B2512">
        <v>12220</v>
      </c>
    </row>
    <row r="2513" spans="1:2" x14ac:dyDescent="0.2">
      <c r="A2513" t="s">
        <v>1557</v>
      </c>
      <c r="B2513">
        <v>19875</v>
      </c>
    </row>
    <row r="2514" spans="1:2" x14ac:dyDescent="0.2">
      <c r="A2514" t="s">
        <v>1558</v>
      </c>
      <c r="B2514">
        <v>345</v>
      </c>
    </row>
    <row r="2515" spans="1:2" x14ac:dyDescent="0.2">
      <c r="A2515" t="s">
        <v>1559</v>
      </c>
      <c r="B2515">
        <v>350</v>
      </c>
    </row>
    <row r="2516" spans="1:2" x14ac:dyDescent="0.2">
      <c r="A2516" t="s">
        <v>1560</v>
      </c>
      <c r="B2516">
        <v>1736495</v>
      </c>
    </row>
    <row r="2517" spans="1:2" x14ac:dyDescent="0.2">
      <c r="A2517" t="s">
        <v>1561</v>
      </c>
      <c r="B2517">
        <v>1004795</v>
      </c>
    </row>
    <row r="2518" spans="1:2" x14ac:dyDescent="0.2">
      <c r="A2518" t="s">
        <v>1562</v>
      </c>
      <c r="B2518">
        <v>12505</v>
      </c>
    </row>
    <row r="2519" spans="1:2" x14ac:dyDescent="0.2">
      <c r="A2519" t="s">
        <v>1563</v>
      </c>
      <c r="B2519">
        <v>12500</v>
      </c>
    </row>
    <row r="2520" spans="1:2" x14ac:dyDescent="0.2">
      <c r="A2520" t="s">
        <v>1564</v>
      </c>
      <c r="B2520">
        <v>38985</v>
      </c>
    </row>
    <row r="2521" spans="1:2" x14ac:dyDescent="0.2">
      <c r="A2521" t="s">
        <v>1565</v>
      </c>
      <c r="B2521">
        <v>8150</v>
      </c>
    </row>
    <row r="2522" spans="1:2" x14ac:dyDescent="0.2">
      <c r="A2522" t="s">
        <v>1566</v>
      </c>
      <c r="B2522">
        <v>30840</v>
      </c>
    </row>
    <row r="2523" spans="1:2" x14ac:dyDescent="0.2">
      <c r="A2523" t="s">
        <v>1567</v>
      </c>
      <c r="B2523">
        <v>39015</v>
      </c>
    </row>
    <row r="2524" spans="1:2" x14ac:dyDescent="0.2">
      <c r="A2524" t="s">
        <v>1568</v>
      </c>
      <c r="B2524">
        <v>3920</v>
      </c>
    </row>
    <row r="2525" spans="1:2" x14ac:dyDescent="0.2">
      <c r="A2525" t="s">
        <v>1569</v>
      </c>
      <c r="B2525">
        <v>6800</v>
      </c>
    </row>
    <row r="2526" spans="1:2" x14ac:dyDescent="0.2">
      <c r="A2526" t="s">
        <v>1570</v>
      </c>
      <c r="B2526">
        <v>12660</v>
      </c>
    </row>
    <row r="2527" spans="1:2" x14ac:dyDescent="0.2">
      <c r="A2527" t="s">
        <v>1571</v>
      </c>
      <c r="B2527">
        <v>175</v>
      </c>
    </row>
    <row r="2528" spans="1:2" x14ac:dyDescent="0.2">
      <c r="A2528" t="s">
        <v>1572</v>
      </c>
      <c r="B2528">
        <v>3965</v>
      </c>
    </row>
    <row r="2529" spans="1:2" x14ac:dyDescent="0.2">
      <c r="A2529" t="s">
        <v>1573</v>
      </c>
      <c r="B2529">
        <v>4505</v>
      </c>
    </row>
    <row r="2530" spans="1:2" x14ac:dyDescent="0.2">
      <c r="A2530" t="s">
        <v>1574</v>
      </c>
      <c r="B2530">
        <v>5170</v>
      </c>
    </row>
    <row r="2531" spans="1:2" x14ac:dyDescent="0.2">
      <c r="A2531" t="s">
        <v>1575</v>
      </c>
      <c r="B2531">
        <v>1815</v>
      </c>
    </row>
    <row r="2532" spans="1:2" x14ac:dyDescent="0.2">
      <c r="A2532" t="s">
        <v>1576</v>
      </c>
      <c r="B2532">
        <v>59685</v>
      </c>
    </row>
    <row r="2533" spans="1:2" x14ac:dyDescent="0.2">
      <c r="A2533" t="s">
        <v>1577</v>
      </c>
      <c r="B2533">
        <v>705</v>
      </c>
    </row>
    <row r="2534" spans="1:2" x14ac:dyDescent="0.2">
      <c r="A2534" t="s">
        <v>1578</v>
      </c>
      <c r="B2534">
        <v>7580</v>
      </c>
    </row>
    <row r="2535" spans="1:2" x14ac:dyDescent="0.2">
      <c r="A2535" t="s">
        <v>1579</v>
      </c>
      <c r="B2535">
        <v>3475</v>
      </c>
    </row>
    <row r="2536" spans="1:2" x14ac:dyDescent="0.2">
      <c r="A2536" t="s">
        <v>1580</v>
      </c>
      <c r="B2536">
        <v>9570</v>
      </c>
    </row>
    <row r="2537" spans="1:2" x14ac:dyDescent="0.2">
      <c r="A2537" t="s">
        <v>1581</v>
      </c>
      <c r="B2537">
        <v>955</v>
      </c>
    </row>
    <row r="2538" spans="1:2" x14ac:dyDescent="0.2">
      <c r="A2538" t="s">
        <v>1582</v>
      </c>
      <c r="B2538">
        <v>6625</v>
      </c>
    </row>
    <row r="2539" spans="1:2" x14ac:dyDescent="0.2">
      <c r="A2539" t="s">
        <v>1583</v>
      </c>
      <c r="B2539">
        <v>30780</v>
      </c>
    </row>
    <row r="2540" spans="1:2" x14ac:dyDescent="0.2">
      <c r="A2540" t="s">
        <v>1584</v>
      </c>
      <c r="B2540">
        <v>125605</v>
      </c>
    </row>
    <row r="2541" spans="1:2" x14ac:dyDescent="0.2">
      <c r="A2541" t="s">
        <v>1585</v>
      </c>
      <c r="B2541">
        <v>295</v>
      </c>
    </row>
    <row r="2542" spans="1:2" x14ac:dyDescent="0.2">
      <c r="A2542" t="s">
        <v>1586</v>
      </c>
      <c r="B2542">
        <v>4250</v>
      </c>
    </row>
    <row r="2543" spans="1:2" x14ac:dyDescent="0.2">
      <c r="A2543" t="s">
        <v>1587</v>
      </c>
      <c r="B2543">
        <v>121055</v>
      </c>
    </row>
    <row r="2544" spans="1:2" x14ac:dyDescent="0.2">
      <c r="A2544" t="s">
        <v>1588</v>
      </c>
      <c r="B2544">
        <v>31755</v>
      </c>
    </row>
    <row r="2545" spans="1:2" x14ac:dyDescent="0.2">
      <c r="A2545" t="s">
        <v>1589</v>
      </c>
      <c r="B2545">
        <v>10105</v>
      </c>
    </row>
    <row r="2546" spans="1:2" x14ac:dyDescent="0.2">
      <c r="A2546" t="s">
        <v>1590</v>
      </c>
      <c r="B2546">
        <v>5865</v>
      </c>
    </row>
    <row r="2547" spans="1:2" x14ac:dyDescent="0.2">
      <c r="A2547" t="s">
        <v>1591</v>
      </c>
      <c r="B2547">
        <v>1630</v>
      </c>
    </row>
    <row r="2548" spans="1:2" x14ac:dyDescent="0.2">
      <c r="A2548" t="s">
        <v>1592</v>
      </c>
      <c r="B2548">
        <v>12945</v>
      </c>
    </row>
    <row r="2549" spans="1:2" x14ac:dyDescent="0.2">
      <c r="A2549" t="s">
        <v>1593</v>
      </c>
      <c r="B2549">
        <v>1200</v>
      </c>
    </row>
    <row r="2550" spans="1:2" x14ac:dyDescent="0.2">
      <c r="A2550" t="s">
        <v>1594</v>
      </c>
      <c r="B2550">
        <v>43750</v>
      </c>
    </row>
    <row r="2551" spans="1:2" x14ac:dyDescent="0.2">
      <c r="A2551" t="s">
        <v>1595</v>
      </c>
      <c r="B2551">
        <v>36695</v>
      </c>
    </row>
    <row r="2552" spans="1:2" x14ac:dyDescent="0.2">
      <c r="A2552" t="s">
        <v>1596</v>
      </c>
      <c r="B2552">
        <v>500</v>
      </c>
    </row>
    <row r="2553" spans="1:2" x14ac:dyDescent="0.2">
      <c r="A2553" t="s">
        <v>1597</v>
      </c>
      <c r="B2553">
        <v>5970</v>
      </c>
    </row>
    <row r="2554" spans="1:2" x14ac:dyDescent="0.2">
      <c r="A2554" t="s">
        <v>1598</v>
      </c>
      <c r="B2554">
        <v>585</v>
      </c>
    </row>
    <row r="2555" spans="1:2" x14ac:dyDescent="0.2">
      <c r="A2555" t="s">
        <v>1599</v>
      </c>
      <c r="B2555">
        <v>270015</v>
      </c>
    </row>
    <row r="2556" spans="1:2" x14ac:dyDescent="0.2">
      <c r="A2556" t="s">
        <v>1600</v>
      </c>
      <c r="B2556">
        <v>7350</v>
      </c>
    </row>
    <row r="2557" spans="1:2" x14ac:dyDescent="0.2">
      <c r="A2557" t="s">
        <v>1601</v>
      </c>
      <c r="B2557">
        <v>67000</v>
      </c>
    </row>
    <row r="2558" spans="1:2" x14ac:dyDescent="0.2">
      <c r="A2558" t="s">
        <v>1602</v>
      </c>
      <c r="B2558">
        <v>42290</v>
      </c>
    </row>
    <row r="2559" spans="1:2" x14ac:dyDescent="0.2">
      <c r="A2559" t="s">
        <v>1603</v>
      </c>
      <c r="B2559">
        <v>10</v>
      </c>
    </row>
    <row r="2560" spans="1:2" x14ac:dyDescent="0.2">
      <c r="A2560" t="s">
        <v>1604</v>
      </c>
      <c r="B2560">
        <v>57505</v>
      </c>
    </row>
    <row r="2561" spans="1:2" x14ac:dyDescent="0.2">
      <c r="A2561" t="s">
        <v>1605</v>
      </c>
      <c r="B2561">
        <v>60180</v>
      </c>
    </row>
    <row r="2562" spans="1:2" x14ac:dyDescent="0.2">
      <c r="A2562" t="s">
        <v>1606</v>
      </c>
      <c r="B2562">
        <v>35680</v>
      </c>
    </row>
    <row r="2563" spans="1:2" x14ac:dyDescent="0.2">
      <c r="A2563" t="s">
        <v>1607</v>
      </c>
      <c r="B2563">
        <v>20660</v>
      </c>
    </row>
    <row r="2564" spans="1:2" x14ac:dyDescent="0.2">
      <c r="A2564" t="s">
        <v>1608</v>
      </c>
      <c r="B2564">
        <v>14180</v>
      </c>
    </row>
    <row r="2565" spans="1:2" x14ac:dyDescent="0.2">
      <c r="A2565" t="s">
        <v>1609</v>
      </c>
      <c r="B2565">
        <v>6485</v>
      </c>
    </row>
    <row r="2566" spans="1:2" x14ac:dyDescent="0.2">
      <c r="A2566" t="s">
        <v>1610</v>
      </c>
      <c r="B2566">
        <v>41805</v>
      </c>
    </row>
    <row r="2567" spans="1:2" x14ac:dyDescent="0.2">
      <c r="A2567" t="s">
        <v>1611</v>
      </c>
      <c r="B2567">
        <v>6435</v>
      </c>
    </row>
    <row r="2568" spans="1:2" x14ac:dyDescent="0.2">
      <c r="A2568" t="s">
        <v>1612</v>
      </c>
      <c r="B2568">
        <v>32905</v>
      </c>
    </row>
    <row r="2569" spans="1:2" x14ac:dyDescent="0.2">
      <c r="A2569" t="s">
        <v>1613</v>
      </c>
      <c r="B2569">
        <v>2460</v>
      </c>
    </row>
    <row r="2570" spans="1:2" x14ac:dyDescent="0.2">
      <c r="A2570" t="s">
        <v>1614</v>
      </c>
      <c r="B2570">
        <v>47820</v>
      </c>
    </row>
    <row r="2571" spans="1:2" x14ac:dyDescent="0.2">
      <c r="A2571" t="s">
        <v>1615</v>
      </c>
      <c r="B2571">
        <v>22380</v>
      </c>
    </row>
    <row r="2572" spans="1:2" x14ac:dyDescent="0.2">
      <c r="A2572" t="s">
        <v>1616</v>
      </c>
      <c r="B2572">
        <v>160</v>
      </c>
    </row>
    <row r="2573" spans="1:2" x14ac:dyDescent="0.2">
      <c r="A2573" t="s">
        <v>1617</v>
      </c>
      <c r="B2573">
        <v>630</v>
      </c>
    </row>
    <row r="2574" spans="1:2" x14ac:dyDescent="0.2">
      <c r="A2574" t="s">
        <v>1618</v>
      </c>
      <c r="B2574">
        <v>7325</v>
      </c>
    </row>
    <row r="2575" spans="1:2" x14ac:dyDescent="0.2">
      <c r="A2575" t="s">
        <v>1619</v>
      </c>
      <c r="B2575">
        <v>17330</v>
      </c>
    </row>
    <row r="2576" spans="1:2" x14ac:dyDescent="0.2">
      <c r="A2576" t="s">
        <v>1620</v>
      </c>
      <c r="B2576">
        <v>110</v>
      </c>
    </row>
    <row r="2577" spans="1:2" x14ac:dyDescent="0.2">
      <c r="A2577" t="s">
        <v>1621</v>
      </c>
      <c r="B2577">
        <v>110</v>
      </c>
    </row>
    <row r="2578" spans="1:2" x14ac:dyDescent="0.2">
      <c r="A2578" t="s">
        <v>1622</v>
      </c>
      <c r="B2578">
        <v>2088000</v>
      </c>
    </row>
    <row r="2579" spans="1:2" x14ac:dyDescent="0.2">
      <c r="A2579" t="s">
        <v>1561</v>
      </c>
      <c r="B2579">
        <v>1220915</v>
      </c>
    </row>
    <row r="2580" spans="1:2" x14ac:dyDescent="0.2">
      <c r="A2580" t="s">
        <v>1562</v>
      </c>
      <c r="B2580">
        <v>51800</v>
      </c>
    </row>
    <row r="2581" spans="1:2" x14ac:dyDescent="0.2">
      <c r="A2581" t="s">
        <v>1563</v>
      </c>
      <c r="B2581">
        <v>51800</v>
      </c>
    </row>
    <row r="2582" spans="1:2" x14ac:dyDescent="0.2">
      <c r="A2582" t="s">
        <v>1564</v>
      </c>
      <c r="B2582">
        <v>51615</v>
      </c>
    </row>
    <row r="2583" spans="1:2" x14ac:dyDescent="0.2">
      <c r="A2583" t="s">
        <v>1565</v>
      </c>
      <c r="B2583">
        <v>3420</v>
      </c>
    </row>
    <row r="2584" spans="1:2" x14ac:dyDescent="0.2">
      <c r="A2584" t="s">
        <v>1566</v>
      </c>
      <c r="B2584">
        <v>48190</v>
      </c>
    </row>
    <row r="2585" spans="1:2" x14ac:dyDescent="0.2">
      <c r="A2585" t="s">
        <v>1567</v>
      </c>
      <c r="B2585">
        <v>64910</v>
      </c>
    </row>
    <row r="2586" spans="1:2" x14ac:dyDescent="0.2">
      <c r="A2586" t="s">
        <v>1568</v>
      </c>
      <c r="B2586">
        <v>12060</v>
      </c>
    </row>
    <row r="2587" spans="1:2" x14ac:dyDescent="0.2">
      <c r="A2587" t="s">
        <v>1569</v>
      </c>
      <c r="B2587">
        <v>16085</v>
      </c>
    </row>
    <row r="2588" spans="1:2" x14ac:dyDescent="0.2">
      <c r="A2588" t="s">
        <v>1570</v>
      </c>
      <c r="B2588">
        <v>20625</v>
      </c>
    </row>
    <row r="2589" spans="1:2" x14ac:dyDescent="0.2">
      <c r="A2589" t="s">
        <v>1571</v>
      </c>
      <c r="B2589">
        <v>250</v>
      </c>
    </row>
    <row r="2590" spans="1:2" x14ac:dyDescent="0.2">
      <c r="A2590" t="s">
        <v>1572</v>
      </c>
      <c r="B2590">
        <v>3100</v>
      </c>
    </row>
    <row r="2591" spans="1:2" x14ac:dyDescent="0.2">
      <c r="A2591" t="s">
        <v>1573</v>
      </c>
      <c r="B2591">
        <v>3705</v>
      </c>
    </row>
    <row r="2592" spans="1:2" x14ac:dyDescent="0.2">
      <c r="A2592" t="s">
        <v>1574</v>
      </c>
      <c r="B2592">
        <v>4630</v>
      </c>
    </row>
    <row r="2593" spans="1:2" x14ac:dyDescent="0.2">
      <c r="A2593" t="s">
        <v>1575</v>
      </c>
      <c r="B2593">
        <v>4455</v>
      </c>
    </row>
    <row r="2594" spans="1:2" x14ac:dyDescent="0.2">
      <c r="A2594" t="s">
        <v>1576</v>
      </c>
      <c r="B2594">
        <v>123810</v>
      </c>
    </row>
    <row r="2595" spans="1:2" x14ac:dyDescent="0.2">
      <c r="A2595" t="s">
        <v>1577</v>
      </c>
      <c r="B2595">
        <v>2375</v>
      </c>
    </row>
    <row r="2596" spans="1:2" x14ac:dyDescent="0.2">
      <c r="A2596" t="s">
        <v>1578</v>
      </c>
      <c r="B2596">
        <v>11670</v>
      </c>
    </row>
    <row r="2597" spans="1:2" x14ac:dyDescent="0.2">
      <c r="A2597" t="s">
        <v>1579</v>
      </c>
      <c r="B2597">
        <v>35215</v>
      </c>
    </row>
    <row r="2598" spans="1:2" x14ac:dyDescent="0.2">
      <c r="A2598" t="s">
        <v>1580</v>
      </c>
      <c r="B2598">
        <v>18205</v>
      </c>
    </row>
    <row r="2599" spans="1:2" x14ac:dyDescent="0.2">
      <c r="A2599" t="s">
        <v>1581</v>
      </c>
      <c r="B2599">
        <v>3060</v>
      </c>
    </row>
    <row r="2600" spans="1:2" x14ac:dyDescent="0.2">
      <c r="A2600" t="s">
        <v>1582</v>
      </c>
      <c r="B2600">
        <v>18710</v>
      </c>
    </row>
    <row r="2601" spans="1:2" x14ac:dyDescent="0.2">
      <c r="A2601" t="s">
        <v>1583</v>
      </c>
      <c r="B2601">
        <v>34575</v>
      </c>
    </row>
    <row r="2602" spans="1:2" x14ac:dyDescent="0.2">
      <c r="A2602" t="s">
        <v>1584</v>
      </c>
      <c r="B2602">
        <v>212740</v>
      </c>
    </row>
    <row r="2603" spans="1:2" x14ac:dyDescent="0.2">
      <c r="A2603" t="s">
        <v>1585</v>
      </c>
      <c r="B2603">
        <v>730</v>
      </c>
    </row>
    <row r="2604" spans="1:2" x14ac:dyDescent="0.2">
      <c r="A2604" t="s">
        <v>1586</v>
      </c>
      <c r="B2604">
        <v>16415</v>
      </c>
    </row>
    <row r="2605" spans="1:2" x14ac:dyDescent="0.2">
      <c r="A2605" t="s">
        <v>1587</v>
      </c>
      <c r="B2605">
        <v>195595</v>
      </c>
    </row>
    <row r="2606" spans="1:2" x14ac:dyDescent="0.2">
      <c r="A2606" t="s">
        <v>1588</v>
      </c>
      <c r="B2606">
        <v>30795</v>
      </c>
    </row>
    <row r="2607" spans="1:2" x14ac:dyDescent="0.2">
      <c r="A2607" t="s">
        <v>1589</v>
      </c>
      <c r="B2607">
        <v>14625</v>
      </c>
    </row>
    <row r="2608" spans="1:2" x14ac:dyDescent="0.2">
      <c r="A2608" t="s">
        <v>1590</v>
      </c>
      <c r="B2608">
        <v>5570</v>
      </c>
    </row>
    <row r="2609" spans="1:2" x14ac:dyDescent="0.2">
      <c r="A2609" t="s">
        <v>1591</v>
      </c>
      <c r="B2609">
        <v>1800</v>
      </c>
    </row>
    <row r="2610" spans="1:2" x14ac:dyDescent="0.2">
      <c r="A2610" t="s">
        <v>1592</v>
      </c>
      <c r="B2610">
        <v>7160</v>
      </c>
    </row>
    <row r="2611" spans="1:2" x14ac:dyDescent="0.2">
      <c r="A2611" t="s">
        <v>1593</v>
      </c>
      <c r="B2611">
        <v>1640</v>
      </c>
    </row>
    <row r="2612" spans="1:2" x14ac:dyDescent="0.2">
      <c r="A2612" t="s">
        <v>1594</v>
      </c>
      <c r="B2612">
        <v>26990</v>
      </c>
    </row>
    <row r="2613" spans="1:2" x14ac:dyDescent="0.2">
      <c r="A2613" t="s">
        <v>1595</v>
      </c>
      <c r="B2613">
        <v>19705</v>
      </c>
    </row>
    <row r="2614" spans="1:2" x14ac:dyDescent="0.2">
      <c r="A2614" t="s">
        <v>1596</v>
      </c>
      <c r="B2614">
        <v>2535</v>
      </c>
    </row>
    <row r="2615" spans="1:2" x14ac:dyDescent="0.2">
      <c r="A2615" t="s">
        <v>1597</v>
      </c>
      <c r="B2615">
        <v>4545</v>
      </c>
    </row>
    <row r="2616" spans="1:2" x14ac:dyDescent="0.2">
      <c r="A2616" t="s">
        <v>1598</v>
      </c>
      <c r="B2616">
        <v>200</v>
      </c>
    </row>
    <row r="2617" spans="1:2" x14ac:dyDescent="0.2">
      <c r="A2617" t="s">
        <v>1599</v>
      </c>
      <c r="B2617">
        <v>39920</v>
      </c>
    </row>
    <row r="2618" spans="1:2" x14ac:dyDescent="0.2">
      <c r="A2618" t="s">
        <v>1600</v>
      </c>
      <c r="B2618">
        <v>5000</v>
      </c>
    </row>
    <row r="2619" spans="1:2" x14ac:dyDescent="0.2">
      <c r="A2619" t="s">
        <v>1601</v>
      </c>
      <c r="B2619">
        <v>18395</v>
      </c>
    </row>
    <row r="2620" spans="1:2" x14ac:dyDescent="0.2">
      <c r="A2620" t="s">
        <v>1602</v>
      </c>
      <c r="B2620">
        <v>7995</v>
      </c>
    </row>
    <row r="2621" spans="1:2" x14ac:dyDescent="0.2">
      <c r="A2621" t="s">
        <v>1603</v>
      </c>
      <c r="B2621">
        <v>30</v>
      </c>
    </row>
    <row r="2622" spans="1:2" x14ac:dyDescent="0.2">
      <c r="A2622" t="s">
        <v>1604</v>
      </c>
      <c r="B2622">
        <v>3085</v>
      </c>
    </row>
    <row r="2623" spans="1:2" x14ac:dyDescent="0.2">
      <c r="A2623" t="s">
        <v>1605</v>
      </c>
      <c r="B2623">
        <v>2760</v>
      </c>
    </row>
    <row r="2624" spans="1:2" x14ac:dyDescent="0.2">
      <c r="A2624" t="s">
        <v>1606</v>
      </c>
      <c r="B2624">
        <v>2660</v>
      </c>
    </row>
    <row r="2625" spans="1:2" x14ac:dyDescent="0.2">
      <c r="A2625" t="s">
        <v>1607</v>
      </c>
      <c r="B2625">
        <v>14630</v>
      </c>
    </row>
    <row r="2626" spans="1:2" x14ac:dyDescent="0.2">
      <c r="A2626" t="s">
        <v>1608</v>
      </c>
      <c r="B2626">
        <v>11145</v>
      </c>
    </row>
    <row r="2627" spans="1:2" x14ac:dyDescent="0.2">
      <c r="A2627" t="s">
        <v>1609</v>
      </c>
      <c r="B2627">
        <v>3490</v>
      </c>
    </row>
    <row r="2628" spans="1:2" x14ac:dyDescent="0.2">
      <c r="A2628" t="s">
        <v>1610</v>
      </c>
      <c r="B2628">
        <v>169620</v>
      </c>
    </row>
    <row r="2629" spans="1:2" x14ac:dyDescent="0.2">
      <c r="A2629" t="s">
        <v>1611</v>
      </c>
      <c r="B2629">
        <v>6545</v>
      </c>
    </row>
    <row r="2630" spans="1:2" x14ac:dyDescent="0.2">
      <c r="A2630" t="s">
        <v>1612</v>
      </c>
      <c r="B2630">
        <v>160550</v>
      </c>
    </row>
    <row r="2631" spans="1:2" x14ac:dyDescent="0.2">
      <c r="A2631" t="s">
        <v>1613</v>
      </c>
      <c r="B2631">
        <v>2530</v>
      </c>
    </row>
    <row r="2632" spans="1:2" x14ac:dyDescent="0.2">
      <c r="A2632" t="s">
        <v>1614</v>
      </c>
      <c r="B2632">
        <v>80015</v>
      </c>
    </row>
    <row r="2633" spans="1:2" x14ac:dyDescent="0.2">
      <c r="A2633" t="s">
        <v>1615</v>
      </c>
      <c r="B2633">
        <v>72450</v>
      </c>
    </row>
    <row r="2634" spans="1:2" x14ac:dyDescent="0.2">
      <c r="A2634" t="s">
        <v>1616</v>
      </c>
      <c r="B2634">
        <v>35</v>
      </c>
    </row>
    <row r="2635" spans="1:2" x14ac:dyDescent="0.2">
      <c r="A2635" t="s">
        <v>1617</v>
      </c>
      <c r="B2635">
        <v>85</v>
      </c>
    </row>
    <row r="2636" spans="1:2" x14ac:dyDescent="0.2">
      <c r="A2636" t="s">
        <v>1618</v>
      </c>
      <c r="B2636">
        <v>4900</v>
      </c>
    </row>
    <row r="2637" spans="1:2" x14ac:dyDescent="0.2">
      <c r="A2637" t="s">
        <v>1619</v>
      </c>
      <c r="B2637">
        <v>2545</v>
      </c>
    </row>
    <row r="2638" spans="1:2" x14ac:dyDescent="0.2">
      <c r="A2638" t="s">
        <v>1620</v>
      </c>
      <c r="B2638">
        <v>235</v>
      </c>
    </row>
    <row r="2639" spans="1:2" x14ac:dyDescent="0.2">
      <c r="A2639" t="s">
        <v>1621</v>
      </c>
      <c r="B2639">
        <v>235</v>
      </c>
    </row>
    <row r="2640" spans="1:2" x14ac:dyDescent="0.2">
      <c r="A2640" t="s">
        <v>1623</v>
      </c>
      <c r="B2640">
        <v>2350920</v>
      </c>
    </row>
    <row r="2641" spans="1:2" x14ac:dyDescent="0.2">
      <c r="A2641" t="s">
        <v>1499</v>
      </c>
      <c r="B2641">
        <v>1146380</v>
      </c>
    </row>
    <row r="2642" spans="1:2" x14ac:dyDescent="0.2">
      <c r="A2642" t="s">
        <v>1500</v>
      </c>
      <c r="B2642">
        <v>42275</v>
      </c>
    </row>
    <row r="2643" spans="1:2" x14ac:dyDescent="0.2">
      <c r="A2643" t="s">
        <v>1501</v>
      </c>
      <c r="B2643">
        <v>42280</v>
      </c>
    </row>
    <row r="2644" spans="1:2" x14ac:dyDescent="0.2">
      <c r="A2644" t="s">
        <v>1502</v>
      </c>
      <c r="B2644">
        <v>69315</v>
      </c>
    </row>
    <row r="2645" spans="1:2" x14ac:dyDescent="0.2">
      <c r="A2645" t="s">
        <v>1503</v>
      </c>
      <c r="B2645">
        <v>8445</v>
      </c>
    </row>
    <row r="2646" spans="1:2" x14ac:dyDescent="0.2">
      <c r="A2646" t="s">
        <v>1504</v>
      </c>
      <c r="B2646">
        <v>60870</v>
      </c>
    </row>
    <row r="2647" spans="1:2" x14ac:dyDescent="0.2">
      <c r="A2647" t="s">
        <v>1505</v>
      </c>
      <c r="B2647">
        <v>76625</v>
      </c>
    </row>
    <row r="2648" spans="1:2" x14ac:dyDescent="0.2">
      <c r="A2648" t="s">
        <v>1506</v>
      </c>
      <c r="B2648">
        <v>12510</v>
      </c>
    </row>
    <row r="2649" spans="1:2" x14ac:dyDescent="0.2">
      <c r="A2649" t="s">
        <v>1507</v>
      </c>
      <c r="B2649">
        <v>17790</v>
      </c>
    </row>
    <row r="2650" spans="1:2" x14ac:dyDescent="0.2">
      <c r="A2650" t="s">
        <v>1508</v>
      </c>
      <c r="B2650">
        <v>23510</v>
      </c>
    </row>
    <row r="2651" spans="1:2" x14ac:dyDescent="0.2">
      <c r="A2651" t="s">
        <v>1509</v>
      </c>
      <c r="B2651">
        <v>345</v>
      </c>
    </row>
    <row r="2652" spans="1:2" x14ac:dyDescent="0.2">
      <c r="A2652" t="s">
        <v>1510</v>
      </c>
      <c r="B2652">
        <v>5190</v>
      </c>
    </row>
    <row r="2653" spans="1:2" x14ac:dyDescent="0.2">
      <c r="A2653" t="s">
        <v>1511</v>
      </c>
      <c r="B2653">
        <v>5640</v>
      </c>
    </row>
    <row r="2654" spans="1:2" x14ac:dyDescent="0.2">
      <c r="A2654" t="s">
        <v>1512</v>
      </c>
      <c r="B2654">
        <v>7175</v>
      </c>
    </row>
    <row r="2655" spans="1:2" x14ac:dyDescent="0.2">
      <c r="A2655" t="s">
        <v>1513</v>
      </c>
      <c r="B2655">
        <v>4465</v>
      </c>
    </row>
    <row r="2656" spans="1:2" x14ac:dyDescent="0.2">
      <c r="A2656" t="s">
        <v>1514</v>
      </c>
      <c r="B2656">
        <v>140685</v>
      </c>
    </row>
    <row r="2657" spans="1:2" x14ac:dyDescent="0.2">
      <c r="A2657" t="s">
        <v>1515</v>
      </c>
      <c r="B2657">
        <v>2430</v>
      </c>
    </row>
    <row r="2658" spans="1:2" x14ac:dyDescent="0.2">
      <c r="A2658" t="s">
        <v>1516</v>
      </c>
      <c r="B2658">
        <v>14870</v>
      </c>
    </row>
    <row r="2659" spans="1:2" x14ac:dyDescent="0.2">
      <c r="A2659" t="s">
        <v>1517</v>
      </c>
      <c r="B2659">
        <v>29670</v>
      </c>
    </row>
    <row r="2660" spans="1:2" x14ac:dyDescent="0.2">
      <c r="A2660" t="s">
        <v>1518</v>
      </c>
      <c r="B2660">
        <v>22850</v>
      </c>
    </row>
    <row r="2661" spans="1:2" x14ac:dyDescent="0.2">
      <c r="A2661" t="s">
        <v>1519</v>
      </c>
      <c r="B2661">
        <v>2860</v>
      </c>
    </row>
    <row r="2662" spans="1:2" x14ac:dyDescent="0.2">
      <c r="A2662" t="s">
        <v>1520</v>
      </c>
      <c r="B2662">
        <v>18955</v>
      </c>
    </row>
    <row r="2663" spans="1:2" x14ac:dyDescent="0.2">
      <c r="A2663" t="s">
        <v>1521</v>
      </c>
      <c r="B2663">
        <v>49045</v>
      </c>
    </row>
    <row r="2664" spans="1:2" x14ac:dyDescent="0.2">
      <c r="A2664" t="s">
        <v>1522</v>
      </c>
      <c r="B2664">
        <v>259925</v>
      </c>
    </row>
    <row r="2665" spans="1:2" x14ac:dyDescent="0.2">
      <c r="A2665" t="s">
        <v>1523</v>
      </c>
      <c r="B2665">
        <v>760</v>
      </c>
    </row>
    <row r="2666" spans="1:2" x14ac:dyDescent="0.2">
      <c r="A2666" t="s">
        <v>1524</v>
      </c>
      <c r="B2666">
        <v>16285</v>
      </c>
    </row>
    <row r="2667" spans="1:2" x14ac:dyDescent="0.2">
      <c r="A2667" t="s">
        <v>1525</v>
      </c>
      <c r="B2667">
        <v>242875</v>
      </c>
    </row>
    <row r="2668" spans="1:2" x14ac:dyDescent="0.2">
      <c r="A2668" t="s">
        <v>1526</v>
      </c>
      <c r="B2668">
        <v>43000</v>
      </c>
    </row>
    <row r="2669" spans="1:2" x14ac:dyDescent="0.2">
      <c r="A2669" t="s">
        <v>1527</v>
      </c>
      <c r="B2669">
        <v>17615</v>
      </c>
    </row>
    <row r="2670" spans="1:2" x14ac:dyDescent="0.2">
      <c r="A2670" t="s">
        <v>1528</v>
      </c>
      <c r="B2670">
        <v>7715</v>
      </c>
    </row>
    <row r="2671" spans="1:2" x14ac:dyDescent="0.2">
      <c r="A2671" t="s">
        <v>1529</v>
      </c>
      <c r="B2671">
        <v>1020</v>
      </c>
    </row>
    <row r="2672" spans="1:2" x14ac:dyDescent="0.2">
      <c r="A2672" t="s">
        <v>1530</v>
      </c>
      <c r="B2672">
        <v>14675</v>
      </c>
    </row>
    <row r="2673" spans="1:2" x14ac:dyDescent="0.2">
      <c r="A2673" t="s">
        <v>1531</v>
      </c>
      <c r="B2673">
        <v>1970</v>
      </c>
    </row>
    <row r="2674" spans="1:2" x14ac:dyDescent="0.2">
      <c r="A2674" t="s">
        <v>1532</v>
      </c>
      <c r="B2674">
        <v>59090</v>
      </c>
    </row>
    <row r="2675" spans="1:2" x14ac:dyDescent="0.2">
      <c r="A2675" t="s">
        <v>1533</v>
      </c>
      <c r="B2675">
        <v>48620</v>
      </c>
    </row>
    <row r="2676" spans="1:2" x14ac:dyDescent="0.2">
      <c r="A2676" t="s">
        <v>1534</v>
      </c>
      <c r="B2676">
        <v>2230</v>
      </c>
    </row>
    <row r="2677" spans="1:2" x14ac:dyDescent="0.2">
      <c r="A2677" t="s">
        <v>1535</v>
      </c>
      <c r="B2677">
        <v>7610</v>
      </c>
    </row>
    <row r="2678" spans="1:2" x14ac:dyDescent="0.2">
      <c r="A2678" t="s">
        <v>1536</v>
      </c>
      <c r="B2678">
        <v>635</v>
      </c>
    </row>
    <row r="2679" spans="1:2" x14ac:dyDescent="0.2">
      <c r="A2679" t="s">
        <v>1537</v>
      </c>
      <c r="B2679">
        <v>227715</v>
      </c>
    </row>
    <row r="2680" spans="1:2" x14ac:dyDescent="0.2">
      <c r="A2680" t="s">
        <v>1538</v>
      </c>
      <c r="B2680">
        <v>9570</v>
      </c>
    </row>
    <row r="2681" spans="1:2" x14ac:dyDescent="0.2">
      <c r="A2681" t="s">
        <v>1539</v>
      </c>
      <c r="B2681">
        <v>65665</v>
      </c>
    </row>
    <row r="2682" spans="1:2" x14ac:dyDescent="0.2">
      <c r="A2682" t="s">
        <v>1540</v>
      </c>
      <c r="B2682">
        <v>37120</v>
      </c>
    </row>
    <row r="2683" spans="1:2" x14ac:dyDescent="0.2">
      <c r="A2683" t="s">
        <v>1541</v>
      </c>
      <c r="B2683">
        <v>40</v>
      </c>
    </row>
    <row r="2684" spans="1:2" x14ac:dyDescent="0.2">
      <c r="A2684" t="s">
        <v>1542</v>
      </c>
      <c r="B2684">
        <v>44035</v>
      </c>
    </row>
    <row r="2685" spans="1:2" x14ac:dyDescent="0.2">
      <c r="A2685" t="s">
        <v>1543</v>
      </c>
      <c r="B2685">
        <v>43985</v>
      </c>
    </row>
    <row r="2686" spans="1:2" x14ac:dyDescent="0.2">
      <c r="A2686" t="s">
        <v>1544</v>
      </c>
      <c r="B2686">
        <v>27300</v>
      </c>
    </row>
    <row r="2687" spans="1:2" x14ac:dyDescent="0.2">
      <c r="A2687" t="s">
        <v>1545</v>
      </c>
      <c r="B2687">
        <v>27380</v>
      </c>
    </row>
    <row r="2688" spans="1:2" x14ac:dyDescent="0.2">
      <c r="A2688" t="s">
        <v>1546</v>
      </c>
      <c r="B2688">
        <v>19525</v>
      </c>
    </row>
    <row r="2689" spans="1:2" x14ac:dyDescent="0.2">
      <c r="A2689" t="s">
        <v>1547</v>
      </c>
      <c r="B2689">
        <v>7855</v>
      </c>
    </row>
    <row r="2690" spans="1:2" x14ac:dyDescent="0.2">
      <c r="A2690" t="s">
        <v>1548</v>
      </c>
      <c r="B2690">
        <v>161260</v>
      </c>
    </row>
    <row r="2691" spans="1:2" x14ac:dyDescent="0.2">
      <c r="A2691" t="s">
        <v>1549</v>
      </c>
      <c r="B2691">
        <v>9750</v>
      </c>
    </row>
    <row r="2692" spans="1:2" x14ac:dyDescent="0.2">
      <c r="A2692" t="s">
        <v>1550</v>
      </c>
      <c r="B2692">
        <v>147270</v>
      </c>
    </row>
    <row r="2693" spans="1:2" x14ac:dyDescent="0.2">
      <c r="A2693" t="s">
        <v>1551</v>
      </c>
      <c r="B2693">
        <v>4240</v>
      </c>
    </row>
    <row r="2694" spans="1:2" x14ac:dyDescent="0.2">
      <c r="A2694" t="s">
        <v>1552</v>
      </c>
      <c r="B2694">
        <v>97015</v>
      </c>
    </row>
    <row r="2695" spans="1:2" x14ac:dyDescent="0.2">
      <c r="A2695" t="s">
        <v>1553</v>
      </c>
      <c r="B2695">
        <v>72025</v>
      </c>
    </row>
    <row r="2696" spans="1:2" x14ac:dyDescent="0.2">
      <c r="A2696" t="s">
        <v>1554</v>
      </c>
      <c r="B2696">
        <v>110</v>
      </c>
    </row>
    <row r="2697" spans="1:2" x14ac:dyDescent="0.2">
      <c r="A2697" t="s">
        <v>1555</v>
      </c>
      <c r="B2697">
        <v>400</v>
      </c>
    </row>
    <row r="2698" spans="1:2" x14ac:dyDescent="0.2">
      <c r="A2698" t="s">
        <v>1556</v>
      </c>
      <c r="B2698">
        <v>9075</v>
      </c>
    </row>
    <row r="2699" spans="1:2" x14ac:dyDescent="0.2">
      <c r="A2699" t="s">
        <v>1557</v>
      </c>
      <c r="B2699">
        <v>15405</v>
      </c>
    </row>
    <row r="2700" spans="1:2" x14ac:dyDescent="0.2">
      <c r="A2700" t="s">
        <v>1558</v>
      </c>
      <c r="B2700">
        <v>265</v>
      </c>
    </row>
    <row r="2701" spans="1:2" x14ac:dyDescent="0.2">
      <c r="A2701" t="s">
        <v>1559</v>
      </c>
      <c r="B2701">
        <v>265</v>
      </c>
    </row>
    <row r="2702" spans="1:2" x14ac:dyDescent="0.2">
      <c r="A2702" t="s">
        <v>1624</v>
      </c>
      <c r="B2702">
        <v>1094555</v>
      </c>
    </row>
    <row r="2703" spans="1:2" x14ac:dyDescent="0.2">
      <c r="A2703" t="s">
        <v>1561</v>
      </c>
      <c r="B2703">
        <v>546235</v>
      </c>
    </row>
    <row r="2704" spans="1:2" x14ac:dyDescent="0.2">
      <c r="A2704" t="s">
        <v>1562</v>
      </c>
      <c r="B2704">
        <v>8495</v>
      </c>
    </row>
    <row r="2705" spans="1:2" x14ac:dyDescent="0.2">
      <c r="A2705" t="s">
        <v>1563</v>
      </c>
      <c r="B2705">
        <v>8495</v>
      </c>
    </row>
    <row r="2706" spans="1:2" x14ac:dyDescent="0.2">
      <c r="A2706" t="s">
        <v>1564</v>
      </c>
      <c r="B2706">
        <v>29880</v>
      </c>
    </row>
    <row r="2707" spans="1:2" x14ac:dyDescent="0.2">
      <c r="A2707" t="s">
        <v>1565</v>
      </c>
      <c r="B2707">
        <v>5950</v>
      </c>
    </row>
    <row r="2708" spans="1:2" x14ac:dyDescent="0.2">
      <c r="A2708" t="s">
        <v>1566</v>
      </c>
      <c r="B2708">
        <v>23930</v>
      </c>
    </row>
    <row r="2709" spans="1:2" x14ac:dyDescent="0.2">
      <c r="A2709" t="s">
        <v>1567</v>
      </c>
      <c r="B2709">
        <v>28230</v>
      </c>
    </row>
    <row r="2710" spans="1:2" x14ac:dyDescent="0.2">
      <c r="A2710" t="s">
        <v>1568</v>
      </c>
      <c r="B2710">
        <v>2955</v>
      </c>
    </row>
    <row r="2711" spans="1:2" x14ac:dyDescent="0.2">
      <c r="A2711" t="s">
        <v>1569</v>
      </c>
      <c r="B2711">
        <v>5210</v>
      </c>
    </row>
    <row r="2712" spans="1:2" x14ac:dyDescent="0.2">
      <c r="A2712" t="s">
        <v>1570</v>
      </c>
      <c r="B2712">
        <v>8880</v>
      </c>
    </row>
    <row r="2713" spans="1:2" x14ac:dyDescent="0.2">
      <c r="A2713" t="s">
        <v>1571</v>
      </c>
      <c r="B2713">
        <v>145</v>
      </c>
    </row>
    <row r="2714" spans="1:2" x14ac:dyDescent="0.2">
      <c r="A2714" t="s">
        <v>1572</v>
      </c>
      <c r="B2714">
        <v>2905</v>
      </c>
    </row>
    <row r="2715" spans="1:2" x14ac:dyDescent="0.2">
      <c r="A2715" t="s">
        <v>1573</v>
      </c>
      <c r="B2715">
        <v>3210</v>
      </c>
    </row>
    <row r="2716" spans="1:2" x14ac:dyDescent="0.2">
      <c r="A2716" t="s">
        <v>1574</v>
      </c>
      <c r="B2716">
        <v>3755</v>
      </c>
    </row>
    <row r="2717" spans="1:2" x14ac:dyDescent="0.2">
      <c r="A2717" t="s">
        <v>1575</v>
      </c>
      <c r="B2717">
        <v>1175</v>
      </c>
    </row>
    <row r="2718" spans="1:2" x14ac:dyDescent="0.2">
      <c r="A2718" t="s">
        <v>1576</v>
      </c>
      <c r="B2718">
        <v>45055</v>
      </c>
    </row>
    <row r="2719" spans="1:2" x14ac:dyDescent="0.2">
      <c r="A2719" t="s">
        <v>1577</v>
      </c>
      <c r="B2719">
        <v>570</v>
      </c>
    </row>
    <row r="2720" spans="1:2" x14ac:dyDescent="0.2">
      <c r="A2720" t="s">
        <v>1578</v>
      </c>
      <c r="B2720">
        <v>5900</v>
      </c>
    </row>
    <row r="2721" spans="1:2" x14ac:dyDescent="0.2">
      <c r="A2721" t="s">
        <v>1579</v>
      </c>
      <c r="B2721">
        <v>2585</v>
      </c>
    </row>
    <row r="2722" spans="1:2" x14ac:dyDescent="0.2">
      <c r="A2722" t="s">
        <v>1580</v>
      </c>
      <c r="B2722">
        <v>7260</v>
      </c>
    </row>
    <row r="2723" spans="1:2" x14ac:dyDescent="0.2">
      <c r="A2723" t="s">
        <v>1581</v>
      </c>
      <c r="B2723">
        <v>760</v>
      </c>
    </row>
    <row r="2724" spans="1:2" x14ac:dyDescent="0.2">
      <c r="A2724" t="s">
        <v>1582</v>
      </c>
      <c r="B2724">
        <v>4895</v>
      </c>
    </row>
    <row r="2725" spans="1:2" x14ac:dyDescent="0.2">
      <c r="A2725" t="s">
        <v>1583</v>
      </c>
      <c r="B2725">
        <v>23080</v>
      </c>
    </row>
    <row r="2726" spans="1:2" x14ac:dyDescent="0.2">
      <c r="A2726" t="s">
        <v>1584</v>
      </c>
      <c r="B2726">
        <v>97355</v>
      </c>
    </row>
    <row r="2727" spans="1:2" x14ac:dyDescent="0.2">
      <c r="A2727" t="s">
        <v>1585</v>
      </c>
      <c r="B2727">
        <v>220</v>
      </c>
    </row>
    <row r="2728" spans="1:2" x14ac:dyDescent="0.2">
      <c r="A2728" t="s">
        <v>1586</v>
      </c>
      <c r="B2728">
        <v>3340</v>
      </c>
    </row>
    <row r="2729" spans="1:2" x14ac:dyDescent="0.2">
      <c r="A2729" t="s">
        <v>1587</v>
      </c>
      <c r="B2729">
        <v>93800</v>
      </c>
    </row>
    <row r="2730" spans="1:2" x14ac:dyDescent="0.2">
      <c r="A2730" t="s">
        <v>1588</v>
      </c>
      <c r="B2730">
        <v>21810</v>
      </c>
    </row>
    <row r="2731" spans="1:2" x14ac:dyDescent="0.2">
      <c r="A2731" t="s">
        <v>1589</v>
      </c>
      <c r="B2731">
        <v>7200</v>
      </c>
    </row>
    <row r="2732" spans="1:2" x14ac:dyDescent="0.2">
      <c r="A2732" t="s">
        <v>1590</v>
      </c>
      <c r="B2732">
        <v>3960</v>
      </c>
    </row>
    <row r="2733" spans="1:2" x14ac:dyDescent="0.2">
      <c r="A2733" t="s">
        <v>1591</v>
      </c>
      <c r="B2733">
        <v>530</v>
      </c>
    </row>
    <row r="2734" spans="1:2" x14ac:dyDescent="0.2">
      <c r="A2734" t="s">
        <v>1592</v>
      </c>
      <c r="B2734">
        <v>9300</v>
      </c>
    </row>
    <row r="2735" spans="1:2" x14ac:dyDescent="0.2">
      <c r="A2735" t="s">
        <v>1593</v>
      </c>
      <c r="B2735">
        <v>820</v>
      </c>
    </row>
    <row r="2736" spans="1:2" x14ac:dyDescent="0.2">
      <c r="A2736" t="s">
        <v>1594</v>
      </c>
      <c r="B2736">
        <v>36845</v>
      </c>
    </row>
    <row r="2737" spans="1:2" x14ac:dyDescent="0.2">
      <c r="A2737" t="s">
        <v>1595</v>
      </c>
      <c r="B2737">
        <v>31745</v>
      </c>
    </row>
    <row r="2738" spans="1:2" x14ac:dyDescent="0.2">
      <c r="A2738" t="s">
        <v>1596</v>
      </c>
      <c r="B2738">
        <v>405</v>
      </c>
    </row>
    <row r="2739" spans="1:2" x14ac:dyDescent="0.2">
      <c r="A2739" t="s">
        <v>1597</v>
      </c>
      <c r="B2739">
        <v>4250</v>
      </c>
    </row>
    <row r="2740" spans="1:2" x14ac:dyDescent="0.2">
      <c r="A2740" t="s">
        <v>1598</v>
      </c>
      <c r="B2740">
        <v>445</v>
      </c>
    </row>
    <row r="2741" spans="1:2" x14ac:dyDescent="0.2">
      <c r="A2741" t="s">
        <v>1599</v>
      </c>
      <c r="B2741">
        <v>196085</v>
      </c>
    </row>
    <row r="2742" spans="1:2" x14ac:dyDescent="0.2">
      <c r="A2742" t="s">
        <v>1600</v>
      </c>
      <c r="B2742">
        <v>5540</v>
      </c>
    </row>
    <row r="2743" spans="1:2" x14ac:dyDescent="0.2">
      <c r="A2743" t="s">
        <v>1601</v>
      </c>
      <c r="B2743">
        <v>50965</v>
      </c>
    </row>
    <row r="2744" spans="1:2" x14ac:dyDescent="0.2">
      <c r="A2744" t="s">
        <v>1602</v>
      </c>
      <c r="B2744">
        <v>30975</v>
      </c>
    </row>
    <row r="2745" spans="1:2" x14ac:dyDescent="0.2">
      <c r="A2745" t="s">
        <v>1603</v>
      </c>
      <c r="B2745">
        <v>10</v>
      </c>
    </row>
    <row r="2746" spans="1:2" x14ac:dyDescent="0.2">
      <c r="A2746" t="s">
        <v>1604</v>
      </c>
      <c r="B2746">
        <v>41505</v>
      </c>
    </row>
    <row r="2747" spans="1:2" x14ac:dyDescent="0.2">
      <c r="A2747" t="s">
        <v>1605</v>
      </c>
      <c r="B2747">
        <v>41925</v>
      </c>
    </row>
    <row r="2748" spans="1:2" x14ac:dyDescent="0.2">
      <c r="A2748" t="s">
        <v>1606</v>
      </c>
      <c r="B2748">
        <v>25170</v>
      </c>
    </row>
    <row r="2749" spans="1:2" x14ac:dyDescent="0.2">
      <c r="A2749" t="s">
        <v>1607</v>
      </c>
      <c r="B2749">
        <v>15620</v>
      </c>
    </row>
    <row r="2750" spans="1:2" x14ac:dyDescent="0.2">
      <c r="A2750" t="s">
        <v>1608</v>
      </c>
      <c r="B2750">
        <v>10585</v>
      </c>
    </row>
    <row r="2751" spans="1:2" x14ac:dyDescent="0.2">
      <c r="A2751" t="s">
        <v>1609</v>
      </c>
      <c r="B2751">
        <v>5040</v>
      </c>
    </row>
    <row r="2752" spans="1:2" x14ac:dyDescent="0.2">
      <c r="A2752" t="s">
        <v>1610</v>
      </c>
      <c r="B2752">
        <v>32825</v>
      </c>
    </row>
    <row r="2753" spans="1:2" x14ac:dyDescent="0.2">
      <c r="A2753" t="s">
        <v>1611</v>
      </c>
      <c r="B2753">
        <v>4815</v>
      </c>
    </row>
    <row r="2754" spans="1:2" x14ac:dyDescent="0.2">
      <c r="A2754" t="s">
        <v>1612</v>
      </c>
      <c r="B2754">
        <v>25930</v>
      </c>
    </row>
    <row r="2755" spans="1:2" x14ac:dyDescent="0.2">
      <c r="A2755" t="s">
        <v>1613</v>
      </c>
      <c r="B2755">
        <v>2085</v>
      </c>
    </row>
    <row r="2756" spans="1:2" x14ac:dyDescent="0.2">
      <c r="A2756" t="s">
        <v>1614</v>
      </c>
      <c r="B2756">
        <v>36025</v>
      </c>
    </row>
    <row r="2757" spans="1:2" x14ac:dyDescent="0.2">
      <c r="A2757" t="s">
        <v>1615</v>
      </c>
      <c r="B2757">
        <v>17020</v>
      </c>
    </row>
    <row r="2758" spans="1:2" x14ac:dyDescent="0.2">
      <c r="A2758" t="s">
        <v>1616</v>
      </c>
      <c r="B2758">
        <v>90</v>
      </c>
    </row>
    <row r="2759" spans="1:2" x14ac:dyDescent="0.2">
      <c r="A2759" t="s">
        <v>1617</v>
      </c>
      <c r="B2759">
        <v>335</v>
      </c>
    </row>
    <row r="2760" spans="1:2" x14ac:dyDescent="0.2">
      <c r="A2760" t="s">
        <v>1618</v>
      </c>
      <c r="B2760">
        <v>5195</v>
      </c>
    </row>
    <row r="2761" spans="1:2" x14ac:dyDescent="0.2">
      <c r="A2761" t="s">
        <v>1619</v>
      </c>
      <c r="B2761">
        <v>13375</v>
      </c>
    </row>
    <row r="2762" spans="1:2" x14ac:dyDescent="0.2">
      <c r="A2762" t="s">
        <v>1620</v>
      </c>
      <c r="B2762">
        <v>90</v>
      </c>
    </row>
    <row r="2763" spans="1:2" x14ac:dyDescent="0.2">
      <c r="A2763" t="s">
        <v>1621</v>
      </c>
      <c r="B2763">
        <v>95</v>
      </c>
    </row>
    <row r="2764" spans="1:2" x14ac:dyDescent="0.2">
      <c r="A2764" t="s">
        <v>1625</v>
      </c>
      <c r="B2764">
        <v>1256370</v>
      </c>
    </row>
    <row r="2765" spans="1:2" x14ac:dyDescent="0.2">
      <c r="A2765" t="s">
        <v>1561</v>
      </c>
      <c r="B2765">
        <v>600140</v>
      </c>
    </row>
    <row r="2766" spans="1:2" x14ac:dyDescent="0.2">
      <c r="A2766" t="s">
        <v>1562</v>
      </c>
      <c r="B2766">
        <v>33785</v>
      </c>
    </row>
    <row r="2767" spans="1:2" x14ac:dyDescent="0.2">
      <c r="A2767" t="s">
        <v>1563</v>
      </c>
      <c r="B2767">
        <v>33785</v>
      </c>
    </row>
    <row r="2768" spans="1:2" x14ac:dyDescent="0.2">
      <c r="A2768" t="s">
        <v>1564</v>
      </c>
      <c r="B2768">
        <v>39430</v>
      </c>
    </row>
    <row r="2769" spans="1:2" x14ac:dyDescent="0.2">
      <c r="A2769" t="s">
        <v>1565</v>
      </c>
      <c r="B2769">
        <v>2500</v>
      </c>
    </row>
    <row r="2770" spans="1:2" x14ac:dyDescent="0.2">
      <c r="A2770" t="s">
        <v>1566</v>
      </c>
      <c r="B2770">
        <v>36940</v>
      </c>
    </row>
    <row r="2771" spans="1:2" x14ac:dyDescent="0.2">
      <c r="A2771" t="s">
        <v>1567</v>
      </c>
      <c r="B2771">
        <v>48390</v>
      </c>
    </row>
    <row r="2772" spans="1:2" x14ac:dyDescent="0.2">
      <c r="A2772" t="s">
        <v>1568</v>
      </c>
      <c r="B2772">
        <v>9560</v>
      </c>
    </row>
    <row r="2773" spans="1:2" x14ac:dyDescent="0.2">
      <c r="A2773" t="s">
        <v>1569</v>
      </c>
      <c r="B2773">
        <v>12580</v>
      </c>
    </row>
    <row r="2774" spans="1:2" x14ac:dyDescent="0.2">
      <c r="A2774" t="s">
        <v>1570</v>
      </c>
      <c r="B2774">
        <v>14630</v>
      </c>
    </row>
    <row r="2775" spans="1:2" x14ac:dyDescent="0.2">
      <c r="A2775" t="s">
        <v>1571</v>
      </c>
      <c r="B2775">
        <v>195</v>
      </c>
    </row>
    <row r="2776" spans="1:2" x14ac:dyDescent="0.2">
      <c r="A2776" t="s">
        <v>1572</v>
      </c>
      <c r="B2776">
        <v>2280</v>
      </c>
    </row>
    <row r="2777" spans="1:2" x14ac:dyDescent="0.2">
      <c r="A2777" t="s">
        <v>1573</v>
      </c>
      <c r="B2777">
        <v>2430</v>
      </c>
    </row>
    <row r="2778" spans="1:2" x14ac:dyDescent="0.2">
      <c r="A2778" t="s">
        <v>1574</v>
      </c>
      <c r="B2778">
        <v>3425</v>
      </c>
    </row>
    <row r="2779" spans="1:2" x14ac:dyDescent="0.2">
      <c r="A2779" t="s">
        <v>1575</v>
      </c>
      <c r="B2779">
        <v>3290</v>
      </c>
    </row>
    <row r="2780" spans="1:2" x14ac:dyDescent="0.2">
      <c r="A2780" t="s">
        <v>1576</v>
      </c>
      <c r="B2780">
        <v>95630</v>
      </c>
    </row>
    <row r="2781" spans="1:2" x14ac:dyDescent="0.2">
      <c r="A2781" t="s">
        <v>1577</v>
      </c>
      <c r="B2781">
        <v>1860</v>
      </c>
    </row>
    <row r="2782" spans="1:2" x14ac:dyDescent="0.2">
      <c r="A2782" t="s">
        <v>1578</v>
      </c>
      <c r="B2782">
        <v>8970</v>
      </c>
    </row>
    <row r="2783" spans="1:2" x14ac:dyDescent="0.2">
      <c r="A2783" t="s">
        <v>1579</v>
      </c>
      <c r="B2783">
        <v>27085</v>
      </c>
    </row>
    <row r="2784" spans="1:2" x14ac:dyDescent="0.2">
      <c r="A2784" t="s">
        <v>1580</v>
      </c>
      <c r="B2784">
        <v>15590</v>
      </c>
    </row>
    <row r="2785" spans="1:2" x14ac:dyDescent="0.2">
      <c r="A2785" t="s">
        <v>1581</v>
      </c>
      <c r="B2785">
        <v>2105</v>
      </c>
    </row>
    <row r="2786" spans="1:2" x14ac:dyDescent="0.2">
      <c r="A2786" t="s">
        <v>1582</v>
      </c>
      <c r="B2786">
        <v>14060</v>
      </c>
    </row>
    <row r="2787" spans="1:2" x14ac:dyDescent="0.2">
      <c r="A2787" t="s">
        <v>1583</v>
      </c>
      <c r="B2787">
        <v>25965</v>
      </c>
    </row>
    <row r="2788" spans="1:2" x14ac:dyDescent="0.2">
      <c r="A2788" t="s">
        <v>1584</v>
      </c>
      <c r="B2788">
        <v>162570</v>
      </c>
    </row>
    <row r="2789" spans="1:2" x14ac:dyDescent="0.2">
      <c r="A2789" t="s">
        <v>1585</v>
      </c>
      <c r="B2789">
        <v>540</v>
      </c>
    </row>
    <row r="2790" spans="1:2" x14ac:dyDescent="0.2">
      <c r="A2790" t="s">
        <v>1586</v>
      </c>
      <c r="B2790">
        <v>12945</v>
      </c>
    </row>
    <row r="2791" spans="1:2" x14ac:dyDescent="0.2">
      <c r="A2791" t="s">
        <v>1587</v>
      </c>
      <c r="B2791">
        <v>149080</v>
      </c>
    </row>
    <row r="2792" spans="1:2" x14ac:dyDescent="0.2">
      <c r="A2792" t="s">
        <v>1588</v>
      </c>
      <c r="B2792">
        <v>21190</v>
      </c>
    </row>
    <row r="2793" spans="1:2" x14ac:dyDescent="0.2">
      <c r="A2793" t="s">
        <v>1589</v>
      </c>
      <c r="B2793">
        <v>10420</v>
      </c>
    </row>
    <row r="2794" spans="1:2" x14ac:dyDescent="0.2">
      <c r="A2794" t="s">
        <v>1590</v>
      </c>
      <c r="B2794">
        <v>3755</v>
      </c>
    </row>
    <row r="2795" spans="1:2" x14ac:dyDescent="0.2">
      <c r="A2795" t="s">
        <v>1591</v>
      </c>
      <c r="B2795">
        <v>490</v>
      </c>
    </row>
    <row r="2796" spans="1:2" x14ac:dyDescent="0.2">
      <c r="A2796" t="s">
        <v>1592</v>
      </c>
      <c r="B2796">
        <v>5380</v>
      </c>
    </row>
    <row r="2797" spans="1:2" x14ac:dyDescent="0.2">
      <c r="A2797" t="s">
        <v>1593</v>
      </c>
      <c r="B2797">
        <v>1150</v>
      </c>
    </row>
    <row r="2798" spans="1:2" x14ac:dyDescent="0.2">
      <c r="A2798" t="s">
        <v>1594</v>
      </c>
      <c r="B2798">
        <v>22245</v>
      </c>
    </row>
    <row r="2799" spans="1:2" x14ac:dyDescent="0.2">
      <c r="A2799" t="s">
        <v>1595</v>
      </c>
      <c r="B2799">
        <v>16875</v>
      </c>
    </row>
    <row r="2800" spans="1:2" x14ac:dyDescent="0.2">
      <c r="A2800" t="s">
        <v>1596</v>
      </c>
      <c r="B2800">
        <v>1820</v>
      </c>
    </row>
    <row r="2801" spans="1:2" x14ac:dyDescent="0.2">
      <c r="A2801" t="s">
        <v>1597</v>
      </c>
      <c r="B2801">
        <v>3355</v>
      </c>
    </row>
    <row r="2802" spans="1:2" x14ac:dyDescent="0.2">
      <c r="A2802" t="s">
        <v>1598</v>
      </c>
      <c r="B2802">
        <v>195</v>
      </c>
    </row>
    <row r="2803" spans="1:2" x14ac:dyDescent="0.2">
      <c r="A2803" t="s">
        <v>1599</v>
      </c>
      <c r="B2803">
        <v>31630</v>
      </c>
    </row>
    <row r="2804" spans="1:2" x14ac:dyDescent="0.2">
      <c r="A2804" t="s">
        <v>1600</v>
      </c>
      <c r="B2804">
        <v>4030</v>
      </c>
    </row>
    <row r="2805" spans="1:2" x14ac:dyDescent="0.2">
      <c r="A2805" t="s">
        <v>1601</v>
      </c>
      <c r="B2805">
        <v>14700</v>
      </c>
    </row>
    <row r="2806" spans="1:2" x14ac:dyDescent="0.2">
      <c r="A2806" t="s">
        <v>1602</v>
      </c>
      <c r="B2806">
        <v>6145</v>
      </c>
    </row>
    <row r="2807" spans="1:2" x14ac:dyDescent="0.2">
      <c r="A2807" t="s">
        <v>1603</v>
      </c>
      <c r="B2807">
        <v>35</v>
      </c>
    </row>
    <row r="2808" spans="1:2" x14ac:dyDescent="0.2">
      <c r="A2808" t="s">
        <v>1604</v>
      </c>
      <c r="B2808">
        <v>2530</v>
      </c>
    </row>
    <row r="2809" spans="1:2" x14ac:dyDescent="0.2">
      <c r="A2809" t="s">
        <v>1605</v>
      </c>
      <c r="B2809">
        <v>2060</v>
      </c>
    </row>
    <row r="2810" spans="1:2" x14ac:dyDescent="0.2">
      <c r="A2810" t="s">
        <v>1606</v>
      </c>
      <c r="B2810">
        <v>2130</v>
      </c>
    </row>
    <row r="2811" spans="1:2" x14ac:dyDescent="0.2">
      <c r="A2811" t="s">
        <v>1607</v>
      </c>
      <c r="B2811">
        <v>11760</v>
      </c>
    </row>
    <row r="2812" spans="1:2" x14ac:dyDescent="0.2">
      <c r="A2812" t="s">
        <v>1608</v>
      </c>
      <c r="B2812">
        <v>8940</v>
      </c>
    </row>
    <row r="2813" spans="1:2" x14ac:dyDescent="0.2">
      <c r="A2813" t="s">
        <v>1609</v>
      </c>
      <c r="B2813">
        <v>2810</v>
      </c>
    </row>
    <row r="2814" spans="1:2" x14ac:dyDescent="0.2">
      <c r="A2814" t="s">
        <v>1610</v>
      </c>
      <c r="B2814">
        <v>128430</v>
      </c>
    </row>
    <row r="2815" spans="1:2" x14ac:dyDescent="0.2">
      <c r="A2815" t="s">
        <v>1611</v>
      </c>
      <c r="B2815">
        <v>4940</v>
      </c>
    </row>
    <row r="2816" spans="1:2" x14ac:dyDescent="0.2">
      <c r="A2816" t="s">
        <v>1612</v>
      </c>
      <c r="B2816">
        <v>121340</v>
      </c>
    </row>
    <row r="2817" spans="1:2" x14ac:dyDescent="0.2">
      <c r="A2817" t="s">
        <v>1613</v>
      </c>
      <c r="B2817">
        <v>2150</v>
      </c>
    </row>
    <row r="2818" spans="1:2" x14ac:dyDescent="0.2">
      <c r="A2818" t="s">
        <v>1614</v>
      </c>
      <c r="B2818">
        <v>60985</v>
      </c>
    </row>
    <row r="2819" spans="1:2" x14ac:dyDescent="0.2">
      <c r="A2819" t="s">
        <v>1615</v>
      </c>
      <c r="B2819">
        <v>55005</v>
      </c>
    </row>
    <row r="2820" spans="1:2" x14ac:dyDescent="0.2">
      <c r="A2820" t="s">
        <v>1616</v>
      </c>
      <c r="B2820">
        <v>20</v>
      </c>
    </row>
    <row r="2821" spans="1:2" x14ac:dyDescent="0.2">
      <c r="A2821" t="s">
        <v>1617</v>
      </c>
      <c r="B2821">
        <v>55</v>
      </c>
    </row>
    <row r="2822" spans="1:2" x14ac:dyDescent="0.2">
      <c r="A2822" t="s">
        <v>1618</v>
      </c>
      <c r="B2822">
        <v>3875</v>
      </c>
    </row>
    <row r="2823" spans="1:2" x14ac:dyDescent="0.2">
      <c r="A2823" t="s">
        <v>1619</v>
      </c>
      <c r="B2823">
        <v>2025</v>
      </c>
    </row>
    <row r="2824" spans="1:2" x14ac:dyDescent="0.2">
      <c r="A2824" t="s">
        <v>1620</v>
      </c>
      <c r="B2824">
        <v>175</v>
      </c>
    </row>
    <row r="2825" spans="1:2" x14ac:dyDescent="0.2">
      <c r="A2825" t="s">
        <v>1621</v>
      </c>
      <c r="B2825">
        <v>180</v>
      </c>
    </row>
    <row r="2826" spans="1:2" x14ac:dyDescent="0.2">
      <c r="A2826" t="s">
        <v>1626</v>
      </c>
      <c r="B2826">
        <v>3824495</v>
      </c>
    </row>
    <row r="2827" spans="1:2" x14ac:dyDescent="0.2">
      <c r="A2827" t="s">
        <v>1499</v>
      </c>
      <c r="B2827">
        <v>2225710</v>
      </c>
    </row>
    <row r="2828" spans="1:2" x14ac:dyDescent="0.2">
      <c r="A2828" t="s">
        <v>1467</v>
      </c>
      <c r="B2828">
        <v>1598785</v>
      </c>
    </row>
    <row r="2829" spans="1:2" x14ac:dyDescent="0.2">
      <c r="A2829" t="s">
        <v>1627</v>
      </c>
      <c r="B2829">
        <v>1110975</v>
      </c>
    </row>
    <row r="2830" spans="1:2" x14ac:dyDescent="0.2">
      <c r="A2830" t="s">
        <v>1628</v>
      </c>
      <c r="B2830">
        <v>982960</v>
      </c>
    </row>
    <row r="2831" spans="1:2" x14ac:dyDescent="0.2">
      <c r="A2831" t="s">
        <v>1629</v>
      </c>
      <c r="B2831">
        <v>128015</v>
      </c>
    </row>
    <row r="2832" spans="1:2" x14ac:dyDescent="0.2">
      <c r="A2832" t="s">
        <v>1630</v>
      </c>
      <c r="B2832">
        <v>487810</v>
      </c>
    </row>
    <row r="2833" spans="1:2" x14ac:dyDescent="0.2">
      <c r="A2833" t="s">
        <v>199</v>
      </c>
      <c r="B2833">
        <v>35850</v>
      </c>
    </row>
    <row r="2834" spans="1:2" x14ac:dyDescent="0.2">
      <c r="A2834" t="s">
        <v>241</v>
      </c>
      <c r="B2834">
        <v>22130</v>
      </c>
    </row>
    <row r="2835" spans="1:2" x14ac:dyDescent="0.2">
      <c r="A2835" t="s">
        <v>234</v>
      </c>
      <c r="B2835">
        <v>41345</v>
      </c>
    </row>
    <row r="2836" spans="1:2" x14ac:dyDescent="0.2">
      <c r="A2836" t="s">
        <v>217</v>
      </c>
      <c r="B2836">
        <v>23075</v>
      </c>
    </row>
    <row r="2837" spans="1:2" x14ac:dyDescent="0.2">
      <c r="A2837" t="s">
        <v>232</v>
      </c>
      <c r="B2837">
        <v>61200</v>
      </c>
    </row>
    <row r="2838" spans="1:2" x14ac:dyDescent="0.2">
      <c r="A2838" t="s">
        <v>204</v>
      </c>
      <c r="B2838">
        <v>15775</v>
      </c>
    </row>
    <row r="2839" spans="1:2" x14ac:dyDescent="0.2">
      <c r="A2839" t="s">
        <v>1631</v>
      </c>
      <c r="B2839">
        <v>288435</v>
      </c>
    </row>
    <row r="2840" spans="1:2" x14ac:dyDescent="0.2">
      <c r="A2840" t="s">
        <v>1632</v>
      </c>
      <c r="B2840">
        <v>1736495</v>
      </c>
    </row>
    <row r="2841" spans="1:2" x14ac:dyDescent="0.2">
      <c r="A2841" t="s">
        <v>1561</v>
      </c>
      <c r="B2841">
        <v>1004795</v>
      </c>
    </row>
    <row r="2842" spans="1:2" x14ac:dyDescent="0.2">
      <c r="A2842" t="s">
        <v>1482</v>
      </c>
      <c r="B2842">
        <v>731700</v>
      </c>
    </row>
    <row r="2843" spans="1:2" x14ac:dyDescent="0.2">
      <c r="A2843" t="s">
        <v>1633</v>
      </c>
      <c r="B2843">
        <v>497845</v>
      </c>
    </row>
    <row r="2844" spans="1:2" x14ac:dyDescent="0.2">
      <c r="A2844" t="s">
        <v>1634</v>
      </c>
      <c r="B2844">
        <v>436935</v>
      </c>
    </row>
    <row r="2845" spans="1:2" x14ac:dyDescent="0.2">
      <c r="A2845" t="s">
        <v>1635</v>
      </c>
      <c r="B2845">
        <v>60905</v>
      </c>
    </row>
    <row r="2846" spans="1:2" x14ac:dyDescent="0.2">
      <c r="A2846" t="s">
        <v>1636</v>
      </c>
      <c r="B2846">
        <v>233850</v>
      </c>
    </row>
    <row r="2847" spans="1:2" x14ac:dyDescent="0.2">
      <c r="A2847" t="s">
        <v>1637</v>
      </c>
      <c r="B2847">
        <v>19925</v>
      </c>
    </row>
    <row r="2848" spans="1:2" x14ac:dyDescent="0.2">
      <c r="A2848" t="s">
        <v>1638</v>
      </c>
      <c r="B2848">
        <v>7740</v>
      </c>
    </row>
    <row r="2849" spans="1:2" x14ac:dyDescent="0.2">
      <c r="A2849" t="s">
        <v>1639</v>
      </c>
      <c r="B2849">
        <v>21695</v>
      </c>
    </row>
    <row r="2850" spans="1:2" x14ac:dyDescent="0.2">
      <c r="A2850" t="s">
        <v>1640</v>
      </c>
      <c r="B2850">
        <v>12270</v>
      </c>
    </row>
    <row r="2851" spans="1:2" x14ac:dyDescent="0.2">
      <c r="A2851" t="s">
        <v>1641</v>
      </c>
      <c r="B2851">
        <v>27210</v>
      </c>
    </row>
    <row r="2852" spans="1:2" x14ac:dyDescent="0.2">
      <c r="A2852" t="s">
        <v>1642</v>
      </c>
      <c r="B2852">
        <v>8685</v>
      </c>
    </row>
    <row r="2853" spans="1:2" x14ac:dyDescent="0.2">
      <c r="A2853" t="s">
        <v>1643</v>
      </c>
      <c r="B2853">
        <v>136325</v>
      </c>
    </row>
    <row r="2854" spans="1:2" x14ac:dyDescent="0.2">
      <c r="A2854" t="s">
        <v>1644</v>
      </c>
      <c r="B2854">
        <v>2088000</v>
      </c>
    </row>
    <row r="2855" spans="1:2" x14ac:dyDescent="0.2">
      <c r="A2855" t="s">
        <v>1561</v>
      </c>
      <c r="B2855">
        <v>1220915</v>
      </c>
    </row>
    <row r="2856" spans="1:2" x14ac:dyDescent="0.2">
      <c r="A2856" t="s">
        <v>1482</v>
      </c>
      <c r="B2856">
        <v>867085</v>
      </c>
    </row>
    <row r="2857" spans="1:2" x14ac:dyDescent="0.2">
      <c r="A2857" t="s">
        <v>1633</v>
      </c>
      <c r="B2857">
        <v>613130</v>
      </c>
    </row>
    <row r="2858" spans="1:2" x14ac:dyDescent="0.2">
      <c r="A2858" t="s">
        <v>1634</v>
      </c>
      <c r="B2858">
        <v>546025</v>
      </c>
    </row>
    <row r="2859" spans="1:2" x14ac:dyDescent="0.2">
      <c r="A2859" t="s">
        <v>1635</v>
      </c>
      <c r="B2859">
        <v>67110</v>
      </c>
    </row>
    <row r="2860" spans="1:2" x14ac:dyDescent="0.2">
      <c r="A2860" t="s">
        <v>1636</v>
      </c>
      <c r="B2860">
        <v>253955</v>
      </c>
    </row>
    <row r="2861" spans="1:2" x14ac:dyDescent="0.2">
      <c r="A2861" t="s">
        <v>1637</v>
      </c>
      <c r="B2861">
        <v>15920</v>
      </c>
    </row>
    <row r="2862" spans="1:2" x14ac:dyDescent="0.2">
      <c r="A2862" t="s">
        <v>1638</v>
      </c>
      <c r="B2862">
        <v>14385</v>
      </c>
    </row>
    <row r="2863" spans="1:2" x14ac:dyDescent="0.2">
      <c r="A2863" t="s">
        <v>1639</v>
      </c>
      <c r="B2863">
        <v>19650</v>
      </c>
    </row>
    <row r="2864" spans="1:2" x14ac:dyDescent="0.2">
      <c r="A2864" t="s">
        <v>1640</v>
      </c>
      <c r="B2864">
        <v>10805</v>
      </c>
    </row>
    <row r="2865" spans="1:2" x14ac:dyDescent="0.2">
      <c r="A2865" t="s">
        <v>1641</v>
      </c>
      <c r="B2865">
        <v>33985</v>
      </c>
    </row>
    <row r="2866" spans="1:2" x14ac:dyDescent="0.2">
      <c r="A2866" t="s">
        <v>1642</v>
      </c>
      <c r="B2866">
        <v>7090</v>
      </c>
    </row>
    <row r="2867" spans="1:2" x14ac:dyDescent="0.2">
      <c r="A2867" t="s">
        <v>1643</v>
      </c>
      <c r="B2867">
        <v>152110</v>
      </c>
    </row>
    <row r="2868" spans="1:2" x14ac:dyDescent="0.2">
      <c r="A2868" t="s">
        <v>1645</v>
      </c>
      <c r="B2868">
        <v>2350920</v>
      </c>
    </row>
    <row r="2869" spans="1:2" x14ac:dyDescent="0.2">
      <c r="A2869" t="s">
        <v>1499</v>
      </c>
      <c r="B2869">
        <v>1146375</v>
      </c>
    </row>
    <row r="2870" spans="1:2" x14ac:dyDescent="0.2">
      <c r="A2870" t="s">
        <v>1467</v>
      </c>
      <c r="B2870">
        <v>1204545</v>
      </c>
    </row>
    <row r="2871" spans="1:2" x14ac:dyDescent="0.2">
      <c r="A2871" t="s">
        <v>1627</v>
      </c>
      <c r="B2871">
        <v>816340</v>
      </c>
    </row>
    <row r="2872" spans="1:2" x14ac:dyDescent="0.2">
      <c r="A2872" t="s">
        <v>1628</v>
      </c>
      <c r="B2872">
        <v>722270</v>
      </c>
    </row>
    <row r="2873" spans="1:2" x14ac:dyDescent="0.2">
      <c r="A2873" t="s">
        <v>1629</v>
      </c>
      <c r="B2873">
        <v>94075</v>
      </c>
    </row>
    <row r="2874" spans="1:2" x14ac:dyDescent="0.2">
      <c r="A2874" t="s">
        <v>1630</v>
      </c>
      <c r="B2874">
        <v>388200</v>
      </c>
    </row>
    <row r="2875" spans="1:2" x14ac:dyDescent="0.2">
      <c r="A2875" t="s">
        <v>199</v>
      </c>
      <c r="B2875">
        <v>26860</v>
      </c>
    </row>
    <row r="2876" spans="1:2" x14ac:dyDescent="0.2">
      <c r="A2876" t="s">
        <v>241</v>
      </c>
      <c r="B2876">
        <v>18515</v>
      </c>
    </row>
    <row r="2877" spans="1:2" x14ac:dyDescent="0.2">
      <c r="A2877" t="s">
        <v>234</v>
      </c>
      <c r="B2877">
        <v>33855</v>
      </c>
    </row>
    <row r="2878" spans="1:2" x14ac:dyDescent="0.2">
      <c r="A2878" t="s">
        <v>217</v>
      </c>
      <c r="B2878">
        <v>15315</v>
      </c>
    </row>
    <row r="2879" spans="1:2" x14ac:dyDescent="0.2">
      <c r="A2879" t="s">
        <v>232</v>
      </c>
      <c r="B2879">
        <v>50070</v>
      </c>
    </row>
    <row r="2880" spans="1:2" x14ac:dyDescent="0.2">
      <c r="A2880" t="s">
        <v>204</v>
      </c>
      <c r="B2880">
        <v>11900</v>
      </c>
    </row>
    <row r="2881" spans="1:2" x14ac:dyDescent="0.2">
      <c r="A2881" t="s">
        <v>1631</v>
      </c>
      <c r="B2881">
        <v>231685</v>
      </c>
    </row>
    <row r="2882" spans="1:2" x14ac:dyDescent="0.2">
      <c r="A2882" t="s">
        <v>1646</v>
      </c>
      <c r="B2882">
        <v>1094555</v>
      </c>
    </row>
    <row r="2883" spans="1:2" x14ac:dyDescent="0.2">
      <c r="A2883" t="s">
        <v>1561</v>
      </c>
      <c r="B2883">
        <v>546235</v>
      </c>
    </row>
    <row r="2884" spans="1:2" x14ac:dyDescent="0.2">
      <c r="A2884" t="s">
        <v>1482</v>
      </c>
      <c r="B2884">
        <v>548320</v>
      </c>
    </row>
    <row r="2885" spans="1:2" x14ac:dyDescent="0.2">
      <c r="A2885" t="s">
        <v>1633</v>
      </c>
      <c r="B2885">
        <v>365940</v>
      </c>
    </row>
    <row r="2886" spans="1:2" x14ac:dyDescent="0.2">
      <c r="A2886" t="s">
        <v>1634</v>
      </c>
      <c r="B2886">
        <v>320685</v>
      </c>
    </row>
    <row r="2887" spans="1:2" x14ac:dyDescent="0.2">
      <c r="A2887" t="s">
        <v>1635</v>
      </c>
      <c r="B2887">
        <v>45255</v>
      </c>
    </row>
    <row r="2888" spans="1:2" x14ac:dyDescent="0.2">
      <c r="A2888" t="s">
        <v>1636</v>
      </c>
      <c r="B2888">
        <v>182380</v>
      </c>
    </row>
    <row r="2889" spans="1:2" x14ac:dyDescent="0.2">
      <c r="A2889" t="s">
        <v>1637</v>
      </c>
      <c r="B2889">
        <v>14725</v>
      </c>
    </row>
    <row r="2890" spans="1:2" x14ac:dyDescent="0.2">
      <c r="A2890" t="s">
        <v>1638</v>
      </c>
      <c r="B2890">
        <v>6350</v>
      </c>
    </row>
    <row r="2891" spans="1:2" x14ac:dyDescent="0.2">
      <c r="A2891" t="s">
        <v>1639</v>
      </c>
      <c r="B2891">
        <v>17070</v>
      </c>
    </row>
    <row r="2892" spans="1:2" x14ac:dyDescent="0.2">
      <c r="A2892" t="s">
        <v>1640</v>
      </c>
      <c r="B2892">
        <v>8385</v>
      </c>
    </row>
    <row r="2893" spans="1:2" x14ac:dyDescent="0.2">
      <c r="A2893" t="s">
        <v>1641</v>
      </c>
      <c r="B2893">
        <v>21775</v>
      </c>
    </row>
    <row r="2894" spans="1:2" x14ac:dyDescent="0.2">
      <c r="A2894" t="s">
        <v>1642</v>
      </c>
      <c r="B2894">
        <v>6440</v>
      </c>
    </row>
    <row r="2895" spans="1:2" x14ac:dyDescent="0.2">
      <c r="A2895" t="s">
        <v>1643</v>
      </c>
      <c r="B2895">
        <v>107635</v>
      </c>
    </row>
    <row r="2896" spans="1:2" x14ac:dyDescent="0.2">
      <c r="A2896" t="s">
        <v>1647</v>
      </c>
      <c r="B2896">
        <v>1256365</v>
      </c>
    </row>
    <row r="2897" spans="1:2" x14ac:dyDescent="0.2">
      <c r="A2897" t="s">
        <v>1561</v>
      </c>
      <c r="B2897">
        <v>600140</v>
      </c>
    </row>
    <row r="2898" spans="1:2" x14ac:dyDescent="0.2">
      <c r="A2898" t="s">
        <v>1482</v>
      </c>
      <c r="B2898">
        <v>656225</v>
      </c>
    </row>
    <row r="2899" spans="1:2" x14ac:dyDescent="0.2">
      <c r="A2899" t="s">
        <v>1633</v>
      </c>
      <c r="B2899">
        <v>450405</v>
      </c>
    </row>
    <row r="2900" spans="1:2" x14ac:dyDescent="0.2">
      <c r="A2900" t="s">
        <v>1634</v>
      </c>
      <c r="B2900">
        <v>401585</v>
      </c>
    </row>
    <row r="2901" spans="1:2" x14ac:dyDescent="0.2">
      <c r="A2901" t="s">
        <v>1635</v>
      </c>
      <c r="B2901">
        <v>48815</v>
      </c>
    </row>
    <row r="2902" spans="1:2" x14ac:dyDescent="0.2">
      <c r="A2902" t="s">
        <v>1636</v>
      </c>
      <c r="B2902">
        <v>205825</v>
      </c>
    </row>
    <row r="2903" spans="1:2" x14ac:dyDescent="0.2">
      <c r="A2903" t="s">
        <v>1637</v>
      </c>
      <c r="B2903">
        <v>12135</v>
      </c>
    </row>
    <row r="2904" spans="1:2" x14ac:dyDescent="0.2">
      <c r="A2904" t="s">
        <v>1638</v>
      </c>
      <c r="B2904">
        <v>12165</v>
      </c>
    </row>
    <row r="2905" spans="1:2" x14ac:dyDescent="0.2">
      <c r="A2905" t="s">
        <v>1639</v>
      </c>
      <c r="B2905">
        <v>16785</v>
      </c>
    </row>
    <row r="2906" spans="1:2" x14ac:dyDescent="0.2">
      <c r="A2906" t="s">
        <v>1640</v>
      </c>
      <c r="B2906">
        <v>6935</v>
      </c>
    </row>
    <row r="2907" spans="1:2" x14ac:dyDescent="0.2">
      <c r="A2907" t="s">
        <v>1641</v>
      </c>
      <c r="B2907">
        <v>28295</v>
      </c>
    </row>
    <row r="2908" spans="1:2" x14ac:dyDescent="0.2">
      <c r="A2908" t="s">
        <v>1642</v>
      </c>
      <c r="B2908">
        <v>5460</v>
      </c>
    </row>
    <row r="2909" spans="1:2" x14ac:dyDescent="0.2">
      <c r="A2909" t="s">
        <v>1643</v>
      </c>
      <c r="B2909">
        <v>124055</v>
      </c>
    </row>
    <row r="2910" spans="1:2" x14ac:dyDescent="0.2">
      <c r="A2910" t="s">
        <v>1648</v>
      </c>
      <c r="B2910">
        <v>3824500</v>
      </c>
    </row>
    <row r="2911" spans="1:2" x14ac:dyDescent="0.2">
      <c r="A2911" t="s">
        <v>1649</v>
      </c>
      <c r="B2911">
        <v>1663720</v>
      </c>
    </row>
    <row r="2912" spans="1:2" x14ac:dyDescent="0.2">
      <c r="A2912" t="s">
        <v>1650</v>
      </c>
      <c r="B2912">
        <v>1358635</v>
      </c>
    </row>
    <row r="2913" spans="1:2" x14ac:dyDescent="0.2">
      <c r="A2913" t="s">
        <v>1651</v>
      </c>
      <c r="B2913">
        <v>305090</v>
      </c>
    </row>
    <row r="2914" spans="1:2" x14ac:dyDescent="0.2">
      <c r="A2914" t="s">
        <v>1652</v>
      </c>
      <c r="B2914">
        <v>2160780</v>
      </c>
    </row>
    <row r="2915" spans="1:2" x14ac:dyDescent="0.2">
      <c r="A2915" t="s">
        <v>1653</v>
      </c>
      <c r="B2915">
        <v>44</v>
      </c>
    </row>
    <row r="2916" spans="1:2" x14ac:dyDescent="0.2">
      <c r="A2916" t="s">
        <v>1654</v>
      </c>
      <c r="B2916">
        <v>36</v>
      </c>
    </row>
    <row r="2917" spans="1:2" x14ac:dyDescent="0.2">
      <c r="A2917" t="s">
        <v>1655</v>
      </c>
      <c r="B2917">
        <v>18</v>
      </c>
    </row>
    <row r="2918" spans="1:2" x14ac:dyDescent="0.2">
      <c r="A2918" t="s">
        <v>1656</v>
      </c>
      <c r="B2918">
        <v>1736495</v>
      </c>
    </row>
    <row r="2919" spans="1:2" x14ac:dyDescent="0.2">
      <c r="A2919" t="s">
        <v>1657</v>
      </c>
      <c r="B2919">
        <v>858335</v>
      </c>
    </row>
    <row r="2920" spans="1:2" x14ac:dyDescent="0.2">
      <c r="A2920" t="s">
        <v>1658</v>
      </c>
      <c r="B2920">
        <v>699615</v>
      </c>
    </row>
    <row r="2921" spans="1:2" x14ac:dyDescent="0.2">
      <c r="A2921" t="s">
        <v>1659</v>
      </c>
      <c r="B2921">
        <v>158720</v>
      </c>
    </row>
    <row r="2922" spans="1:2" x14ac:dyDescent="0.2">
      <c r="A2922" t="s">
        <v>1660</v>
      </c>
      <c r="B2922">
        <v>878165</v>
      </c>
    </row>
    <row r="2923" spans="1:2" x14ac:dyDescent="0.2">
      <c r="A2923" t="s">
        <v>1661</v>
      </c>
      <c r="B2923">
        <v>49</v>
      </c>
    </row>
    <row r="2924" spans="1:2" x14ac:dyDescent="0.2">
      <c r="A2924" t="s">
        <v>1662</v>
      </c>
      <c r="B2924">
        <v>40</v>
      </c>
    </row>
    <row r="2925" spans="1:2" x14ac:dyDescent="0.2">
      <c r="A2925" t="s">
        <v>1663</v>
      </c>
      <c r="B2925">
        <v>19</v>
      </c>
    </row>
    <row r="2926" spans="1:2" x14ac:dyDescent="0.2">
      <c r="A2926" t="s">
        <v>1664</v>
      </c>
      <c r="B2926">
        <v>2088000</v>
      </c>
    </row>
    <row r="2927" spans="1:2" x14ac:dyDescent="0.2">
      <c r="A2927" t="s">
        <v>1657</v>
      </c>
      <c r="B2927">
        <v>805385</v>
      </c>
    </row>
    <row r="2928" spans="1:2" x14ac:dyDescent="0.2">
      <c r="A2928" t="s">
        <v>1658</v>
      </c>
      <c r="B2928">
        <v>659015</v>
      </c>
    </row>
    <row r="2929" spans="1:2" x14ac:dyDescent="0.2">
      <c r="A2929" t="s">
        <v>1659</v>
      </c>
      <c r="B2929">
        <v>146370</v>
      </c>
    </row>
    <row r="2930" spans="1:2" x14ac:dyDescent="0.2">
      <c r="A2930" t="s">
        <v>1660</v>
      </c>
      <c r="B2930">
        <v>1282615</v>
      </c>
    </row>
    <row r="2931" spans="1:2" x14ac:dyDescent="0.2">
      <c r="A2931" t="s">
        <v>1661</v>
      </c>
      <c r="B2931">
        <v>39</v>
      </c>
    </row>
    <row r="2932" spans="1:2" x14ac:dyDescent="0.2">
      <c r="A2932" t="s">
        <v>1662</v>
      </c>
      <c r="B2932">
        <v>32</v>
      </c>
    </row>
    <row r="2933" spans="1:2" x14ac:dyDescent="0.2">
      <c r="A2933" t="s">
        <v>1663</v>
      </c>
      <c r="B2933">
        <v>18</v>
      </c>
    </row>
    <row r="2934" spans="1:2" x14ac:dyDescent="0.2">
      <c r="A2934" t="s">
        <v>1665</v>
      </c>
      <c r="B2934">
        <v>3824495</v>
      </c>
    </row>
    <row r="2935" spans="1:2" x14ac:dyDescent="0.2">
      <c r="A2935" t="s">
        <v>1666</v>
      </c>
      <c r="B2935">
        <v>2195160</v>
      </c>
    </row>
    <row r="2936" spans="1:2" x14ac:dyDescent="0.2">
      <c r="A2936" t="s">
        <v>1667</v>
      </c>
      <c r="B2936">
        <v>1629335</v>
      </c>
    </row>
    <row r="2937" spans="1:2" x14ac:dyDescent="0.2">
      <c r="A2937" t="s">
        <v>1668</v>
      </c>
      <c r="B2937">
        <v>401390</v>
      </c>
    </row>
    <row r="2938" spans="1:2" x14ac:dyDescent="0.2">
      <c r="A2938" t="s">
        <v>1669</v>
      </c>
      <c r="B2938">
        <v>1227945</v>
      </c>
    </row>
    <row r="2939" spans="1:2" x14ac:dyDescent="0.2">
      <c r="A2939" t="s">
        <v>1670</v>
      </c>
      <c r="B2939">
        <v>1736495</v>
      </c>
    </row>
    <row r="2940" spans="1:2" x14ac:dyDescent="0.2">
      <c r="A2940" t="s">
        <v>1671</v>
      </c>
      <c r="B2940">
        <v>905055</v>
      </c>
    </row>
    <row r="2941" spans="1:2" x14ac:dyDescent="0.2">
      <c r="A2941" t="s">
        <v>1672</v>
      </c>
      <c r="B2941">
        <v>831445</v>
      </c>
    </row>
    <row r="2942" spans="1:2" x14ac:dyDescent="0.2">
      <c r="A2942" t="s">
        <v>1673</v>
      </c>
      <c r="B2942">
        <v>236030</v>
      </c>
    </row>
    <row r="2943" spans="1:2" x14ac:dyDescent="0.2">
      <c r="A2943" t="s">
        <v>1674</v>
      </c>
      <c r="B2943">
        <v>595415</v>
      </c>
    </row>
    <row r="2944" spans="1:2" x14ac:dyDescent="0.2">
      <c r="A2944" t="s">
        <v>1675</v>
      </c>
      <c r="B2944">
        <v>2088000</v>
      </c>
    </row>
    <row r="2945" spans="1:2" x14ac:dyDescent="0.2">
      <c r="A2945" t="s">
        <v>1671</v>
      </c>
      <c r="B2945">
        <v>1290110</v>
      </c>
    </row>
    <row r="2946" spans="1:2" x14ac:dyDescent="0.2">
      <c r="A2946" t="s">
        <v>1672</v>
      </c>
      <c r="B2946">
        <v>797890</v>
      </c>
    </row>
    <row r="2947" spans="1:2" x14ac:dyDescent="0.2">
      <c r="A2947" t="s">
        <v>1673</v>
      </c>
      <c r="B2947">
        <v>165360</v>
      </c>
    </row>
    <row r="2948" spans="1:2" x14ac:dyDescent="0.2">
      <c r="A2948" t="s">
        <v>1674</v>
      </c>
      <c r="B2948">
        <v>632530</v>
      </c>
    </row>
    <row r="2949" spans="1:2" x14ac:dyDescent="0.2">
      <c r="A2949" t="s">
        <v>1676</v>
      </c>
      <c r="B2949">
        <v>34</v>
      </c>
    </row>
    <row r="2950" spans="1:2" x14ac:dyDescent="0.2">
      <c r="A2950" t="s">
        <v>1677</v>
      </c>
      <c r="B2950">
        <v>35</v>
      </c>
    </row>
    <row r="2951" spans="1:2" x14ac:dyDescent="0.2">
      <c r="A2951" t="s">
        <v>1678</v>
      </c>
      <c r="B2951">
        <v>34</v>
      </c>
    </row>
    <row r="2952" spans="1:2" x14ac:dyDescent="0.2">
      <c r="A2952" t="s">
        <v>1679</v>
      </c>
      <c r="B2952">
        <v>1663720</v>
      </c>
    </row>
    <row r="2953" spans="1:2" x14ac:dyDescent="0.2">
      <c r="A2953" t="s">
        <v>1680</v>
      </c>
      <c r="B2953">
        <v>142810</v>
      </c>
    </row>
    <row r="2954" spans="1:2" x14ac:dyDescent="0.2">
      <c r="A2954" t="s">
        <v>1681</v>
      </c>
      <c r="B2954">
        <v>1520905</v>
      </c>
    </row>
    <row r="2955" spans="1:2" x14ac:dyDescent="0.2">
      <c r="A2955" t="s">
        <v>1682</v>
      </c>
      <c r="B2955">
        <v>1125415</v>
      </c>
    </row>
    <row r="2956" spans="1:2" x14ac:dyDescent="0.2">
      <c r="A2956" t="s">
        <v>1683</v>
      </c>
      <c r="B2956">
        <v>395490</v>
      </c>
    </row>
    <row r="2957" spans="1:2" x14ac:dyDescent="0.2">
      <c r="A2957" t="s">
        <v>1684</v>
      </c>
      <c r="B2957">
        <v>858335</v>
      </c>
    </row>
    <row r="2958" spans="1:2" x14ac:dyDescent="0.2">
      <c r="A2958" t="s">
        <v>1685</v>
      </c>
      <c r="B2958">
        <v>70940</v>
      </c>
    </row>
    <row r="2959" spans="1:2" x14ac:dyDescent="0.2">
      <c r="A2959" t="s">
        <v>1686</v>
      </c>
      <c r="B2959">
        <v>787395</v>
      </c>
    </row>
    <row r="2960" spans="1:2" x14ac:dyDescent="0.2">
      <c r="A2960" t="s">
        <v>1687</v>
      </c>
      <c r="B2960">
        <v>541885</v>
      </c>
    </row>
    <row r="2961" spans="1:2" x14ac:dyDescent="0.2">
      <c r="A2961" t="s">
        <v>1688</v>
      </c>
      <c r="B2961">
        <v>245505</v>
      </c>
    </row>
    <row r="2962" spans="1:2" x14ac:dyDescent="0.2">
      <c r="A2962" t="s">
        <v>1689</v>
      </c>
      <c r="B2962">
        <v>805385</v>
      </c>
    </row>
    <row r="2963" spans="1:2" x14ac:dyDescent="0.2">
      <c r="A2963" t="s">
        <v>1685</v>
      </c>
      <c r="B2963">
        <v>71870</v>
      </c>
    </row>
    <row r="2964" spans="1:2" x14ac:dyDescent="0.2">
      <c r="A2964" t="s">
        <v>1686</v>
      </c>
      <c r="B2964">
        <v>733510</v>
      </c>
    </row>
    <row r="2965" spans="1:2" x14ac:dyDescent="0.2">
      <c r="A2965" t="s">
        <v>1687</v>
      </c>
      <c r="B2965">
        <v>583530</v>
      </c>
    </row>
    <row r="2966" spans="1:2" x14ac:dyDescent="0.2">
      <c r="A2966" t="s">
        <v>1688</v>
      </c>
      <c r="B2966">
        <v>149985</v>
      </c>
    </row>
    <row r="2967" spans="1:2" x14ac:dyDescent="0.2">
      <c r="A2967" t="s">
        <v>1690</v>
      </c>
      <c r="B2967">
        <v>1663720</v>
      </c>
    </row>
    <row r="2968" spans="1:2" x14ac:dyDescent="0.2">
      <c r="A2968" t="s">
        <v>1691</v>
      </c>
      <c r="B2968">
        <v>142810</v>
      </c>
    </row>
    <row r="2969" spans="1:2" x14ac:dyDescent="0.2">
      <c r="A2969" t="s">
        <v>1692</v>
      </c>
      <c r="B2969">
        <v>1520905</v>
      </c>
    </row>
    <row r="2970" spans="1:2" x14ac:dyDescent="0.2">
      <c r="A2970" t="s">
        <v>1693</v>
      </c>
      <c r="B2970">
        <v>140990</v>
      </c>
    </row>
    <row r="2971" spans="1:2" x14ac:dyDescent="0.2">
      <c r="A2971" t="s">
        <v>1694</v>
      </c>
      <c r="B2971">
        <v>160670</v>
      </c>
    </row>
    <row r="2972" spans="1:2" x14ac:dyDescent="0.2">
      <c r="A2972" t="s">
        <v>1695</v>
      </c>
      <c r="B2972">
        <v>61360</v>
      </c>
    </row>
    <row r="2973" spans="1:2" x14ac:dyDescent="0.2">
      <c r="A2973" t="s">
        <v>1696</v>
      </c>
      <c r="B2973">
        <v>59970</v>
      </c>
    </row>
    <row r="2974" spans="1:2" x14ac:dyDescent="0.2">
      <c r="A2974" t="s">
        <v>1697</v>
      </c>
      <c r="B2974">
        <v>133280</v>
      </c>
    </row>
    <row r="2975" spans="1:2" x14ac:dyDescent="0.2">
      <c r="A2975" t="s">
        <v>1698</v>
      </c>
      <c r="B2975">
        <v>75100</v>
      </c>
    </row>
    <row r="2976" spans="1:2" x14ac:dyDescent="0.2">
      <c r="A2976" t="s">
        <v>1699</v>
      </c>
      <c r="B2976">
        <v>557955</v>
      </c>
    </row>
    <row r="2977" spans="1:2" x14ac:dyDescent="0.2">
      <c r="A2977" t="s">
        <v>1700</v>
      </c>
      <c r="B2977">
        <v>224370</v>
      </c>
    </row>
    <row r="2978" spans="1:2" x14ac:dyDescent="0.2">
      <c r="A2978" t="s">
        <v>1701</v>
      </c>
      <c r="B2978">
        <v>45495</v>
      </c>
    </row>
    <row r="2979" spans="1:2" x14ac:dyDescent="0.2">
      <c r="A2979" t="s">
        <v>1702</v>
      </c>
      <c r="B2979">
        <v>61715</v>
      </c>
    </row>
    <row r="2980" spans="1:2" x14ac:dyDescent="0.2">
      <c r="A2980" t="s">
        <v>1703</v>
      </c>
      <c r="B2980">
        <v>858330</v>
      </c>
    </row>
    <row r="2981" spans="1:2" x14ac:dyDescent="0.2">
      <c r="A2981" t="s">
        <v>1704</v>
      </c>
      <c r="B2981">
        <v>70940</v>
      </c>
    </row>
    <row r="2982" spans="1:2" x14ac:dyDescent="0.2">
      <c r="A2982" t="s">
        <v>1705</v>
      </c>
      <c r="B2982">
        <v>787395</v>
      </c>
    </row>
    <row r="2983" spans="1:2" x14ac:dyDescent="0.2">
      <c r="A2983" t="s">
        <v>1706</v>
      </c>
      <c r="B2983">
        <v>93255</v>
      </c>
    </row>
    <row r="2984" spans="1:2" x14ac:dyDescent="0.2">
      <c r="A2984" t="s">
        <v>1707</v>
      </c>
      <c r="B2984">
        <v>56295</v>
      </c>
    </row>
    <row r="2985" spans="1:2" x14ac:dyDescent="0.2">
      <c r="A2985" t="s">
        <v>1708</v>
      </c>
      <c r="B2985">
        <v>48255</v>
      </c>
    </row>
    <row r="2986" spans="1:2" x14ac:dyDescent="0.2">
      <c r="A2986" t="s">
        <v>1709</v>
      </c>
      <c r="B2986">
        <v>11995</v>
      </c>
    </row>
    <row r="2987" spans="1:2" x14ac:dyDescent="0.2">
      <c r="A2987" t="s">
        <v>1710</v>
      </c>
      <c r="B2987">
        <v>35715</v>
      </c>
    </row>
    <row r="2988" spans="1:2" x14ac:dyDescent="0.2">
      <c r="A2988" t="s">
        <v>1711</v>
      </c>
      <c r="B2988">
        <v>36840</v>
      </c>
    </row>
    <row r="2989" spans="1:2" x14ac:dyDescent="0.2">
      <c r="A2989" t="s">
        <v>1712</v>
      </c>
      <c r="B2989">
        <v>224330</v>
      </c>
    </row>
    <row r="2990" spans="1:2" x14ac:dyDescent="0.2">
      <c r="A2990" t="s">
        <v>1713</v>
      </c>
      <c r="B2990">
        <v>206845</v>
      </c>
    </row>
    <row r="2991" spans="1:2" x14ac:dyDescent="0.2">
      <c r="A2991" t="s">
        <v>1714</v>
      </c>
      <c r="B2991">
        <v>33865</v>
      </c>
    </row>
    <row r="2992" spans="1:2" x14ac:dyDescent="0.2">
      <c r="A2992" t="s">
        <v>1715</v>
      </c>
      <c r="B2992">
        <v>39995</v>
      </c>
    </row>
    <row r="2993" spans="1:2" x14ac:dyDescent="0.2">
      <c r="A2993" t="s">
        <v>1716</v>
      </c>
      <c r="B2993">
        <v>805385</v>
      </c>
    </row>
    <row r="2994" spans="1:2" x14ac:dyDescent="0.2">
      <c r="A2994" t="s">
        <v>1704</v>
      </c>
      <c r="B2994">
        <v>71870</v>
      </c>
    </row>
    <row r="2995" spans="1:2" x14ac:dyDescent="0.2">
      <c r="A2995" t="s">
        <v>1705</v>
      </c>
      <c r="B2995">
        <v>733515</v>
      </c>
    </row>
    <row r="2996" spans="1:2" x14ac:dyDescent="0.2">
      <c r="A2996" t="s">
        <v>1706</v>
      </c>
      <c r="B2996">
        <v>47730</v>
      </c>
    </row>
    <row r="2997" spans="1:2" x14ac:dyDescent="0.2">
      <c r="A2997" t="s">
        <v>1707</v>
      </c>
      <c r="B2997">
        <v>104375</v>
      </c>
    </row>
    <row r="2998" spans="1:2" x14ac:dyDescent="0.2">
      <c r="A2998" t="s">
        <v>1708</v>
      </c>
      <c r="B2998">
        <v>13115</v>
      </c>
    </row>
    <row r="2999" spans="1:2" x14ac:dyDescent="0.2">
      <c r="A2999" t="s">
        <v>1709</v>
      </c>
      <c r="B2999">
        <v>47975</v>
      </c>
    </row>
    <row r="3000" spans="1:2" x14ac:dyDescent="0.2">
      <c r="A3000" t="s">
        <v>1710</v>
      </c>
      <c r="B3000">
        <v>97565</v>
      </c>
    </row>
    <row r="3001" spans="1:2" x14ac:dyDescent="0.2">
      <c r="A3001" t="s">
        <v>1711</v>
      </c>
      <c r="B3001">
        <v>38260</v>
      </c>
    </row>
    <row r="3002" spans="1:2" x14ac:dyDescent="0.2">
      <c r="A3002" t="s">
        <v>1712</v>
      </c>
      <c r="B3002">
        <v>333625</v>
      </c>
    </row>
    <row r="3003" spans="1:2" x14ac:dyDescent="0.2">
      <c r="A3003" t="s">
        <v>1713</v>
      </c>
      <c r="B3003">
        <v>17520</v>
      </c>
    </row>
    <row r="3004" spans="1:2" x14ac:dyDescent="0.2">
      <c r="A3004" t="s">
        <v>1714</v>
      </c>
      <c r="B3004">
        <v>11635</v>
      </c>
    </row>
    <row r="3005" spans="1:2" x14ac:dyDescent="0.2">
      <c r="A3005" t="s">
        <v>1715</v>
      </c>
      <c r="B3005">
        <v>21720</v>
      </c>
    </row>
    <row r="3006" spans="1:2" x14ac:dyDescent="0.2">
      <c r="A3006" t="s">
        <v>1717</v>
      </c>
      <c r="B3006">
        <v>1663720</v>
      </c>
    </row>
    <row r="3007" spans="1:2" x14ac:dyDescent="0.2">
      <c r="A3007" t="s">
        <v>1718</v>
      </c>
      <c r="B3007">
        <v>142810</v>
      </c>
    </row>
    <row r="3008" spans="1:2" x14ac:dyDescent="0.2">
      <c r="A3008" t="s">
        <v>1719</v>
      </c>
      <c r="B3008">
        <v>1520905</v>
      </c>
    </row>
    <row r="3009" spans="1:2" x14ac:dyDescent="0.2">
      <c r="A3009" t="s">
        <v>1720</v>
      </c>
      <c r="B3009">
        <v>57370</v>
      </c>
    </row>
    <row r="3010" spans="1:2" x14ac:dyDescent="0.2">
      <c r="A3010" t="s">
        <v>1721</v>
      </c>
      <c r="B3010">
        <v>6455</v>
      </c>
    </row>
    <row r="3011" spans="1:2" x14ac:dyDescent="0.2">
      <c r="A3011" t="s">
        <v>1722</v>
      </c>
      <c r="B3011">
        <v>2245</v>
      </c>
    </row>
    <row r="3012" spans="1:2" x14ac:dyDescent="0.2">
      <c r="A3012" t="s">
        <v>1723</v>
      </c>
      <c r="B3012">
        <v>125350</v>
      </c>
    </row>
    <row r="3013" spans="1:2" x14ac:dyDescent="0.2">
      <c r="A3013" t="s">
        <v>1724</v>
      </c>
      <c r="B3013">
        <v>87310</v>
      </c>
    </row>
    <row r="3014" spans="1:2" x14ac:dyDescent="0.2">
      <c r="A3014" t="s">
        <v>1725</v>
      </c>
      <c r="B3014">
        <v>36545</v>
      </c>
    </row>
    <row r="3015" spans="1:2" x14ac:dyDescent="0.2">
      <c r="A3015" t="s">
        <v>1726</v>
      </c>
      <c r="B3015">
        <v>217235</v>
      </c>
    </row>
    <row r="3016" spans="1:2" x14ac:dyDescent="0.2">
      <c r="A3016" t="s">
        <v>1727</v>
      </c>
      <c r="B3016">
        <v>76620</v>
      </c>
    </row>
    <row r="3017" spans="1:2" x14ac:dyDescent="0.2">
      <c r="A3017" t="s">
        <v>1728</v>
      </c>
      <c r="B3017">
        <v>28545</v>
      </c>
    </row>
    <row r="3018" spans="1:2" x14ac:dyDescent="0.2">
      <c r="A3018" t="s">
        <v>1729</v>
      </c>
      <c r="B3018">
        <v>33335</v>
      </c>
    </row>
    <row r="3019" spans="1:2" x14ac:dyDescent="0.2">
      <c r="A3019" t="s">
        <v>1730</v>
      </c>
      <c r="B3019">
        <v>34350</v>
      </c>
    </row>
    <row r="3020" spans="1:2" x14ac:dyDescent="0.2">
      <c r="A3020" t="s">
        <v>1731</v>
      </c>
      <c r="B3020">
        <v>103355</v>
      </c>
    </row>
    <row r="3021" spans="1:2" x14ac:dyDescent="0.2">
      <c r="A3021" t="s">
        <v>1732</v>
      </c>
      <c r="B3021">
        <v>1005</v>
      </c>
    </row>
    <row r="3022" spans="1:2" x14ac:dyDescent="0.2">
      <c r="A3022" t="s">
        <v>1733</v>
      </c>
      <c r="B3022">
        <v>121695</v>
      </c>
    </row>
    <row r="3023" spans="1:2" x14ac:dyDescent="0.2">
      <c r="A3023" t="s">
        <v>1734</v>
      </c>
      <c r="B3023">
        <v>76875</v>
      </c>
    </row>
    <row r="3024" spans="1:2" x14ac:dyDescent="0.2">
      <c r="A3024" t="s">
        <v>1735</v>
      </c>
      <c r="B3024">
        <v>127120</v>
      </c>
    </row>
    <row r="3025" spans="1:2" x14ac:dyDescent="0.2">
      <c r="A3025" t="s">
        <v>1736</v>
      </c>
      <c r="B3025">
        <v>46585</v>
      </c>
    </row>
    <row r="3026" spans="1:2" x14ac:dyDescent="0.2">
      <c r="A3026" t="s">
        <v>1737</v>
      </c>
      <c r="B3026">
        <v>211675</v>
      </c>
    </row>
    <row r="3027" spans="1:2" x14ac:dyDescent="0.2">
      <c r="A3027" t="s">
        <v>1738</v>
      </c>
      <c r="B3027">
        <v>102185</v>
      </c>
    </row>
    <row r="3028" spans="1:2" x14ac:dyDescent="0.2">
      <c r="A3028" t="s">
        <v>1739</v>
      </c>
      <c r="B3028">
        <v>25050</v>
      </c>
    </row>
    <row r="3029" spans="1:2" x14ac:dyDescent="0.2">
      <c r="A3029" t="s">
        <v>1740</v>
      </c>
      <c r="B3029">
        <v>858335</v>
      </c>
    </row>
    <row r="3030" spans="1:2" x14ac:dyDescent="0.2">
      <c r="A3030" t="s">
        <v>1741</v>
      </c>
      <c r="B3030">
        <v>70940</v>
      </c>
    </row>
    <row r="3031" spans="1:2" x14ac:dyDescent="0.2">
      <c r="A3031" t="s">
        <v>1742</v>
      </c>
      <c r="B3031">
        <v>787390</v>
      </c>
    </row>
    <row r="3032" spans="1:2" x14ac:dyDescent="0.2">
      <c r="A3032" t="s">
        <v>1743</v>
      </c>
      <c r="B3032">
        <v>38580</v>
      </c>
    </row>
    <row r="3033" spans="1:2" x14ac:dyDescent="0.2">
      <c r="A3033" t="s">
        <v>1744</v>
      </c>
      <c r="B3033">
        <v>5260</v>
      </c>
    </row>
    <row r="3034" spans="1:2" x14ac:dyDescent="0.2">
      <c r="A3034" t="s">
        <v>1745</v>
      </c>
      <c r="B3034">
        <v>1585</v>
      </c>
    </row>
    <row r="3035" spans="1:2" x14ac:dyDescent="0.2">
      <c r="A3035" t="s">
        <v>1746</v>
      </c>
      <c r="B3035">
        <v>112205</v>
      </c>
    </row>
    <row r="3036" spans="1:2" x14ac:dyDescent="0.2">
      <c r="A3036" t="s">
        <v>1747</v>
      </c>
      <c r="B3036">
        <v>57830</v>
      </c>
    </row>
    <row r="3037" spans="1:2" x14ac:dyDescent="0.2">
      <c r="A3037" t="s">
        <v>1748</v>
      </c>
      <c r="B3037">
        <v>24420</v>
      </c>
    </row>
    <row r="3038" spans="1:2" x14ac:dyDescent="0.2">
      <c r="A3038" t="s">
        <v>1749</v>
      </c>
      <c r="B3038">
        <v>94515</v>
      </c>
    </row>
    <row r="3039" spans="1:2" x14ac:dyDescent="0.2">
      <c r="A3039" t="s">
        <v>1750</v>
      </c>
      <c r="B3039">
        <v>61370</v>
      </c>
    </row>
    <row r="3040" spans="1:2" x14ac:dyDescent="0.2">
      <c r="A3040" t="s">
        <v>1751</v>
      </c>
      <c r="B3040">
        <v>17045</v>
      </c>
    </row>
    <row r="3041" spans="1:2" x14ac:dyDescent="0.2">
      <c r="A3041" t="s">
        <v>1752</v>
      </c>
      <c r="B3041">
        <v>16575</v>
      </c>
    </row>
    <row r="3042" spans="1:2" x14ac:dyDescent="0.2">
      <c r="A3042" t="s">
        <v>1753</v>
      </c>
      <c r="B3042">
        <v>19405</v>
      </c>
    </row>
    <row r="3043" spans="1:2" x14ac:dyDescent="0.2">
      <c r="A3043" t="s">
        <v>1754</v>
      </c>
      <c r="B3043">
        <v>58065</v>
      </c>
    </row>
    <row r="3044" spans="1:2" x14ac:dyDescent="0.2">
      <c r="A3044" t="s">
        <v>1755</v>
      </c>
      <c r="B3044">
        <v>505</v>
      </c>
    </row>
    <row r="3045" spans="1:2" x14ac:dyDescent="0.2">
      <c r="A3045" t="s">
        <v>1756</v>
      </c>
      <c r="B3045">
        <v>66815</v>
      </c>
    </row>
    <row r="3046" spans="1:2" x14ac:dyDescent="0.2">
      <c r="A3046" t="s">
        <v>1757</v>
      </c>
      <c r="B3046">
        <v>27440</v>
      </c>
    </row>
    <row r="3047" spans="1:2" x14ac:dyDescent="0.2">
      <c r="A3047" t="s">
        <v>1758</v>
      </c>
      <c r="B3047">
        <v>21435</v>
      </c>
    </row>
    <row r="3048" spans="1:2" x14ac:dyDescent="0.2">
      <c r="A3048" t="s">
        <v>1759</v>
      </c>
      <c r="B3048">
        <v>23630</v>
      </c>
    </row>
    <row r="3049" spans="1:2" x14ac:dyDescent="0.2">
      <c r="A3049" t="s">
        <v>1760</v>
      </c>
      <c r="B3049">
        <v>87750</v>
      </c>
    </row>
    <row r="3050" spans="1:2" x14ac:dyDescent="0.2">
      <c r="A3050" t="s">
        <v>1761</v>
      </c>
      <c r="B3050">
        <v>41190</v>
      </c>
    </row>
    <row r="3051" spans="1:2" x14ac:dyDescent="0.2">
      <c r="A3051" t="s">
        <v>1762</v>
      </c>
      <c r="B3051">
        <v>11780</v>
      </c>
    </row>
    <row r="3052" spans="1:2" x14ac:dyDescent="0.2">
      <c r="A3052" t="s">
        <v>1763</v>
      </c>
      <c r="B3052">
        <v>805385</v>
      </c>
    </row>
    <row r="3053" spans="1:2" x14ac:dyDescent="0.2">
      <c r="A3053" t="s">
        <v>1741</v>
      </c>
      <c r="B3053">
        <v>71875</v>
      </c>
    </row>
    <row r="3054" spans="1:2" x14ac:dyDescent="0.2">
      <c r="A3054" t="s">
        <v>1742</v>
      </c>
      <c r="B3054">
        <v>733515</v>
      </c>
    </row>
    <row r="3055" spans="1:2" x14ac:dyDescent="0.2">
      <c r="A3055" t="s">
        <v>1743</v>
      </c>
      <c r="B3055">
        <v>18785</v>
      </c>
    </row>
    <row r="3056" spans="1:2" x14ac:dyDescent="0.2">
      <c r="A3056" t="s">
        <v>1744</v>
      </c>
      <c r="B3056">
        <v>1190</v>
      </c>
    </row>
    <row r="3057" spans="1:2" x14ac:dyDescent="0.2">
      <c r="A3057" t="s">
        <v>1745</v>
      </c>
      <c r="B3057">
        <v>665</v>
      </c>
    </row>
    <row r="3058" spans="1:2" x14ac:dyDescent="0.2">
      <c r="A3058" t="s">
        <v>1746</v>
      </c>
      <c r="B3058">
        <v>13145</v>
      </c>
    </row>
    <row r="3059" spans="1:2" x14ac:dyDescent="0.2">
      <c r="A3059" t="s">
        <v>1747</v>
      </c>
      <c r="B3059">
        <v>29480</v>
      </c>
    </row>
    <row r="3060" spans="1:2" x14ac:dyDescent="0.2">
      <c r="A3060" t="s">
        <v>1748</v>
      </c>
      <c r="B3060">
        <v>12125</v>
      </c>
    </row>
    <row r="3061" spans="1:2" x14ac:dyDescent="0.2">
      <c r="A3061" t="s">
        <v>1749</v>
      </c>
      <c r="B3061">
        <v>122715</v>
      </c>
    </row>
    <row r="3062" spans="1:2" x14ac:dyDescent="0.2">
      <c r="A3062" t="s">
        <v>1750</v>
      </c>
      <c r="B3062">
        <v>15245</v>
      </c>
    </row>
    <row r="3063" spans="1:2" x14ac:dyDescent="0.2">
      <c r="A3063" t="s">
        <v>1751</v>
      </c>
      <c r="B3063">
        <v>11505</v>
      </c>
    </row>
    <row r="3064" spans="1:2" x14ac:dyDescent="0.2">
      <c r="A3064" t="s">
        <v>1752</v>
      </c>
      <c r="B3064">
        <v>16760</v>
      </c>
    </row>
    <row r="3065" spans="1:2" x14ac:dyDescent="0.2">
      <c r="A3065" t="s">
        <v>1753</v>
      </c>
      <c r="B3065">
        <v>14950</v>
      </c>
    </row>
    <row r="3066" spans="1:2" x14ac:dyDescent="0.2">
      <c r="A3066" t="s">
        <v>1754</v>
      </c>
      <c r="B3066">
        <v>45295</v>
      </c>
    </row>
    <row r="3067" spans="1:2" x14ac:dyDescent="0.2">
      <c r="A3067" t="s">
        <v>1755</v>
      </c>
      <c r="B3067">
        <v>505</v>
      </c>
    </row>
    <row r="3068" spans="1:2" x14ac:dyDescent="0.2">
      <c r="A3068" t="s">
        <v>1756</v>
      </c>
      <c r="B3068">
        <v>54880</v>
      </c>
    </row>
    <row r="3069" spans="1:2" x14ac:dyDescent="0.2">
      <c r="A3069" t="s">
        <v>1757</v>
      </c>
      <c r="B3069">
        <v>49435</v>
      </c>
    </row>
    <row r="3070" spans="1:2" x14ac:dyDescent="0.2">
      <c r="A3070" t="s">
        <v>1758</v>
      </c>
      <c r="B3070">
        <v>105690</v>
      </c>
    </row>
    <row r="3071" spans="1:2" x14ac:dyDescent="0.2">
      <c r="A3071" t="s">
        <v>1759</v>
      </c>
      <c r="B3071">
        <v>22955</v>
      </c>
    </row>
    <row r="3072" spans="1:2" x14ac:dyDescent="0.2">
      <c r="A3072" t="s">
        <v>1760</v>
      </c>
      <c r="B3072">
        <v>123925</v>
      </c>
    </row>
    <row r="3073" spans="1:2" x14ac:dyDescent="0.2">
      <c r="A3073" t="s">
        <v>1761</v>
      </c>
      <c r="B3073">
        <v>61000</v>
      </c>
    </row>
    <row r="3074" spans="1:2" x14ac:dyDescent="0.2">
      <c r="A3074" t="s">
        <v>1762</v>
      </c>
      <c r="B3074">
        <v>13270</v>
      </c>
    </row>
    <row r="3075" spans="1:2" x14ac:dyDescent="0.2">
      <c r="A3075" t="s">
        <v>1764</v>
      </c>
      <c r="B3075">
        <v>1358635</v>
      </c>
    </row>
    <row r="3076" spans="1:2" x14ac:dyDescent="0.2">
      <c r="A3076" t="s">
        <v>1765</v>
      </c>
      <c r="B3076">
        <v>193735</v>
      </c>
    </row>
    <row r="3077" spans="1:2" x14ac:dyDescent="0.2">
      <c r="A3077" t="s">
        <v>1766</v>
      </c>
      <c r="B3077">
        <v>15295</v>
      </c>
    </row>
    <row r="3078" spans="1:2" x14ac:dyDescent="0.2">
      <c r="A3078" t="s">
        <v>1767</v>
      </c>
      <c r="B3078">
        <v>258200</v>
      </c>
    </row>
    <row r="3079" spans="1:2" x14ac:dyDescent="0.2">
      <c r="A3079" t="s">
        <v>1768</v>
      </c>
      <c r="B3079">
        <v>891405</v>
      </c>
    </row>
    <row r="3080" spans="1:2" x14ac:dyDescent="0.2">
      <c r="A3080" t="s">
        <v>1769</v>
      </c>
      <c r="B3080">
        <v>699620</v>
      </c>
    </row>
    <row r="3081" spans="1:2" x14ac:dyDescent="0.2">
      <c r="A3081" t="s">
        <v>1770</v>
      </c>
      <c r="B3081">
        <v>101360</v>
      </c>
    </row>
    <row r="3082" spans="1:2" x14ac:dyDescent="0.2">
      <c r="A3082" t="s">
        <v>1771</v>
      </c>
      <c r="B3082">
        <v>10785</v>
      </c>
    </row>
    <row r="3083" spans="1:2" x14ac:dyDescent="0.2">
      <c r="A3083" t="s">
        <v>1772</v>
      </c>
      <c r="B3083">
        <v>183245</v>
      </c>
    </row>
    <row r="3084" spans="1:2" x14ac:dyDescent="0.2">
      <c r="A3084" t="s">
        <v>1773</v>
      </c>
      <c r="B3084">
        <v>404230</v>
      </c>
    </row>
    <row r="3085" spans="1:2" x14ac:dyDescent="0.2">
      <c r="A3085" t="s">
        <v>1774</v>
      </c>
      <c r="B3085">
        <v>659015</v>
      </c>
    </row>
    <row r="3086" spans="1:2" x14ac:dyDescent="0.2">
      <c r="A3086" t="s">
        <v>1770</v>
      </c>
      <c r="B3086">
        <v>92370</v>
      </c>
    </row>
    <row r="3087" spans="1:2" x14ac:dyDescent="0.2">
      <c r="A3087" t="s">
        <v>1771</v>
      </c>
      <c r="B3087">
        <v>4510</v>
      </c>
    </row>
    <row r="3088" spans="1:2" x14ac:dyDescent="0.2">
      <c r="A3088" t="s">
        <v>1772</v>
      </c>
      <c r="B3088">
        <v>74955</v>
      </c>
    </row>
    <row r="3089" spans="1:2" x14ac:dyDescent="0.2">
      <c r="A3089" t="s">
        <v>1773</v>
      </c>
      <c r="B3089">
        <v>487180</v>
      </c>
    </row>
    <row r="3090" spans="1:2" x14ac:dyDescent="0.2">
      <c r="A3090" t="s">
        <v>1775</v>
      </c>
      <c r="B3090">
        <v>891405</v>
      </c>
    </row>
    <row r="3091" spans="1:2" x14ac:dyDescent="0.2">
      <c r="A3091" t="s">
        <v>1776</v>
      </c>
      <c r="B3091">
        <v>614760</v>
      </c>
    </row>
    <row r="3092" spans="1:2" x14ac:dyDescent="0.2">
      <c r="A3092" t="s">
        <v>1777</v>
      </c>
      <c r="B3092">
        <v>153645</v>
      </c>
    </row>
    <row r="3093" spans="1:2" x14ac:dyDescent="0.2">
      <c r="A3093" t="s">
        <v>1778</v>
      </c>
      <c r="B3093">
        <v>115875</v>
      </c>
    </row>
    <row r="3094" spans="1:2" x14ac:dyDescent="0.2">
      <c r="A3094" t="s">
        <v>1779</v>
      </c>
      <c r="B3094">
        <v>7125</v>
      </c>
    </row>
    <row r="3095" spans="1:2" x14ac:dyDescent="0.2">
      <c r="A3095" t="s">
        <v>1780</v>
      </c>
      <c r="B3095">
        <v>404225</v>
      </c>
    </row>
    <row r="3096" spans="1:2" x14ac:dyDescent="0.2">
      <c r="A3096" t="s">
        <v>1781</v>
      </c>
      <c r="B3096">
        <v>270485</v>
      </c>
    </row>
    <row r="3097" spans="1:2" x14ac:dyDescent="0.2">
      <c r="A3097" t="s">
        <v>1782</v>
      </c>
      <c r="B3097">
        <v>69370</v>
      </c>
    </row>
    <row r="3098" spans="1:2" x14ac:dyDescent="0.2">
      <c r="A3098" t="s">
        <v>1783</v>
      </c>
      <c r="B3098">
        <v>60575</v>
      </c>
    </row>
    <row r="3099" spans="1:2" x14ac:dyDescent="0.2">
      <c r="A3099" t="s">
        <v>1784</v>
      </c>
      <c r="B3099">
        <v>3795</v>
      </c>
    </row>
    <row r="3100" spans="1:2" x14ac:dyDescent="0.2">
      <c r="A3100" t="s">
        <v>1785</v>
      </c>
      <c r="B3100">
        <v>487180</v>
      </c>
    </row>
    <row r="3101" spans="1:2" x14ac:dyDescent="0.2">
      <c r="A3101" t="s">
        <v>1781</v>
      </c>
      <c r="B3101">
        <v>344275</v>
      </c>
    </row>
    <row r="3102" spans="1:2" x14ac:dyDescent="0.2">
      <c r="A3102" t="s">
        <v>1782</v>
      </c>
      <c r="B3102">
        <v>84270</v>
      </c>
    </row>
    <row r="3103" spans="1:2" x14ac:dyDescent="0.2">
      <c r="A3103" t="s">
        <v>1783</v>
      </c>
      <c r="B3103">
        <v>55300</v>
      </c>
    </row>
    <row r="3104" spans="1:2" x14ac:dyDescent="0.2">
      <c r="A3104" t="s">
        <v>1784</v>
      </c>
      <c r="B3104">
        <v>3335</v>
      </c>
    </row>
    <row r="3105" spans="1:2" x14ac:dyDescent="0.2">
      <c r="A3105" t="s">
        <v>1786</v>
      </c>
      <c r="B3105">
        <v>1149610</v>
      </c>
    </row>
    <row r="3106" spans="1:2" x14ac:dyDescent="0.2">
      <c r="A3106" t="s">
        <v>1787</v>
      </c>
      <c r="B3106">
        <v>676085</v>
      </c>
    </row>
    <row r="3107" spans="1:2" x14ac:dyDescent="0.2">
      <c r="A3107" t="s">
        <v>1788</v>
      </c>
      <c r="B3107">
        <v>77300</v>
      </c>
    </row>
    <row r="3108" spans="1:2" x14ac:dyDescent="0.2">
      <c r="A3108" t="s">
        <v>1789</v>
      </c>
      <c r="B3108">
        <v>229970</v>
      </c>
    </row>
    <row r="3109" spans="1:2" x14ac:dyDescent="0.2">
      <c r="A3109" t="s">
        <v>1790</v>
      </c>
      <c r="B3109">
        <v>124080</v>
      </c>
    </row>
    <row r="3110" spans="1:2" x14ac:dyDescent="0.2">
      <c r="A3110" t="s">
        <v>1791</v>
      </c>
      <c r="B3110">
        <v>23370</v>
      </c>
    </row>
    <row r="3111" spans="1:2" x14ac:dyDescent="0.2">
      <c r="A3111" t="s">
        <v>1792</v>
      </c>
      <c r="B3111">
        <v>18800</v>
      </c>
    </row>
    <row r="3112" spans="1:2" x14ac:dyDescent="0.2">
      <c r="A3112" t="s">
        <v>1793</v>
      </c>
      <c r="B3112">
        <v>587470</v>
      </c>
    </row>
    <row r="3113" spans="1:2" x14ac:dyDescent="0.2">
      <c r="A3113" t="s">
        <v>1794</v>
      </c>
      <c r="B3113">
        <v>372860</v>
      </c>
    </row>
    <row r="3114" spans="1:2" x14ac:dyDescent="0.2">
      <c r="A3114" t="s">
        <v>1795</v>
      </c>
      <c r="B3114">
        <v>35930</v>
      </c>
    </row>
    <row r="3115" spans="1:2" x14ac:dyDescent="0.2">
      <c r="A3115" t="s">
        <v>1796</v>
      </c>
      <c r="B3115">
        <v>99575</v>
      </c>
    </row>
    <row r="3116" spans="1:2" x14ac:dyDescent="0.2">
      <c r="A3116" t="s">
        <v>1797</v>
      </c>
      <c r="B3116">
        <v>54370</v>
      </c>
    </row>
    <row r="3117" spans="1:2" x14ac:dyDescent="0.2">
      <c r="A3117" t="s">
        <v>1798</v>
      </c>
      <c r="B3117">
        <v>15330</v>
      </c>
    </row>
    <row r="3118" spans="1:2" x14ac:dyDescent="0.2">
      <c r="A3118" t="s">
        <v>1799</v>
      </c>
      <c r="B3118">
        <v>9395</v>
      </c>
    </row>
    <row r="3119" spans="1:2" x14ac:dyDescent="0.2">
      <c r="A3119" t="s">
        <v>1800</v>
      </c>
      <c r="B3119">
        <v>562140</v>
      </c>
    </row>
    <row r="3120" spans="1:2" x14ac:dyDescent="0.2">
      <c r="A3120" t="s">
        <v>1794</v>
      </c>
      <c r="B3120">
        <v>303225</v>
      </c>
    </row>
    <row r="3121" spans="1:2" x14ac:dyDescent="0.2">
      <c r="A3121" t="s">
        <v>1795</v>
      </c>
      <c r="B3121">
        <v>41370</v>
      </c>
    </row>
    <row r="3122" spans="1:2" x14ac:dyDescent="0.2">
      <c r="A3122" t="s">
        <v>1796</v>
      </c>
      <c r="B3122">
        <v>130390</v>
      </c>
    </row>
    <row r="3123" spans="1:2" x14ac:dyDescent="0.2">
      <c r="A3123" t="s">
        <v>1797</v>
      </c>
      <c r="B3123">
        <v>69710</v>
      </c>
    </row>
    <row r="3124" spans="1:2" x14ac:dyDescent="0.2">
      <c r="A3124" t="s">
        <v>1798</v>
      </c>
      <c r="B3124">
        <v>8035</v>
      </c>
    </row>
    <row r="3125" spans="1:2" x14ac:dyDescent="0.2">
      <c r="A3125" t="s">
        <v>1799</v>
      </c>
      <c r="B3125">
        <v>9405</v>
      </c>
    </row>
    <row r="3126" spans="1:2" x14ac:dyDescent="0.2">
      <c r="A3126" t="s">
        <v>1801</v>
      </c>
      <c r="B3126">
        <v>1149610</v>
      </c>
    </row>
    <row r="3127" spans="1:2" x14ac:dyDescent="0.2">
      <c r="A3127" t="s">
        <v>1802</v>
      </c>
      <c r="B3127">
        <v>331165</v>
      </c>
    </row>
    <row r="3128" spans="1:2" x14ac:dyDescent="0.2">
      <c r="A3128" t="s">
        <v>1803</v>
      </c>
      <c r="B3128">
        <v>369165</v>
      </c>
    </row>
    <row r="3129" spans="1:2" x14ac:dyDescent="0.2">
      <c r="A3129" t="s">
        <v>1804</v>
      </c>
      <c r="B3129">
        <v>238610</v>
      </c>
    </row>
    <row r="3130" spans="1:2" x14ac:dyDescent="0.2">
      <c r="A3130" t="s">
        <v>1805</v>
      </c>
      <c r="B3130">
        <v>93855</v>
      </c>
    </row>
    <row r="3131" spans="1:2" x14ac:dyDescent="0.2">
      <c r="A3131" t="s">
        <v>1806</v>
      </c>
      <c r="B3131">
        <v>116815</v>
      </c>
    </row>
    <row r="3132" spans="1:2" x14ac:dyDescent="0.2">
      <c r="A3132" t="s">
        <v>1807</v>
      </c>
      <c r="B3132">
        <v>587475</v>
      </c>
    </row>
    <row r="3133" spans="1:2" x14ac:dyDescent="0.2">
      <c r="A3133" t="s">
        <v>1808</v>
      </c>
      <c r="B3133">
        <v>148670</v>
      </c>
    </row>
    <row r="3134" spans="1:2" x14ac:dyDescent="0.2">
      <c r="A3134" t="s">
        <v>1809</v>
      </c>
      <c r="B3134">
        <v>185825</v>
      </c>
    </row>
    <row r="3135" spans="1:2" x14ac:dyDescent="0.2">
      <c r="A3135" t="s">
        <v>1810</v>
      </c>
      <c r="B3135">
        <v>133815</v>
      </c>
    </row>
    <row r="3136" spans="1:2" x14ac:dyDescent="0.2">
      <c r="A3136" t="s">
        <v>1811</v>
      </c>
      <c r="B3136">
        <v>51270</v>
      </c>
    </row>
    <row r="3137" spans="1:2" x14ac:dyDescent="0.2">
      <c r="A3137" t="s">
        <v>1812</v>
      </c>
      <c r="B3137">
        <v>67895</v>
      </c>
    </row>
    <row r="3138" spans="1:2" x14ac:dyDescent="0.2">
      <c r="A3138" t="s">
        <v>1813</v>
      </c>
      <c r="B3138">
        <v>562140</v>
      </c>
    </row>
    <row r="3139" spans="1:2" x14ac:dyDescent="0.2">
      <c r="A3139" t="s">
        <v>1808</v>
      </c>
      <c r="B3139">
        <v>182495</v>
      </c>
    </row>
    <row r="3140" spans="1:2" x14ac:dyDescent="0.2">
      <c r="A3140" t="s">
        <v>1809</v>
      </c>
      <c r="B3140">
        <v>183340</v>
      </c>
    </row>
    <row r="3141" spans="1:2" x14ac:dyDescent="0.2">
      <c r="A3141" t="s">
        <v>1810</v>
      </c>
      <c r="B3141">
        <v>104800</v>
      </c>
    </row>
    <row r="3142" spans="1:2" x14ac:dyDescent="0.2">
      <c r="A3142" t="s">
        <v>1811</v>
      </c>
      <c r="B3142">
        <v>42590</v>
      </c>
    </row>
    <row r="3143" spans="1:2" x14ac:dyDescent="0.2">
      <c r="A3143" t="s">
        <v>1812</v>
      </c>
      <c r="B3143">
        <v>48920</v>
      </c>
    </row>
    <row r="3144" spans="1:2" x14ac:dyDescent="0.2">
      <c r="A3144" t="s">
        <v>1814</v>
      </c>
      <c r="B3144">
        <v>1149605</v>
      </c>
    </row>
    <row r="3145" spans="1:2" x14ac:dyDescent="0.2">
      <c r="A3145" t="s">
        <v>1815</v>
      </c>
      <c r="B3145">
        <v>55530</v>
      </c>
    </row>
    <row r="3146" spans="1:2" x14ac:dyDescent="0.2">
      <c r="A3146" t="s">
        <v>1816</v>
      </c>
      <c r="B3146">
        <v>140305</v>
      </c>
    </row>
    <row r="3147" spans="1:2" x14ac:dyDescent="0.2">
      <c r="A3147" t="s">
        <v>1817</v>
      </c>
      <c r="B3147">
        <v>221235</v>
      </c>
    </row>
    <row r="3148" spans="1:2" x14ac:dyDescent="0.2">
      <c r="A3148" t="s">
        <v>1818</v>
      </c>
      <c r="B3148">
        <v>238100</v>
      </c>
    </row>
    <row r="3149" spans="1:2" x14ac:dyDescent="0.2">
      <c r="A3149" t="s">
        <v>1819</v>
      </c>
      <c r="B3149">
        <v>239875</v>
      </c>
    </row>
    <row r="3150" spans="1:2" x14ac:dyDescent="0.2">
      <c r="A3150" t="s">
        <v>1820</v>
      </c>
      <c r="B3150">
        <v>254560</v>
      </c>
    </row>
    <row r="3151" spans="1:2" x14ac:dyDescent="0.2">
      <c r="A3151" t="s">
        <v>1821</v>
      </c>
      <c r="B3151">
        <v>587475</v>
      </c>
    </row>
    <row r="3152" spans="1:2" x14ac:dyDescent="0.2">
      <c r="A3152" t="s">
        <v>1822</v>
      </c>
      <c r="B3152">
        <v>36675</v>
      </c>
    </row>
    <row r="3153" spans="1:2" x14ac:dyDescent="0.2">
      <c r="A3153" t="s">
        <v>1823</v>
      </c>
      <c r="B3153">
        <v>87115</v>
      </c>
    </row>
    <row r="3154" spans="1:2" x14ac:dyDescent="0.2">
      <c r="A3154" t="s">
        <v>1824</v>
      </c>
      <c r="B3154">
        <v>120710</v>
      </c>
    </row>
    <row r="3155" spans="1:2" x14ac:dyDescent="0.2">
      <c r="A3155" t="s">
        <v>1825</v>
      </c>
      <c r="B3155">
        <v>110275</v>
      </c>
    </row>
    <row r="3156" spans="1:2" x14ac:dyDescent="0.2">
      <c r="A3156" t="s">
        <v>1826</v>
      </c>
      <c r="B3156">
        <v>105350</v>
      </c>
    </row>
    <row r="3157" spans="1:2" x14ac:dyDescent="0.2">
      <c r="A3157" t="s">
        <v>1827</v>
      </c>
      <c r="B3157">
        <v>127350</v>
      </c>
    </row>
    <row r="3158" spans="1:2" x14ac:dyDescent="0.2">
      <c r="A3158" t="s">
        <v>1828</v>
      </c>
      <c r="B3158">
        <v>562135</v>
      </c>
    </row>
    <row r="3159" spans="1:2" x14ac:dyDescent="0.2">
      <c r="A3159" t="s">
        <v>1822</v>
      </c>
      <c r="B3159">
        <v>18850</v>
      </c>
    </row>
    <row r="3160" spans="1:2" x14ac:dyDescent="0.2">
      <c r="A3160" t="s">
        <v>1823</v>
      </c>
      <c r="B3160">
        <v>53190</v>
      </c>
    </row>
    <row r="3161" spans="1:2" x14ac:dyDescent="0.2">
      <c r="A3161" t="s">
        <v>1824</v>
      </c>
      <c r="B3161">
        <v>100525</v>
      </c>
    </row>
    <row r="3162" spans="1:2" x14ac:dyDescent="0.2">
      <c r="A3162" t="s">
        <v>1825</v>
      </c>
      <c r="B3162">
        <v>127825</v>
      </c>
    </row>
    <row r="3163" spans="1:2" x14ac:dyDescent="0.2">
      <c r="A3163" t="s">
        <v>1826</v>
      </c>
      <c r="B3163">
        <v>134525</v>
      </c>
    </row>
    <row r="3164" spans="1:2" x14ac:dyDescent="0.2">
      <c r="A3164" t="s">
        <v>1827</v>
      </c>
      <c r="B3164">
        <v>127215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B2927"/>
  <sheetViews>
    <sheetView workbookViewId="0">
      <selection activeCell="A12" sqref="A12"/>
    </sheetView>
  </sheetViews>
  <sheetFormatPr defaultRowHeight="15" x14ac:dyDescent="0.2"/>
  <cols>
    <col min="1" max="1" width="114.21875" customWidth="1"/>
  </cols>
  <sheetData>
    <row r="2" spans="1:2" x14ac:dyDescent="0.2">
      <c r="B2" s="9" t="s">
        <v>2391</v>
      </c>
    </row>
    <row r="3" spans="1:2" x14ac:dyDescent="0.2">
      <c r="A3" t="s">
        <v>1857</v>
      </c>
      <c r="B3">
        <v>1617215</v>
      </c>
    </row>
    <row r="4" spans="1:2" x14ac:dyDescent="0.2">
      <c r="A4" t="s">
        <v>1858</v>
      </c>
      <c r="B4">
        <v>749655</v>
      </c>
    </row>
    <row r="5" spans="1:2" x14ac:dyDescent="0.2">
      <c r="A5" t="s">
        <v>1859</v>
      </c>
      <c r="B5">
        <v>867555</v>
      </c>
    </row>
    <row r="6" spans="1:2" x14ac:dyDescent="0.2">
      <c r="A6" t="s">
        <v>1860</v>
      </c>
      <c r="B6">
        <v>3824495</v>
      </c>
    </row>
    <row r="7" spans="1:2" x14ac:dyDescent="0.2">
      <c r="A7" t="s">
        <v>1861</v>
      </c>
      <c r="B7">
        <v>3560770</v>
      </c>
    </row>
    <row r="8" spans="1:2" x14ac:dyDescent="0.2">
      <c r="A8" t="s">
        <v>1862</v>
      </c>
      <c r="B8">
        <v>14063</v>
      </c>
    </row>
    <row r="9" spans="1:2" x14ac:dyDescent="0.2">
      <c r="A9" t="s">
        <v>1863</v>
      </c>
      <c r="B9">
        <v>13846</v>
      </c>
    </row>
    <row r="10" spans="1:2" x14ac:dyDescent="0.2">
      <c r="A10" t="s">
        <v>1864</v>
      </c>
      <c r="B10">
        <v>3561930</v>
      </c>
    </row>
    <row r="11" spans="1:2" x14ac:dyDescent="0.2">
      <c r="A11" t="s">
        <v>1865</v>
      </c>
      <c r="B11">
        <v>12986</v>
      </c>
    </row>
    <row r="12" spans="1:2" x14ac:dyDescent="0.2">
      <c r="A12" t="s">
        <v>1866</v>
      </c>
      <c r="B12">
        <v>13650</v>
      </c>
    </row>
    <row r="13" spans="1:2" x14ac:dyDescent="0.2">
      <c r="A13" t="s">
        <v>1867</v>
      </c>
      <c r="B13">
        <v>2230410</v>
      </c>
    </row>
    <row r="14" spans="1:2" x14ac:dyDescent="0.2">
      <c r="A14" t="s">
        <v>1868</v>
      </c>
      <c r="B14">
        <v>9329</v>
      </c>
    </row>
    <row r="15" spans="1:2" x14ac:dyDescent="0.2">
      <c r="A15" t="s">
        <v>1869</v>
      </c>
      <c r="B15">
        <v>7041</v>
      </c>
    </row>
    <row r="16" spans="1:2" x14ac:dyDescent="0.2">
      <c r="A16" t="s">
        <v>1870</v>
      </c>
      <c r="B16">
        <v>3350345</v>
      </c>
    </row>
    <row r="17" spans="1:2" x14ac:dyDescent="0.2">
      <c r="A17" t="s">
        <v>1871</v>
      </c>
      <c r="B17">
        <v>8735</v>
      </c>
    </row>
    <row r="18" spans="1:2" x14ac:dyDescent="0.2">
      <c r="A18" t="s">
        <v>1872</v>
      </c>
      <c r="B18">
        <v>7623</v>
      </c>
    </row>
    <row r="19" spans="1:2" x14ac:dyDescent="0.2">
      <c r="A19" t="s">
        <v>1873</v>
      </c>
      <c r="B19">
        <v>1613160</v>
      </c>
    </row>
    <row r="20" spans="1:2" x14ac:dyDescent="0.2">
      <c r="A20" t="s">
        <v>1874</v>
      </c>
      <c r="B20">
        <v>9997</v>
      </c>
    </row>
    <row r="21" spans="1:2" x14ac:dyDescent="0.2">
      <c r="A21" t="s">
        <v>1875</v>
      </c>
      <c r="B21">
        <v>8585</v>
      </c>
    </row>
    <row r="22" spans="1:2" x14ac:dyDescent="0.2">
      <c r="A22" t="s">
        <v>1876</v>
      </c>
      <c r="B22">
        <v>1736495</v>
      </c>
    </row>
    <row r="23" spans="1:2" x14ac:dyDescent="0.2">
      <c r="A23" t="s">
        <v>1877</v>
      </c>
      <c r="B23">
        <v>1606940</v>
      </c>
    </row>
    <row r="24" spans="1:2" x14ac:dyDescent="0.2">
      <c r="A24" t="s">
        <v>1878</v>
      </c>
      <c r="B24">
        <v>12986</v>
      </c>
    </row>
    <row r="25" spans="1:2" x14ac:dyDescent="0.2">
      <c r="A25" t="s">
        <v>1879</v>
      </c>
      <c r="B25">
        <v>12614</v>
      </c>
    </row>
    <row r="26" spans="1:2" x14ac:dyDescent="0.2">
      <c r="A26" t="s">
        <v>1880</v>
      </c>
      <c r="B26">
        <v>1607695</v>
      </c>
    </row>
    <row r="27" spans="1:2" x14ac:dyDescent="0.2">
      <c r="A27" t="s">
        <v>1881</v>
      </c>
      <c r="B27">
        <v>11491</v>
      </c>
    </row>
    <row r="28" spans="1:2" x14ac:dyDescent="0.2">
      <c r="A28" t="s">
        <v>1882</v>
      </c>
      <c r="B28">
        <v>12508</v>
      </c>
    </row>
    <row r="29" spans="1:2" x14ac:dyDescent="0.2">
      <c r="A29" t="s">
        <v>1883</v>
      </c>
      <c r="B29">
        <v>1031075</v>
      </c>
    </row>
    <row r="30" spans="1:2" x14ac:dyDescent="0.2">
      <c r="A30" t="s">
        <v>1884</v>
      </c>
      <c r="B30">
        <v>10122</v>
      </c>
    </row>
    <row r="31" spans="1:2" x14ac:dyDescent="0.2">
      <c r="A31" t="s">
        <v>1885</v>
      </c>
      <c r="B31">
        <v>7917</v>
      </c>
    </row>
    <row r="32" spans="1:2" x14ac:dyDescent="0.2">
      <c r="A32" t="s">
        <v>1886</v>
      </c>
      <c r="B32">
        <v>1500115</v>
      </c>
    </row>
    <row r="33" spans="1:2" x14ac:dyDescent="0.2">
      <c r="A33" t="s">
        <v>1887</v>
      </c>
      <c r="B33">
        <v>6954</v>
      </c>
    </row>
    <row r="34" spans="1:2" x14ac:dyDescent="0.2">
      <c r="A34" t="s">
        <v>1888</v>
      </c>
      <c r="B34">
        <v>3380</v>
      </c>
    </row>
    <row r="35" spans="1:2" x14ac:dyDescent="0.2">
      <c r="A35" t="s">
        <v>1889</v>
      </c>
      <c r="B35">
        <v>788770</v>
      </c>
    </row>
    <row r="36" spans="1:2" x14ac:dyDescent="0.2">
      <c r="A36" t="s">
        <v>1890</v>
      </c>
      <c r="B36">
        <v>10386</v>
      </c>
    </row>
    <row r="37" spans="1:2" x14ac:dyDescent="0.2">
      <c r="A37" t="s">
        <v>1891</v>
      </c>
      <c r="B37">
        <v>9046</v>
      </c>
    </row>
    <row r="38" spans="1:2" x14ac:dyDescent="0.2">
      <c r="A38" t="s">
        <v>1892</v>
      </c>
      <c r="B38">
        <v>2088000</v>
      </c>
    </row>
    <row r="39" spans="1:2" x14ac:dyDescent="0.2">
      <c r="A39" t="s">
        <v>1877</v>
      </c>
      <c r="B39">
        <v>1953830</v>
      </c>
    </row>
    <row r="40" spans="1:2" x14ac:dyDescent="0.2">
      <c r="A40" t="s">
        <v>1878</v>
      </c>
      <c r="B40">
        <v>14948</v>
      </c>
    </row>
    <row r="41" spans="1:2" x14ac:dyDescent="0.2">
      <c r="A41" t="s">
        <v>1879</v>
      </c>
      <c r="B41">
        <v>14809</v>
      </c>
    </row>
    <row r="42" spans="1:2" x14ac:dyDescent="0.2">
      <c r="A42" t="s">
        <v>1880</v>
      </c>
      <c r="B42">
        <v>1954235</v>
      </c>
    </row>
    <row r="43" spans="1:2" x14ac:dyDescent="0.2">
      <c r="A43" t="s">
        <v>1881</v>
      </c>
      <c r="B43">
        <v>14215</v>
      </c>
    </row>
    <row r="44" spans="1:2" x14ac:dyDescent="0.2">
      <c r="A44" t="s">
        <v>1882</v>
      </c>
      <c r="B44">
        <v>14572</v>
      </c>
    </row>
    <row r="45" spans="1:2" x14ac:dyDescent="0.2">
      <c r="A45" t="s">
        <v>1883</v>
      </c>
      <c r="B45">
        <v>1199330</v>
      </c>
    </row>
    <row r="46" spans="1:2" x14ac:dyDescent="0.2">
      <c r="A46" t="s">
        <v>1884</v>
      </c>
      <c r="B46">
        <v>8647</v>
      </c>
    </row>
    <row r="47" spans="1:2" x14ac:dyDescent="0.2">
      <c r="A47" t="s">
        <v>1885</v>
      </c>
      <c r="B47">
        <v>6314</v>
      </c>
    </row>
    <row r="48" spans="1:2" x14ac:dyDescent="0.2">
      <c r="A48" t="s">
        <v>1886</v>
      </c>
      <c r="B48">
        <v>1850225</v>
      </c>
    </row>
    <row r="49" spans="1:2" x14ac:dyDescent="0.2">
      <c r="A49" t="s">
        <v>1887</v>
      </c>
      <c r="B49">
        <v>10180</v>
      </c>
    </row>
    <row r="50" spans="1:2" x14ac:dyDescent="0.2">
      <c r="A50" t="s">
        <v>1888</v>
      </c>
      <c r="B50">
        <v>10036</v>
      </c>
    </row>
    <row r="51" spans="1:2" x14ac:dyDescent="0.2">
      <c r="A51" t="s">
        <v>1889</v>
      </c>
      <c r="B51">
        <v>824390</v>
      </c>
    </row>
    <row r="52" spans="1:2" x14ac:dyDescent="0.2">
      <c r="A52" t="s">
        <v>1890</v>
      </c>
      <c r="B52">
        <v>9625</v>
      </c>
    </row>
    <row r="53" spans="1:2" x14ac:dyDescent="0.2">
      <c r="A53" t="s">
        <v>1891</v>
      </c>
      <c r="B53">
        <v>8167</v>
      </c>
    </row>
    <row r="54" spans="1:2" x14ac:dyDescent="0.2">
      <c r="A54" t="s">
        <v>1893</v>
      </c>
      <c r="B54">
        <v>100</v>
      </c>
    </row>
    <row r="55" spans="1:2" x14ac:dyDescent="0.2">
      <c r="A55" t="s">
        <v>1894</v>
      </c>
      <c r="B55">
        <v>42</v>
      </c>
    </row>
    <row r="56" spans="1:2" x14ac:dyDescent="0.2">
      <c r="A56" t="s">
        <v>1895</v>
      </c>
      <c r="B56">
        <v>32</v>
      </c>
    </row>
    <row r="57" spans="1:2" x14ac:dyDescent="0.2">
      <c r="A57" t="s">
        <v>1896</v>
      </c>
      <c r="B57">
        <v>58</v>
      </c>
    </row>
    <row r="58" spans="1:2" x14ac:dyDescent="0.2">
      <c r="A58" t="s">
        <v>1897</v>
      </c>
      <c r="B58">
        <v>100</v>
      </c>
    </row>
    <row r="59" spans="1:2" x14ac:dyDescent="0.2">
      <c r="A59" t="s">
        <v>1898</v>
      </c>
      <c r="B59">
        <v>50</v>
      </c>
    </row>
    <row r="60" spans="1:2" x14ac:dyDescent="0.2">
      <c r="A60" t="s">
        <v>1899</v>
      </c>
      <c r="B60">
        <v>39</v>
      </c>
    </row>
    <row r="61" spans="1:2" x14ac:dyDescent="0.2">
      <c r="A61" t="s">
        <v>1900</v>
      </c>
      <c r="B61">
        <v>50</v>
      </c>
    </row>
    <row r="62" spans="1:2" x14ac:dyDescent="0.2">
      <c r="A62" t="s">
        <v>1901</v>
      </c>
      <c r="B62">
        <v>100</v>
      </c>
    </row>
    <row r="63" spans="1:2" x14ac:dyDescent="0.2">
      <c r="A63" t="s">
        <v>1898</v>
      </c>
      <c r="B63">
        <v>36</v>
      </c>
    </row>
    <row r="64" spans="1:2" x14ac:dyDescent="0.2">
      <c r="A64" t="s">
        <v>1899</v>
      </c>
      <c r="B64">
        <v>27</v>
      </c>
    </row>
    <row r="65" spans="1:2" x14ac:dyDescent="0.2">
      <c r="A65" t="s">
        <v>1900</v>
      </c>
      <c r="B65">
        <v>65</v>
      </c>
    </row>
    <row r="66" spans="1:2" x14ac:dyDescent="0.2">
      <c r="A66" t="s">
        <v>1902</v>
      </c>
      <c r="B66">
        <v>3824495</v>
      </c>
    </row>
    <row r="67" spans="1:2" x14ac:dyDescent="0.2">
      <c r="A67" t="s">
        <v>1903</v>
      </c>
      <c r="B67">
        <v>263725</v>
      </c>
    </row>
    <row r="68" spans="1:2" x14ac:dyDescent="0.2">
      <c r="A68" t="s">
        <v>1904</v>
      </c>
      <c r="B68">
        <v>3560770</v>
      </c>
    </row>
    <row r="69" spans="1:2" x14ac:dyDescent="0.2">
      <c r="A69" t="s">
        <v>1905</v>
      </c>
      <c r="B69">
        <v>1216010</v>
      </c>
    </row>
    <row r="70" spans="1:2" x14ac:dyDescent="0.2">
      <c r="A70" t="s">
        <v>1906</v>
      </c>
      <c r="B70">
        <v>1517185</v>
      </c>
    </row>
    <row r="71" spans="1:2" x14ac:dyDescent="0.2">
      <c r="A71" t="s">
        <v>1907</v>
      </c>
      <c r="B71">
        <v>640245</v>
      </c>
    </row>
    <row r="72" spans="1:2" x14ac:dyDescent="0.2">
      <c r="A72" t="s">
        <v>1908</v>
      </c>
      <c r="B72">
        <v>141605</v>
      </c>
    </row>
    <row r="73" spans="1:2" x14ac:dyDescent="0.2">
      <c r="A73" t="s">
        <v>1909</v>
      </c>
      <c r="B73">
        <v>32170</v>
      </c>
    </row>
    <row r="74" spans="1:2" x14ac:dyDescent="0.2">
      <c r="A74" t="s">
        <v>1910</v>
      </c>
      <c r="B74">
        <v>5745</v>
      </c>
    </row>
    <row r="75" spans="1:2" x14ac:dyDescent="0.2">
      <c r="A75" t="s">
        <v>1911</v>
      </c>
      <c r="B75">
        <v>2125</v>
      </c>
    </row>
    <row r="76" spans="1:2" x14ac:dyDescent="0.2">
      <c r="A76" t="s">
        <v>1912</v>
      </c>
      <c r="B76">
        <v>1090</v>
      </c>
    </row>
    <row r="77" spans="1:2" x14ac:dyDescent="0.2">
      <c r="A77" t="s">
        <v>1913</v>
      </c>
      <c r="B77">
        <v>800</v>
      </c>
    </row>
    <row r="78" spans="1:2" x14ac:dyDescent="0.2">
      <c r="A78" t="s">
        <v>1914</v>
      </c>
      <c r="B78">
        <v>595</v>
      </c>
    </row>
    <row r="79" spans="1:2" x14ac:dyDescent="0.2">
      <c r="A79" t="s">
        <v>1915</v>
      </c>
      <c r="B79">
        <v>3210</v>
      </c>
    </row>
    <row r="80" spans="1:2" x14ac:dyDescent="0.2">
      <c r="A80" t="s">
        <v>1916</v>
      </c>
      <c r="B80">
        <v>1430</v>
      </c>
    </row>
    <row r="81" spans="1:2" x14ac:dyDescent="0.2">
      <c r="A81" t="s">
        <v>1917</v>
      </c>
      <c r="B81">
        <v>1780</v>
      </c>
    </row>
    <row r="82" spans="1:2" x14ac:dyDescent="0.2">
      <c r="A82" t="s">
        <v>1918</v>
      </c>
      <c r="B82">
        <v>93</v>
      </c>
    </row>
    <row r="83" spans="1:2" x14ac:dyDescent="0.2">
      <c r="A83" t="s">
        <v>1919</v>
      </c>
      <c r="B83">
        <v>1736495</v>
      </c>
    </row>
    <row r="84" spans="1:2" x14ac:dyDescent="0.2">
      <c r="A84" t="s">
        <v>1920</v>
      </c>
      <c r="B84">
        <v>129555</v>
      </c>
    </row>
    <row r="85" spans="1:2" x14ac:dyDescent="0.2">
      <c r="A85" t="s">
        <v>1921</v>
      </c>
      <c r="B85">
        <v>1606945</v>
      </c>
    </row>
    <row r="86" spans="1:2" x14ac:dyDescent="0.2">
      <c r="A86" t="s">
        <v>1922</v>
      </c>
      <c r="B86">
        <v>627470</v>
      </c>
    </row>
    <row r="87" spans="1:2" x14ac:dyDescent="0.2">
      <c r="A87" t="s">
        <v>1923</v>
      </c>
      <c r="B87">
        <v>664760</v>
      </c>
    </row>
    <row r="88" spans="1:2" x14ac:dyDescent="0.2">
      <c r="A88" t="s">
        <v>1924</v>
      </c>
      <c r="B88">
        <v>249665</v>
      </c>
    </row>
    <row r="89" spans="1:2" x14ac:dyDescent="0.2">
      <c r="A89" t="s">
        <v>1925</v>
      </c>
      <c r="B89">
        <v>47490</v>
      </c>
    </row>
    <row r="90" spans="1:2" x14ac:dyDescent="0.2">
      <c r="A90" t="s">
        <v>1926</v>
      </c>
      <c r="B90">
        <v>10725</v>
      </c>
    </row>
    <row r="91" spans="1:2" x14ac:dyDescent="0.2">
      <c r="A91" t="s">
        <v>1927</v>
      </c>
      <c r="B91">
        <v>2425</v>
      </c>
    </row>
    <row r="92" spans="1:2" x14ac:dyDescent="0.2">
      <c r="A92" t="s">
        <v>1928</v>
      </c>
      <c r="B92">
        <v>1055</v>
      </c>
    </row>
    <row r="93" spans="1:2" x14ac:dyDescent="0.2">
      <c r="A93" t="s">
        <v>1929</v>
      </c>
      <c r="B93">
        <v>540</v>
      </c>
    </row>
    <row r="94" spans="1:2" x14ac:dyDescent="0.2">
      <c r="A94" t="s">
        <v>1930</v>
      </c>
      <c r="B94">
        <v>410</v>
      </c>
    </row>
    <row r="95" spans="1:2" x14ac:dyDescent="0.2">
      <c r="A95" t="s">
        <v>1931</v>
      </c>
      <c r="B95">
        <v>340</v>
      </c>
    </row>
    <row r="96" spans="1:2" x14ac:dyDescent="0.2">
      <c r="A96" t="s">
        <v>1932</v>
      </c>
      <c r="B96">
        <v>2070</v>
      </c>
    </row>
    <row r="97" spans="1:2" x14ac:dyDescent="0.2">
      <c r="A97" t="s">
        <v>1933</v>
      </c>
      <c r="B97">
        <v>815</v>
      </c>
    </row>
    <row r="98" spans="1:2" x14ac:dyDescent="0.2">
      <c r="A98" t="s">
        <v>1934</v>
      </c>
      <c r="B98">
        <v>1255</v>
      </c>
    </row>
    <row r="99" spans="1:2" x14ac:dyDescent="0.2">
      <c r="A99" t="s">
        <v>1935</v>
      </c>
      <c r="B99">
        <v>93</v>
      </c>
    </row>
    <row r="100" spans="1:2" x14ac:dyDescent="0.2">
      <c r="A100" t="s">
        <v>1936</v>
      </c>
      <c r="B100">
        <v>2088000</v>
      </c>
    </row>
    <row r="101" spans="1:2" x14ac:dyDescent="0.2">
      <c r="A101" t="s">
        <v>1920</v>
      </c>
      <c r="B101">
        <v>134170</v>
      </c>
    </row>
    <row r="102" spans="1:2" x14ac:dyDescent="0.2">
      <c r="A102" t="s">
        <v>1921</v>
      </c>
      <c r="B102">
        <v>1953830</v>
      </c>
    </row>
    <row r="103" spans="1:2" x14ac:dyDescent="0.2">
      <c r="A103" t="s">
        <v>1922</v>
      </c>
      <c r="B103">
        <v>588540</v>
      </c>
    </row>
    <row r="104" spans="1:2" x14ac:dyDescent="0.2">
      <c r="A104" t="s">
        <v>1923</v>
      </c>
      <c r="B104">
        <v>852425</v>
      </c>
    </row>
    <row r="105" spans="1:2" x14ac:dyDescent="0.2">
      <c r="A105" t="s">
        <v>1924</v>
      </c>
      <c r="B105">
        <v>390580</v>
      </c>
    </row>
    <row r="106" spans="1:2" x14ac:dyDescent="0.2">
      <c r="A106" t="s">
        <v>1925</v>
      </c>
      <c r="B106">
        <v>94115</v>
      </c>
    </row>
    <row r="107" spans="1:2" x14ac:dyDescent="0.2">
      <c r="A107" t="s">
        <v>1926</v>
      </c>
      <c r="B107">
        <v>21440</v>
      </c>
    </row>
    <row r="108" spans="1:2" x14ac:dyDescent="0.2">
      <c r="A108" t="s">
        <v>1927</v>
      </c>
      <c r="B108">
        <v>3325</v>
      </c>
    </row>
    <row r="109" spans="1:2" x14ac:dyDescent="0.2">
      <c r="A109" t="s">
        <v>1928</v>
      </c>
      <c r="B109">
        <v>1070</v>
      </c>
    </row>
    <row r="110" spans="1:2" x14ac:dyDescent="0.2">
      <c r="A110" t="s">
        <v>1929</v>
      </c>
      <c r="B110">
        <v>555</v>
      </c>
    </row>
    <row r="111" spans="1:2" x14ac:dyDescent="0.2">
      <c r="A111" t="s">
        <v>1930</v>
      </c>
      <c r="B111">
        <v>390</v>
      </c>
    </row>
    <row r="112" spans="1:2" x14ac:dyDescent="0.2">
      <c r="A112" t="s">
        <v>1931</v>
      </c>
      <c r="B112">
        <v>250</v>
      </c>
    </row>
    <row r="113" spans="1:2" x14ac:dyDescent="0.2">
      <c r="A113" t="s">
        <v>1932</v>
      </c>
      <c r="B113">
        <v>1140</v>
      </c>
    </row>
    <row r="114" spans="1:2" x14ac:dyDescent="0.2">
      <c r="A114" t="s">
        <v>1933</v>
      </c>
      <c r="B114">
        <v>615</v>
      </c>
    </row>
    <row r="115" spans="1:2" x14ac:dyDescent="0.2">
      <c r="A115" t="s">
        <v>1934</v>
      </c>
      <c r="B115">
        <v>525</v>
      </c>
    </row>
    <row r="116" spans="1:2" x14ac:dyDescent="0.2">
      <c r="A116" t="s">
        <v>1935</v>
      </c>
      <c r="B116">
        <v>94</v>
      </c>
    </row>
    <row r="117" spans="1:2" x14ac:dyDescent="0.2">
      <c r="A117" t="s">
        <v>1937</v>
      </c>
      <c r="B117">
        <v>3824495</v>
      </c>
    </row>
    <row r="118" spans="1:2" x14ac:dyDescent="0.2">
      <c r="A118" t="s">
        <v>1938</v>
      </c>
      <c r="B118">
        <v>262565</v>
      </c>
    </row>
    <row r="119" spans="1:2" x14ac:dyDescent="0.2">
      <c r="A119" t="s">
        <v>1939</v>
      </c>
      <c r="B119">
        <v>3561930</v>
      </c>
    </row>
    <row r="120" spans="1:2" x14ac:dyDescent="0.2">
      <c r="A120" t="s">
        <v>1905</v>
      </c>
      <c r="B120">
        <v>1244985</v>
      </c>
    </row>
    <row r="121" spans="1:2" x14ac:dyDescent="0.2">
      <c r="A121" t="s">
        <v>1906</v>
      </c>
      <c r="B121">
        <v>1551490</v>
      </c>
    </row>
    <row r="122" spans="1:2" x14ac:dyDescent="0.2">
      <c r="A122" t="s">
        <v>1907</v>
      </c>
      <c r="B122">
        <v>617615</v>
      </c>
    </row>
    <row r="123" spans="1:2" x14ac:dyDescent="0.2">
      <c r="A123" t="s">
        <v>1908</v>
      </c>
      <c r="B123">
        <v>122675</v>
      </c>
    </row>
    <row r="124" spans="1:2" x14ac:dyDescent="0.2">
      <c r="A124" t="s">
        <v>1909</v>
      </c>
      <c r="B124">
        <v>21200</v>
      </c>
    </row>
    <row r="125" spans="1:2" x14ac:dyDescent="0.2">
      <c r="A125" t="s">
        <v>1910</v>
      </c>
      <c r="B125">
        <v>2465</v>
      </c>
    </row>
    <row r="126" spans="1:2" x14ac:dyDescent="0.2">
      <c r="A126" t="s">
        <v>1911</v>
      </c>
      <c r="B126">
        <v>670</v>
      </c>
    </row>
    <row r="127" spans="1:2" x14ac:dyDescent="0.2">
      <c r="A127" t="s">
        <v>1912</v>
      </c>
      <c r="B127">
        <v>270</v>
      </c>
    </row>
    <row r="128" spans="1:2" x14ac:dyDescent="0.2">
      <c r="A128" t="s">
        <v>1940</v>
      </c>
      <c r="B128">
        <v>555</v>
      </c>
    </row>
    <row r="129" spans="1:2" x14ac:dyDescent="0.2">
      <c r="A129" t="s">
        <v>1930</v>
      </c>
      <c r="B129">
        <v>160</v>
      </c>
    </row>
    <row r="130" spans="1:2" x14ac:dyDescent="0.2">
      <c r="A130" t="s">
        <v>1931</v>
      </c>
      <c r="B130">
        <v>120</v>
      </c>
    </row>
    <row r="131" spans="1:2" x14ac:dyDescent="0.2">
      <c r="A131" t="s">
        <v>1932</v>
      </c>
      <c r="B131">
        <v>275</v>
      </c>
    </row>
    <row r="132" spans="1:2" x14ac:dyDescent="0.2">
      <c r="A132" t="s">
        <v>1941</v>
      </c>
      <c r="B132">
        <v>93</v>
      </c>
    </row>
    <row r="133" spans="1:2" x14ac:dyDescent="0.2">
      <c r="A133" t="s">
        <v>1942</v>
      </c>
      <c r="B133">
        <v>1736495</v>
      </c>
    </row>
    <row r="134" spans="1:2" x14ac:dyDescent="0.2">
      <c r="A134" t="s">
        <v>1943</v>
      </c>
      <c r="B134">
        <v>128800</v>
      </c>
    </row>
    <row r="135" spans="1:2" x14ac:dyDescent="0.2">
      <c r="A135" t="s">
        <v>1944</v>
      </c>
      <c r="B135">
        <v>1607695</v>
      </c>
    </row>
    <row r="136" spans="1:2" x14ac:dyDescent="0.2">
      <c r="A136" t="s">
        <v>1922</v>
      </c>
      <c r="B136">
        <v>643020</v>
      </c>
    </row>
    <row r="137" spans="1:2" x14ac:dyDescent="0.2">
      <c r="A137" t="s">
        <v>1923</v>
      </c>
      <c r="B137">
        <v>682690</v>
      </c>
    </row>
    <row r="138" spans="1:2" x14ac:dyDescent="0.2">
      <c r="A138" t="s">
        <v>1924</v>
      </c>
      <c r="B138">
        <v>239055</v>
      </c>
    </row>
    <row r="139" spans="1:2" x14ac:dyDescent="0.2">
      <c r="A139" t="s">
        <v>1925</v>
      </c>
      <c r="B139">
        <v>36860</v>
      </c>
    </row>
    <row r="140" spans="1:2" x14ac:dyDescent="0.2">
      <c r="A140" t="s">
        <v>1926</v>
      </c>
      <c r="B140">
        <v>4740</v>
      </c>
    </row>
    <row r="141" spans="1:2" x14ac:dyDescent="0.2">
      <c r="A141" t="s">
        <v>1927</v>
      </c>
      <c r="B141">
        <v>650</v>
      </c>
    </row>
    <row r="142" spans="1:2" x14ac:dyDescent="0.2">
      <c r="A142" t="s">
        <v>1928</v>
      </c>
      <c r="B142">
        <v>285</v>
      </c>
    </row>
    <row r="143" spans="1:2" x14ac:dyDescent="0.2">
      <c r="A143" t="s">
        <v>1929</v>
      </c>
      <c r="B143">
        <v>145</v>
      </c>
    </row>
    <row r="144" spans="1:2" x14ac:dyDescent="0.2">
      <c r="A144" t="s">
        <v>1945</v>
      </c>
      <c r="B144">
        <v>250</v>
      </c>
    </row>
    <row r="145" spans="1:2" x14ac:dyDescent="0.2">
      <c r="A145" t="s">
        <v>1946</v>
      </c>
      <c r="B145">
        <v>70</v>
      </c>
    </row>
    <row r="146" spans="1:2" x14ac:dyDescent="0.2">
      <c r="A146" t="s">
        <v>1947</v>
      </c>
      <c r="B146">
        <v>45</v>
      </c>
    </row>
    <row r="147" spans="1:2" x14ac:dyDescent="0.2">
      <c r="A147" t="s">
        <v>1948</v>
      </c>
      <c r="B147">
        <v>140</v>
      </c>
    </row>
    <row r="148" spans="1:2" x14ac:dyDescent="0.2">
      <c r="A148" t="s">
        <v>1949</v>
      </c>
      <c r="B148">
        <v>93</v>
      </c>
    </row>
    <row r="149" spans="1:2" x14ac:dyDescent="0.2">
      <c r="A149" t="s">
        <v>1950</v>
      </c>
      <c r="B149">
        <v>2088000</v>
      </c>
    </row>
    <row r="150" spans="1:2" x14ac:dyDescent="0.2">
      <c r="A150" t="s">
        <v>1943</v>
      </c>
      <c r="B150">
        <v>133760</v>
      </c>
    </row>
    <row r="151" spans="1:2" x14ac:dyDescent="0.2">
      <c r="A151" t="s">
        <v>1944</v>
      </c>
      <c r="B151">
        <v>1954235</v>
      </c>
    </row>
    <row r="152" spans="1:2" x14ac:dyDescent="0.2">
      <c r="A152" t="s">
        <v>1922</v>
      </c>
      <c r="B152">
        <v>601965</v>
      </c>
    </row>
    <row r="153" spans="1:2" x14ac:dyDescent="0.2">
      <c r="A153" t="s">
        <v>1923</v>
      </c>
      <c r="B153">
        <v>868805</v>
      </c>
    </row>
    <row r="154" spans="1:2" x14ac:dyDescent="0.2">
      <c r="A154" t="s">
        <v>1924</v>
      </c>
      <c r="B154">
        <v>378565</v>
      </c>
    </row>
    <row r="155" spans="1:2" x14ac:dyDescent="0.2">
      <c r="A155" t="s">
        <v>1925</v>
      </c>
      <c r="B155">
        <v>85815</v>
      </c>
    </row>
    <row r="156" spans="1:2" x14ac:dyDescent="0.2">
      <c r="A156" t="s">
        <v>1926</v>
      </c>
      <c r="B156">
        <v>16455</v>
      </c>
    </row>
    <row r="157" spans="1:2" x14ac:dyDescent="0.2">
      <c r="A157" t="s">
        <v>1927</v>
      </c>
      <c r="B157">
        <v>1820</v>
      </c>
    </row>
    <row r="158" spans="1:2" x14ac:dyDescent="0.2">
      <c r="A158" t="s">
        <v>1928</v>
      </c>
      <c r="B158">
        <v>385</v>
      </c>
    </row>
    <row r="159" spans="1:2" x14ac:dyDescent="0.2">
      <c r="A159" t="s">
        <v>1929</v>
      </c>
      <c r="B159">
        <v>125</v>
      </c>
    </row>
    <row r="160" spans="1:2" x14ac:dyDescent="0.2">
      <c r="A160" t="s">
        <v>1945</v>
      </c>
      <c r="B160">
        <v>305</v>
      </c>
    </row>
    <row r="161" spans="1:2" x14ac:dyDescent="0.2">
      <c r="A161" t="s">
        <v>1946</v>
      </c>
      <c r="B161">
        <v>95</v>
      </c>
    </row>
    <row r="162" spans="1:2" x14ac:dyDescent="0.2">
      <c r="A162" t="s">
        <v>1947</v>
      </c>
      <c r="B162">
        <v>75</v>
      </c>
    </row>
    <row r="163" spans="1:2" x14ac:dyDescent="0.2">
      <c r="A163" t="s">
        <v>1948</v>
      </c>
      <c r="B163">
        <v>135</v>
      </c>
    </row>
    <row r="164" spans="1:2" x14ac:dyDescent="0.2">
      <c r="A164" t="s">
        <v>1949</v>
      </c>
      <c r="B164">
        <v>94</v>
      </c>
    </row>
    <row r="165" spans="1:2" x14ac:dyDescent="0.2">
      <c r="A165" t="s">
        <v>1951</v>
      </c>
      <c r="B165">
        <v>3824495</v>
      </c>
    </row>
    <row r="166" spans="1:2" x14ac:dyDescent="0.2">
      <c r="A166" t="s">
        <v>1952</v>
      </c>
      <c r="B166">
        <v>2211335</v>
      </c>
    </row>
    <row r="167" spans="1:2" x14ac:dyDescent="0.2">
      <c r="A167" t="s">
        <v>1953</v>
      </c>
      <c r="B167">
        <v>1613160</v>
      </c>
    </row>
    <row r="168" spans="1:2" x14ac:dyDescent="0.2">
      <c r="A168" t="s">
        <v>1954</v>
      </c>
      <c r="B168">
        <v>559940</v>
      </c>
    </row>
    <row r="169" spans="1:2" x14ac:dyDescent="0.2">
      <c r="A169" t="s">
        <v>1955</v>
      </c>
      <c r="B169">
        <v>334315</v>
      </c>
    </row>
    <row r="170" spans="1:2" x14ac:dyDescent="0.2">
      <c r="A170" t="s">
        <v>1906</v>
      </c>
      <c r="B170">
        <v>489345</v>
      </c>
    </row>
    <row r="171" spans="1:2" x14ac:dyDescent="0.2">
      <c r="A171" t="s">
        <v>1907</v>
      </c>
      <c r="B171">
        <v>173090</v>
      </c>
    </row>
    <row r="172" spans="1:2" x14ac:dyDescent="0.2">
      <c r="A172" t="s">
        <v>1908</v>
      </c>
      <c r="B172">
        <v>41170</v>
      </c>
    </row>
    <row r="173" spans="1:2" x14ac:dyDescent="0.2">
      <c r="A173" t="s">
        <v>1909</v>
      </c>
      <c r="B173">
        <v>9440</v>
      </c>
    </row>
    <row r="174" spans="1:2" x14ac:dyDescent="0.2">
      <c r="A174" t="s">
        <v>1910</v>
      </c>
      <c r="B174">
        <v>2305</v>
      </c>
    </row>
    <row r="175" spans="1:2" x14ac:dyDescent="0.2">
      <c r="A175" t="s">
        <v>1911</v>
      </c>
      <c r="B175">
        <v>970</v>
      </c>
    </row>
    <row r="176" spans="1:2" x14ac:dyDescent="0.2">
      <c r="A176" t="s">
        <v>1912</v>
      </c>
      <c r="B176">
        <v>580</v>
      </c>
    </row>
    <row r="177" spans="1:2" x14ac:dyDescent="0.2">
      <c r="A177" t="s">
        <v>1940</v>
      </c>
      <c r="B177">
        <v>2010</v>
      </c>
    </row>
    <row r="178" spans="1:2" x14ac:dyDescent="0.2">
      <c r="A178" t="s">
        <v>1930</v>
      </c>
      <c r="B178">
        <v>380</v>
      </c>
    </row>
    <row r="179" spans="1:2" x14ac:dyDescent="0.2">
      <c r="A179" t="s">
        <v>1931</v>
      </c>
      <c r="B179">
        <v>320</v>
      </c>
    </row>
    <row r="180" spans="1:2" x14ac:dyDescent="0.2">
      <c r="A180" t="s">
        <v>1932</v>
      </c>
      <c r="B180">
        <v>1310</v>
      </c>
    </row>
    <row r="181" spans="1:2" x14ac:dyDescent="0.2">
      <c r="A181" t="s">
        <v>1956</v>
      </c>
      <c r="B181">
        <v>42</v>
      </c>
    </row>
    <row r="182" spans="1:2" x14ac:dyDescent="0.2">
      <c r="A182" t="s">
        <v>1957</v>
      </c>
      <c r="B182">
        <v>1736495</v>
      </c>
    </row>
    <row r="183" spans="1:2" x14ac:dyDescent="0.2">
      <c r="A183" t="s">
        <v>1958</v>
      </c>
      <c r="B183">
        <v>947725</v>
      </c>
    </row>
    <row r="184" spans="1:2" x14ac:dyDescent="0.2">
      <c r="A184" t="s">
        <v>1959</v>
      </c>
      <c r="B184">
        <v>788770</v>
      </c>
    </row>
    <row r="185" spans="1:2" x14ac:dyDescent="0.2">
      <c r="A185" t="s">
        <v>1960</v>
      </c>
      <c r="B185">
        <v>264060</v>
      </c>
    </row>
    <row r="186" spans="1:2" x14ac:dyDescent="0.2">
      <c r="A186" t="s">
        <v>1961</v>
      </c>
      <c r="B186">
        <v>158235</v>
      </c>
    </row>
    <row r="187" spans="1:2" x14ac:dyDescent="0.2">
      <c r="A187" t="s">
        <v>1923</v>
      </c>
      <c r="B187">
        <v>241055</v>
      </c>
    </row>
    <row r="188" spans="1:2" x14ac:dyDescent="0.2">
      <c r="A188" t="s">
        <v>1924</v>
      </c>
      <c r="B188">
        <v>90405</v>
      </c>
    </row>
    <row r="189" spans="1:2" x14ac:dyDescent="0.2">
      <c r="A189" t="s">
        <v>1925</v>
      </c>
      <c r="B189">
        <v>25200</v>
      </c>
    </row>
    <row r="190" spans="1:2" x14ac:dyDescent="0.2">
      <c r="A190" t="s">
        <v>1926</v>
      </c>
      <c r="B190">
        <v>6145</v>
      </c>
    </row>
    <row r="191" spans="1:2" x14ac:dyDescent="0.2">
      <c r="A191" t="s">
        <v>1927</v>
      </c>
      <c r="B191">
        <v>1375</v>
      </c>
    </row>
    <row r="192" spans="1:2" x14ac:dyDescent="0.2">
      <c r="A192" t="s">
        <v>1928</v>
      </c>
      <c r="B192">
        <v>575</v>
      </c>
    </row>
    <row r="193" spans="1:2" x14ac:dyDescent="0.2">
      <c r="A193" t="s">
        <v>1929</v>
      </c>
      <c r="B193">
        <v>330</v>
      </c>
    </row>
    <row r="194" spans="1:2" x14ac:dyDescent="0.2">
      <c r="A194" t="s">
        <v>1945</v>
      </c>
      <c r="B194">
        <v>1390</v>
      </c>
    </row>
    <row r="195" spans="1:2" x14ac:dyDescent="0.2">
      <c r="A195" t="s">
        <v>1946</v>
      </c>
      <c r="B195">
        <v>220</v>
      </c>
    </row>
    <row r="196" spans="1:2" x14ac:dyDescent="0.2">
      <c r="A196" t="s">
        <v>1947</v>
      </c>
      <c r="B196">
        <v>170</v>
      </c>
    </row>
    <row r="197" spans="1:2" x14ac:dyDescent="0.2">
      <c r="A197" t="s">
        <v>1948</v>
      </c>
      <c r="B197">
        <v>1000</v>
      </c>
    </row>
    <row r="198" spans="1:2" x14ac:dyDescent="0.2">
      <c r="A198" t="s">
        <v>1962</v>
      </c>
      <c r="B198">
        <v>45</v>
      </c>
    </row>
    <row r="199" spans="1:2" x14ac:dyDescent="0.2">
      <c r="A199" t="s">
        <v>1963</v>
      </c>
      <c r="B199">
        <v>2088000</v>
      </c>
    </row>
    <row r="200" spans="1:2" x14ac:dyDescent="0.2">
      <c r="A200" t="s">
        <v>1958</v>
      </c>
      <c r="B200">
        <v>1263610</v>
      </c>
    </row>
    <row r="201" spans="1:2" x14ac:dyDescent="0.2">
      <c r="A201" t="s">
        <v>1959</v>
      </c>
      <c r="B201">
        <v>824395</v>
      </c>
    </row>
    <row r="202" spans="1:2" x14ac:dyDescent="0.2">
      <c r="A202" t="s">
        <v>1960</v>
      </c>
      <c r="B202">
        <v>295880</v>
      </c>
    </row>
    <row r="203" spans="1:2" x14ac:dyDescent="0.2">
      <c r="A203" t="s">
        <v>1961</v>
      </c>
      <c r="B203">
        <v>176080</v>
      </c>
    </row>
    <row r="204" spans="1:2" x14ac:dyDescent="0.2">
      <c r="A204" t="s">
        <v>1923</v>
      </c>
      <c r="B204">
        <v>248290</v>
      </c>
    </row>
    <row r="205" spans="1:2" x14ac:dyDescent="0.2">
      <c r="A205" t="s">
        <v>1924</v>
      </c>
      <c r="B205">
        <v>82685</v>
      </c>
    </row>
    <row r="206" spans="1:2" x14ac:dyDescent="0.2">
      <c r="A206" t="s">
        <v>1925</v>
      </c>
      <c r="B206">
        <v>15975</v>
      </c>
    </row>
    <row r="207" spans="1:2" x14ac:dyDescent="0.2">
      <c r="A207" t="s">
        <v>1926</v>
      </c>
      <c r="B207">
        <v>3295</v>
      </c>
    </row>
    <row r="208" spans="1:2" x14ac:dyDescent="0.2">
      <c r="A208" t="s">
        <v>1927</v>
      </c>
      <c r="B208">
        <v>925</v>
      </c>
    </row>
    <row r="209" spans="1:2" x14ac:dyDescent="0.2">
      <c r="A209" t="s">
        <v>1928</v>
      </c>
      <c r="B209">
        <v>395</v>
      </c>
    </row>
    <row r="210" spans="1:2" x14ac:dyDescent="0.2">
      <c r="A210" t="s">
        <v>1929</v>
      </c>
      <c r="B210">
        <v>250</v>
      </c>
    </row>
    <row r="211" spans="1:2" x14ac:dyDescent="0.2">
      <c r="A211" t="s">
        <v>1945</v>
      </c>
      <c r="B211">
        <v>615</v>
      </c>
    </row>
    <row r="212" spans="1:2" x14ac:dyDescent="0.2">
      <c r="A212" t="s">
        <v>1946</v>
      </c>
      <c r="B212">
        <v>165</v>
      </c>
    </row>
    <row r="213" spans="1:2" x14ac:dyDescent="0.2">
      <c r="A213" t="s">
        <v>1947</v>
      </c>
      <c r="B213">
        <v>145</v>
      </c>
    </row>
    <row r="214" spans="1:2" x14ac:dyDescent="0.2">
      <c r="A214" t="s">
        <v>1948</v>
      </c>
      <c r="B214">
        <v>310</v>
      </c>
    </row>
    <row r="215" spans="1:2" x14ac:dyDescent="0.2">
      <c r="A215" t="s">
        <v>1962</v>
      </c>
      <c r="B215">
        <v>40</v>
      </c>
    </row>
    <row r="216" spans="1:2" x14ac:dyDescent="0.2">
      <c r="A216" t="s">
        <v>1964</v>
      </c>
      <c r="B216">
        <v>1500735</v>
      </c>
    </row>
    <row r="217" spans="1:2" x14ac:dyDescent="0.2">
      <c r="A217" t="s">
        <v>1965</v>
      </c>
      <c r="B217">
        <v>13648</v>
      </c>
    </row>
    <row r="218" spans="1:2" x14ac:dyDescent="0.2">
      <c r="A218" t="s">
        <v>1966</v>
      </c>
      <c r="B218">
        <v>14747</v>
      </c>
    </row>
    <row r="219" spans="1:2" x14ac:dyDescent="0.2">
      <c r="A219" t="s">
        <v>1967</v>
      </c>
      <c r="B219">
        <v>13008</v>
      </c>
    </row>
    <row r="220" spans="1:2" x14ac:dyDescent="0.2">
      <c r="A220" t="s">
        <v>1968</v>
      </c>
      <c r="B220">
        <v>14498</v>
      </c>
    </row>
    <row r="221" spans="1:2" x14ac:dyDescent="0.2">
      <c r="A221" t="s">
        <v>1969</v>
      </c>
      <c r="B221">
        <v>694480</v>
      </c>
    </row>
    <row r="222" spans="1:2" x14ac:dyDescent="0.2">
      <c r="A222" t="s">
        <v>1970</v>
      </c>
      <c r="B222">
        <v>12409</v>
      </c>
    </row>
    <row r="223" spans="1:2" x14ac:dyDescent="0.2">
      <c r="A223" t="s">
        <v>1971</v>
      </c>
      <c r="B223">
        <v>12780</v>
      </c>
    </row>
    <row r="224" spans="1:2" x14ac:dyDescent="0.2">
      <c r="A224" t="s">
        <v>1972</v>
      </c>
      <c r="B224">
        <v>11764</v>
      </c>
    </row>
    <row r="225" spans="1:2" x14ac:dyDescent="0.2">
      <c r="A225" t="s">
        <v>1973</v>
      </c>
      <c r="B225">
        <v>12598</v>
      </c>
    </row>
    <row r="226" spans="1:2" x14ac:dyDescent="0.2">
      <c r="A226" t="s">
        <v>1974</v>
      </c>
      <c r="B226">
        <v>806255</v>
      </c>
    </row>
    <row r="227" spans="1:2" x14ac:dyDescent="0.2">
      <c r="A227" t="s">
        <v>1975</v>
      </c>
      <c r="B227">
        <v>14714</v>
      </c>
    </row>
    <row r="228" spans="1:2" x14ac:dyDescent="0.2">
      <c r="A228" t="s">
        <v>1976</v>
      </c>
      <c r="B228">
        <v>16908</v>
      </c>
    </row>
    <row r="229" spans="1:2" x14ac:dyDescent="0.2">
      <c r="A229" t="s">
        <v>1977</v>
      </c>
      <c r="B229">
        <v>14079</v>
      </c>
    </row>
    <row r="230" spans="1:2" x14ac:dyDescent="0.2">
      <c r="A230" t="s">
        <v>1978</v>
      </c>
      <c r="B230">
        <v>16616</v>
      </c>
    </row>
    <row r="231" spans="1:2" x14ac:dyDescent="0.2">
      <c r="A231" t="s">
        <v>1979</v>
      </c>
      <c r="B231">
        <v>4809335</v>
      </c>
    </row>
    <row r="232" spans="1:2" x14ac:dyDescent="0.2">
      <c r="A232" t="s">
        <v>1980</v>
      </c>
      <c r="B232">
        <v>4809240</v>
      </c>
    </row>
    <row r="233" spans="1:2" x14ac:dyDescent="0.2">
      <c r="A233" t="s">
        <v>1981</v>
      </c>
      <c r="B233">
        <v>2935025</v>
      </c>
    </row>
    <row r="234" spans="1:2" x14ac:dyDescent="0.2">
      <c r="A234" t="s">
        <v>1982</v>
      </c>
      <c r="B234">
        <v>1866350</v>
      </c>
    </row>
    <row r="235" spans="1:2" x14ac:dyDescent="0.2">
      <c r="A235" t="s">
        <v>1983</v>
      </c>
      <c r="B235">
        <v>6680</v>
      </c>
    </row>
    <row r="236" spans="1:2" x14ac:dyDescent="0.2">
      <c r="A236" t="s">
        <v>1984</v>
      </c>
      <c r="B236">
        <v>925</v>
      </c>
    </row>
    <row r="237" spans="1:2" x14ac:dyDescent="0.2">
      <c r="A237" t="s">
        <v>1985</v>
      </c>
      <c r="B237">
        <v>260</v>
      </c>
    </row>
    <row r="238" spans="1:2" x14ac:dyDescent="0.2">
      <c r="A238" t="s">
        <v>1986</v>
      </c>
      <c r="B238">
        <v>95</v>
      </c>
    </row>
    <row r="239" spans="1:2" x14ac:dyDescent="0.2">
      <c r="A239" t="s">
        <v>1987</v>
      </c>
      <c r="B239">
        <v>65</v>
      </c>
    </row>
    <row r="240" spans="1:2" x14ac:dyDescent="0.2">
      <c r="A240" t="s">
        <v>1988</v>
      </c>
      <c r="B240">
        <v>20</v>
      </c>
    </row>
    <row r="241" spans="1:2" x14ac:dyDescent="0.2">
      <c r="A241" t="s">
        <v>1989</v>
      </c>
      <c r="B241">
        <v>10</v>
      </c>
    </row>
    <row r="242" spans="1:2" x14ac:dyDescent="0.2">
      <c r="A242" t="s">
        <v>1990</v>
      </c>
      <c r="B242">
        <v>0</v>
      </c>
    </row>
    <row r="243" spans="1:2" x14ac:dyDescent="0.2">
      <c r="A243" t="s">
        <v>1991</v>
      </c>
      <c r="B243">
        <v>0</v>
      </c>
    </row>
    <row r="244" spans="1:2" x14ac:dyDescent="0.2">
      <c r="A244" t="s">
        <v>1992</v>
      </c>
      <c r="B244">
        <v>2242030</v>
      </c>
    </row>
    <row r="245" spans="1:2" x14ac:dyDescent="0.2">
      <c r="A245" t="s">
        <v>1993</v>
      </c>
      <c r="B245">
        <v>2241985</v>
      </c>
    </row>
    <row r="246" spans="1:2" x14ac:dyDescent="0.2">
      <c r="A246" t="s">
        <v>1994</v>
      </c>
      <c r="B246">
        <v>1408705</v>
      </c>
    </row>
    <row r="247" spans="1:2" x14ac:dyDescent="0.2">
      <c r="A247" t="s">
        <v>1995</v>
      </c>
      <c r="B247">
        <v>828965</v>
      </c>
    </row>
    <row r="248" spans="1:2" x14ac:dyDescent="0.2">
      <c r="A248" t="s">
        <v>1996</v>
      </c>
      <c r="B248">
        <v>3600</v>
      </c>
    </row>
    <row r="249" spans="1:2" x14ac:dyDescent="0.2">
      <c r="A249" t="s">
        <v>1997</v>
      </c>
      <c r="B249">
        <v>565</v>
      </c>
    </row>
    <row r="250" spans="1:2" x14ac:dyDescent="0.2">
      <c r="A250" t="s">
        <v>1998</v>
      </c>
      <c r="B250">
        <v>150</v>
      </c>
    </row>
    <row r="251" spans="1:2" x14ac:dyDescent="0.2">
      <c r="A251" t="s">
        <v>1999</v>
      </c>
      <c r="B251">
        <v>45</v>
      </c>
    </row>
    <row r="252" spans="1:2" x14ac:dyDescent="0.2">
      <c r="A252" t="s">
        <v>2000</v>
      </c>
      <c r="B252">
        <v>20</v>
      </c>
    </row>
    <row r="253" spans="1:2" x14ac:dyDescent="0.2">
      <c r="A253" t="s">
        <v>2001</v>
      </c>
      <c r="B253">
        <v>15</v>
      </c>
    </row>
    <row r="254" spans="1:2" x14ac:dyDescent="0.2">
      <c r="A254" t="s">
        <v>2002</v>
      </c>
      <c r="B254">
        <v>0</v>
      </c>
    </row>
    <row r="255" spans="1:2" x14ac:dyDescent="0.2">
      <c r="A255" t="s">
        <v>2003</v>
      </c>
      <c r="B255">
        <v>0</v>
      </c>
    </row>
    <row r="256" spans="1:2" x14ac:dyDescent="0.2">
      <c r="A256" t="s">
        <v>2004</v>
      </c>
      <c r="B256">
        <v>0</v>
      </c>
    </row>
    <row r="257" spans="1:2" x14ac:dyDescent="0.2">
      <c r="A257" t="s">
        <v>2005</v>
      </c>
      <c r="B257">
        <v>2567310</v>
      </c>
    </row>
    <row r="258" spans="1:2" x14ac:dyDescent="0.2">
      <c r="A258" t="s">
        <v>1993</v>
      </c>
      <c r="B258">
        <v>2567260</v>
      </c>
    </row>
    <row r="259" spans="1:2" x14ac:dyDescent="0.2">
      <c r="A259" t="s">
        <v>1994</v>
      </c>
      <c r="B259">
        <v>1526315</v>
      </c>
    </row>
    <row r="260" spans="1:2" x14ac:dyDescent="0.2">
      <c r="A260" t="s">
        <v>1995</v>
      </c>
      <c r="B260">
        <v>1037395</v>
      </c>
    </row>
    <row r="261" spans="1:2" x14ac:dyDescent="0.2">
      <c r="A261" t="s">
        <v>1996</v>
      </c>
      <c r="B261">
        <v>3080</v>
      </c>
    </row>
    <row r="262" spans="1:2" x14ac:dyDescent="0.2">
      <c r="A262" t="s">
        <v>1997</v>
      </c>
      <c r="B262">
        <v>355</v>
      </c>
    </row>
    <row r="263" spans="1:2" x14ac:dyDescent="0.2">
      <c r="A263" t="s">
        <v>1998</v>
      </c>
      <c r="B263">
        <v>110</v>
      </c>
    </row>
    <row r="264" spans="1:2" x14ac:dyDescent="0.2">
      <c r="A264" t="s">
        <v>1999</v>
      </c>
      <c r="B264">
        <v>50</v>
      </c>
    </row>
    <row r="265" spans="1:2" x14ac:dyDescent="0.2">
      <c r="A265" t="s">
        <v>2000</v>
      </c>
      <c r="B265">
        <v>40</v>
      </c>
    </row>
    <row r="266" spans="1:2" x14ac:dyDescent="0.2">
      <c r="A266" t="s">
        <v>2001</v>
      </c>
      <c r="B266">
        <v>0</v>
      </c>
    </row>
    <row r="267" spans="1:2" x14ac:dyDescent="0.2">
      <c r="A267" t="s">
        <v>2002</v>
      </c>
      <c r="B267">
        <v>0</v>
      </c>
    </row>
    <row r="268" spans="1:2" x14ac:dyDescent="0.2">
      <c r="A268" t="s">
        <v>2003</v>
      </c>
      <c r="B268">
        <v>0</v>
      </c>
    </row>
    <row r="269" spans="1:2" x14ac:dyDescent="0.2">
      <c r="A269" t="s">
        <v>2004</v>
      </c>
      <c r="B269">
        <v>0</v>
      </c>
    </row>
    <row r="270" spans="1:2" x14ac:dyDescent="0.2">
      <c r="A270" t="s">
        <v>2006</v>
      </c>
      <c r="B270">
        <v>4809335</v>
      </c>
    </row>
    <row r="271" spans="1:2" x14ac:dyDescent="0.2">
      <c r="A271" t="s">
        <v>2007</v>
      </c>
      <c r="B271">
        <v>1159810</v>
      </c>
    </row>
    <row r="272" spans="1:2" x14ac:dyDescent="0.2">
      <c r="A272" t="s">
        <v>2008</v>
      </c>
      <c r="B272">
        <v>393830</v>
      </c>
    </row>
    <row r="273" spans="1:2" x14ac:dyDescent="0.2">
      <c r="A273" t="s">
        <v>2009</v>
      </c>
      <c r="B273">
        <v>2853580</v>
      </c>
    </row>
    <row r="274" spans="1:2" x14ac:dyDescent="0.2">
      <c r="A274" t="s">
        <v>16</v>
      </c>
      <c r="B274">
        <v>795950</v>
      </c>
    </row>
    <row r="275" spans="1:2" x14ac:dyDescent="0.2">
      <c r="A275" t="s">
        <v>2010</v>
      </c>
      <c r="B275">
        <v>4809340</v>
      </c>
    </row>
    <row r="276" spans="1:2" x14ac:dyDescent="0.2">
      <c r="A276" t="s">
        <v>2007</v>
      </c>
      <c r="B276">
        <v>1159805</v>
      </c>
    </row>
    <row r="277" spans="1:2" x14ac:dyDescent="0.2">
      <c r="A277" t="s">
        <v>2008</v>
      </c>
      <c r="B277">
        <v>393830</v>
      </c>
    </row>
    <row r="278" spans="1:2" x14ac:dyDescent="0.2">
      <c r="A278" t="s">
        <v>2009</v>
      </c>
      <c r="B278">
        <v>2853580</v>
      </c>
    </row>
    <row r="279" spans="1:2" x14ac:dyDescent="0.2">
      <c r="A279" t="s">
        <v>16</v>
      </c>
      <c r="B279">
        <v>795950</v>
      </c>
    </row>
    <row r="280" spans="1:2" x14ac:dyDescent="0.2">
      <c r="A280" t="s">
        <v>2011</v>
      </c>
      <c r="B280">
        <v>100</v>
      </c>
    </row>
    <row r="281" spans="1:2" x14ac:dyDescent="0.2">
      <c r="A281" t="s">
        <v>2012</v>
      </c>
      <c r="B281">
        <v>100</v>
      </c>
    </row>
    <row r="282" spans="1:2" x14ac:dyDescent="0.2">
      <c r="A282" t="s">
        <v>2013</v>
      </c>
      <c r="B282">
        <v>100</v>
      </c>
    </row>
    <row r="283" spans="1:2" x14ac:dyDescent="0.2">
      <c r="A283" t="s">
        <v>2014</v>
      </c>
      <c r="B283">
        <v>100</v>
      </c>
    </row>
    <row r="284" spans="1:2" x14ac:dyDescent="0.2">
      <c r="A284" t="s">
        <v>2015</v>
      </c>
      <c r="B284">
        <v>100</v>
      </c>
    </row>
    <row r="285" spans="1:2" x14ac:dyDescent="0.2">
      <c r="A285" t="s">
        <v>2016</v>
      </c>
      <c r="B285">
        <v>2749405</v>
      </c>
    </row>
    <row r="286" spans="1:2" x14ac:dyDescent="0.2">
      <c r="A286" t="s">
        <v>2007</v>
      </c>
      <c r="B286">
        <v>657380</v>
      </c>
    </row>
    <row r="287" spans="1:2" x14ac:dyDescent="0.2">
      <c r="A287" t="s">
        <v>2008</v>
      </c>
      <c r="B287">
        <v>225530</v>
      </c>
    </row>
    <row r="288" spans="1:2" x14ac:dyDescent="0.2">
      <c r="A288" t="s">
        <v>2009</v>
      </c>
      <c r="B288">
        <v>1836315</v>
      </c>
    </row>
    <row r="289" spans="1:2" x14ac:dyDescent="0.2">
      <c r="A289" t="s">
        <v>16</v>
      </c>
      <c r="B289">
        <v>255710</v>
      </c>
    </row>
    <row r="290" spans="1:2" x14ac:dyDescent="0.2">
      <c r="A290" t="s">
        <v>2017</v>
      </c>
      <c r="B290">
        <v>57</v>
      </c>
    </row>
    <row r="291" spans="1:2" x14ac:dyDescent="0.2">
      <c r="A291" t="s">
        <v>2012</v>
      </c>
      <c r="B291">
        <v>57</v>
      </c>
    </row>
    <row r="292" spans="1:2" x14ac:dyDescent="0.2">
      <c r="A292" t="s">
        <v>2013</v>
      </c>
      <c r="B292">
        <v>57</v>
      </c>
    </row>
    <row r="293" spans="1:2" x14ac:dyDescent="0.2">
      <c r="A293" t="s">
        <v>2014</v>
      </c>
      <c r="B293">
        <v>64</v>
      </c>
    </row>
    <row r="294" spans="1:2" x14ac:dyDescent="0.2">
      <c r="A294" t="s">
        <v>2015</v>
      </c>
      <c r="B294">
        <v>32</v>
      </c>
    </row>
    <row r="295" spans="1:2" x14ac:dyDescent="0.2">
      <c r="A295" t="s">
        <v>2018</v>
      </c>
      <c r="B295">
        <v>2242025</v>
      </c>
    </row>
    <row r="296" spans="1:2" x14ac:dyDescent="0.2">
      <c r="A296" t="s">
        <v>2019</v>
      </c>
      <c r="B296">
        <v>595630</v>
      </c>
    </row>
    <row r="297" spans="1:2" x14ac:dyDescent="0.2">
      <c r="A297" t="s">
        <v>2020</v>
      </c>
      <c r="B297">
        <v>202255</v>
      </c>
    </row>
    <row r="298" spans="1:2" x14ac:dyDescent="0.2">
      <c r="A298" t="s">
        <v>2021</v>
      </c>
      <c r="B298">
        <v>1339045</v>
      </c>
    </row>
    <row r="299" spans="1:2" x14ac:dyDescent="0.2">
      <c r="A299" t="s">
        <v>42</v>
      </c>
      <c r="B299">
        <v>307355</v>
      </c>
    </row>
    <row r="300" spans="1:2" x14ac:dyDescent="0.2">
      <c r="A300" t="s">
        <v>2022</v>
      </c>
      <c r="B300">
        <v>2242030</v>
      </c>
    </row>
    <row r="301" spans="1:2" x14ac:dyDescent="0.2">
      <c r="A301" t="s">
        <v>2019</v>
      </c>
      <c r="B301">
        <v>595625</v>
      </c>
    </row>
    <row r="302" spans="1:2" x14ac:dyDescent="0.2">
      <c r="A302" t="s">
        <v>2020</v>
      </c>
      <c r="B302">
        <v>202255</v>
      </c>
    </row>
    <row r="303" spans="1:2" x14ac:dyDescent="0.2">
      <c r="A303" t="s">
        <v>2021</v>
      </c>
      <c r="B303">
        <v>1339045</v>
      </c>
    </row>
    <row r="304" spans="1:2" x14ac:dyDescent="0.2">
      <c r="A304" t="s">
        <v>42</v>
      </c>
      <c r="B304">
        <v>307355</v>
      </c>
    </row>
    <row r="305" spans="1:2" x14ac:dyDescent="0.2">
      <c r="A305" t="s">
        <v>2023</v>
      </c>
      <c r="B305">
        <v>100</v>
      </c>
    </row>
    <row r="306" spans="1:2" x14ac:dyDescent="0.2">
      <c r="A306" t="s">
        <v>2024</v>
      </c>
      <c r="B306">
        <v>100</v>
      </c>
    </row>
    <row r="307" spans="1:2" x14ac:dyDescent="0.2">
      <c r="A307" t="s">
        <v>2025</v>
      </c>
      <c r="B307">
        <v>100</v>
      </c>
    </row>
    <row r="308" spans="1:2" x14ac:dyDescent="0.2">
      <c r="A308" t="s">
        <v>2026</v>
      </c>
      <c r="B308">
        <v>100</v>
      </c>
    </row>
    <row r="309" spans="1:2" x14ac:dyDescent="0.2">
      <c r="A309" t="s">
        <v>2027</v>
      </c>
      <c r="B309">
        <v>100</v>
      </c>
    </row>
    <row r="310" spans="1:2" x14ac:dyDescent="0.2">
      <c r="A310" t="s">
        <v>2028</v>
      </c>
      <c r="B310">
        <v>1320050</v>
      </c>
    </row>
    <row r="311" spans="1:2" x14ac:dyDescent="0.2">
      <c r="A311" t="s">
        <v>2019</v>
      </c>
      <c r="B311">
        <v>337255</v>
      </c>
    </row>
    <row r="312" spans="1:2" x14ac:dyDescent="0.2">
      <c r="A312" t="s">
        <v>2020</v>
      </c>
      <c r="B312">
        <v>115295</v>
      </c>
    </row>
    <row r="313" spans="1:2" x14ac:dyDescent="0.2">
      <c r="A313" t="s">
        <v>2021</v>
      </c>
      <c r="B313">
        <v>887065</v>
      </c>
    </row>
    <row r="314" spans="1:2" x14ac:dyDescent="0.2">
      <c r="A314" t="s">
        <v>42</v>
      </c>
      <c r="B314">
        <v>95735</v>
      </c>
    </row>
    <row r="315" spans="1:2" x14ac:dyDescent="0.2">
      <c r="A315" t="s">
        <v>2029</v>
      </c>
      <c r="B315">
        <v>59</v>
      </c>
    </row>
    <row r="316" spans="1:2" x14ac:dyDescent="0.2">
      <c r="A316" t="s">
        <v>2024</v>
      </c>
      <c r="B316">
        <v>57</v>
      </c>
    </row>
    <row r="317" spans="1:2" x14ac:dyDescent="0.2">
      <c r="A317" t="s">
        <v>2025</v>
      </c>
      <c r="B317">
        <v>57</v>
      </c>
    </row>
    <row r="318" spans="1:2" x14ac:dyDescent="0.2">
      <c r="A318" t="s">
        <v>2026</v>
      </c>
      <c r="B318">
        <v>66</v>
      </c>
    </row>
    <row r="319" spans="1:2" x14ac:dyDescent="0.2">
      <c r="A319" t="s">
        <v>2027</v>
      </c>
      <c r="B319">
        <v>31</v>
      </c>
    </row>
    <row r="320" spans="1:2" x14ac:dyDescent="0.2">
      <c r="A320" t="s">
        <v>2030</v>
      </c>
      <c r="B320">
        <v>2567305</v>
      </c>
    </row>
    <row r="321" spans="1:2" x14ac:dyDescent="0.2">
      <c r="A321" t="s">
        <v>2019</v>
      </c>
      <c r="B321">
        <v>564180</v>
      </c>
    </row>
    <row r="322" spans="1:2" x14ac:dyDescent="0.2">
      <c r="A322" t="s">
        <v>2020</v>
      </c>
      <c r="B322">
        <v>191570</v>
      </c>
    </row>
    <row r="323" spans="1:2" x14ac:dyDescent="0.2">
      <c r="A323" t="s">
        <v>2021</v>
      </c>
      <c r="B323">
        <v>1514535</v>
      </c>
    </row>
    <row r="324" spans="1:2" x14ac:dyDescent="0.2">
      <c r="A324" t="s">
        <v>42</v>
      </c>
      <c r="B324">
        <v>488590</v>
      </c>
    </row>
    <row r="325" spans="1:2" x14ac:dyDescent="0.2">
      <c r="A325" t="s">
        <v>2022</v>
      </c>
      <c r="B325">
        <v>2567310</v>
      </c>
    </row>
    <row r="326" spans="1:2" x14ac:dyDescent="0.2">
      <c r="A326" t="s">
        <v>2019</v>
      </c>
      <c r="B326">
        <v>564175</v>
      </c>
    </row>
    <row r="327" spans="1:2" x14ac:dyDescent="0.2">
      <c r="A327" t="s">
        <v>2020</v>
      </c>
      <c r="B327">
        <v>191575</v>
      </c>
    </row>
    <row r="328" spans="1:2" x14ac:dyDescent="0.2">
      <c r="A328" t="s">
        <v>2021</v>
      </c>
      <c r="B328">
        <v>1514535</v>
      </c>
    </row>
    <row r="329" spans="1:2" x14ac:dyDescent="0.2">
      <c r="A329" t="s">
        <v>42</v>
      </c>
      <c r="B329">
        <v>488595</v>
      </c>
    </row>
    <row r="330" spans="1:2" x14ac:dyDescent="0.2">
      <c r="A330" t="s">
        <v>2023</v>
      </c>
      <c r="B330">
        <v>100</v>
      </c>
    </row>
    <row r="331" spans="1:2" x14ac:dyDescent="0.2">
      <c r="A331" t="s">
        <v>2024</v>
      </c>
      <c r="B331">
        <v>100</v>
      </c>
    </row>
    <row r="332" spans="1:2" x14ac:dyDescent="0.2">
      <c r="A332" t="s">
        <v>2025</v>
      </c>
      <c r="B332">
        <v>100</v>
      </c>
    </row>
    <row r="333" spans="1:2" x14ac:dyDescent="0.2">
      <c r="A333" t="s">
        <v>2026</v>
      </c>
      <c r="B333">
        <v>100</v>
      </c>
    </row>
    <row r="334" spans="1:2" x14ac:dyDescent="0.2">
      <c r="A334" t="s">
        <v>2027</v>
      </c>
      <c r="B334">
        <v>100</v>
      </c>
    </row>
    <row r="335" spans="1:2" x14ac:dyDescent="0.2">
      <c r="A335" t="s">
        <v>2028</v>
      </c>
      <c r="B335">
        <v>1429360</v>
      </c>
    </row>
    <row r="336" spans="1:2" x14ac:dyDescent="0.2">
      <c r="A336" t="s">
        <v>2019</v>
      </c>
      <c r="B336">
        <v>320135</v>
      </c>
    </row>
    <row r="337" spans="1:2" x14ac:dyDescent="0.2">
      <c r="A337" t="s">
        <v>2020</v>
      </c>
      <c r="B337">
        <v>110240</v>
      </c>
    </row>
    <row r="338" spans="1:2" x14ac:dyDescent="0.2">
      <c r="A338" t="s">
        <v>2021</v>
      </c>
      <c r="B338">
        <v>949250</v>
      </c>
    </row>
    <row r="339" spans="1:2" x14ac:dyDescent="0.2">
      <c r="A339" t="s">
        <v>42</v>
      </c>
      <c r="B339">
        <v>159975</v>
      </c>
    </row>
    <row r="340" spans="1:2" x14ac:dyDescent="0.2">
      <c r="A340" t="s">
        <v>2029</v>
      </c>
      <c r="B340">
        <v>56</v>
      </c>
    </row>
    <row r="341" spans="1:2" x14ac:dyDescent="0.2">
      <c r="A341" t="s">
        <v>2024</v>
      </c>
      <c r="B341">
        <v>57</v>
      </c>
    </row>
    <row r="342" spans="1:2" x14ac:dyDescent="0.2">
      <c r="A342" t="s">
        <v>2025</v>
      </c>
      <c r="B342">
        <v>58</v>
      </c>
    </row>
    <row r="343" spans="1:2" x14ac:dyDescent="0.2">
      <c r="A343" t="s">
        <v>2026</v>
      </c>
      <c r="B343">
        <v>63</v>
      </c>
    </row>
    <row r="344" spans="1:2" x14ac:dyDescent="0.2">
      <c r="A344" t="s">
        <v>2027</v>
      </c>
      <c r="B344">
        <v>33</v>
      </c>
    </row>
    <row r="345" spans="1:2" x14ac:dyDescent="0.2">
      <c r="A345" t="s">
        <v>2031</v>
      </c>
      <c r="B345">
        <v>4809335</v>
      </c>
    </row>
    <row r="346" spans="1:2" x14ac:dyDescent="0.2">
      <c r="A346" t="s">
        <v>2032</v>
      </c>
      <c r="B346">
        <v>3260315</v>
      </c>
    </row>
    <row r="347" spans="1:2" x14ac:dyDescent="0.2">
      <c r="A347" t="s">
        <v>2033</v>
      </c>
      <c r="B347">
        <v>649180</v>
      </c>
    </row>
    <row r="348" spans="1:2" x14ac:dyDescent="0.2">
      <c r="A348" t="s">
        <v>2034</v>
      </c>
      <c r="B348">
        <v>698160</v>
      </c>
    </row>
    <row r="349" spans="1:2" x14ac:dyDescent="0.2">
      <c r="A349" t="s">
        <v>2035</v>
      </c>
      <c r="B349">
        <v>201680</v>
      </c>
    </row>
    <row r="350" spans="1:2" x14ac:dyDescent="0.2">
      <c r="A350" t="s">
        <v>2036</v>
      </c>
      <c r="B350">
        <v>2242030</v>
      </c>
    </row>
    <row r="351" spans="1:2" x14ac:dyDescent="0.2">
      <c r="A351" t="s">
        <v>2037</v>
      </c>
      <c r="B351">
        <v>1539875</v>
      </c>
    </row>
    <row r="352" spans="1:2" x14ac:dyDescent="0.2">
      <c r="A352" t="s">
        <v>2038</v>
      </c>
      <c r="B352">
        <v>279770</v>
      </c>
    </row>
    <row r="353" spans="1:2" x14ac:dyDescent="0.2">
      <c r="A353" t="s">
        <v>2039</v>
      </c>
      <c r="B353">
        <v>338320</v>
      </c>
    </row>
    <row r="354" spans="1:2" x14ac:dyDescent="0.2">
      <c r="A354" t="s">
        <v>2040</v>
      </c>
      <c r="B354">
        <v>84065</v>
      </c>
    </row>
    <row r="355" spans="1:2" x14ac:dyDescent="0.2">
      <c r="A355" t="s">
        <v>2041</v>
      </c>
      <c r="B355">
        <v>2567305</v>
      </c>
    </row>
    <row r="356" spans="1:2" x14ac:dyDescent="0.2">
      <c r="A356" t="s">
        <v>2037</v>
      </c>
      <c r="B356">
        <v>1720440</v>
      </c>
    </row>
    <row r="357" spans="1:2" x14ac:dyDescent="0.2">
      <c r="A357" t="s">
        <v>2038</v>
      </c>
      <c r="B357">
        <v>369410</v>
      </c>
    </row>
    <row r="358" spans="1:2" x14ac:dyDescent="0.2">
      <c r="A358" t="s">
        <v>2039</v>
      </c>
      <c r="B358">
        <v>359845</v>
      </c>
    </row>
    <row r="359" spans="1:2" x14ac:dyDescent="0.2">
      <c r="A359" t="s">
        <v>2040</v>
      </c>
      <c r="B359">
        <v>117615</v>
      </c>
    </row>
    <row r="360" spans="1:2" x14ac:dyDescent="0.2">
      <c r="A360" t="s">
        <v>2042</v>
      </c>
      <c r="B360">
        <v>4809335</v>
      </c>
    </row>
    <row r="361" spans="1:2" x14ac:dyDescent="0.2">
      <c r="A361" t="s">
        <v>2043</v>
      </c>
      <c r="B361">
        <v>3500390</v>
      </c>
    </row>
    <row r="362" spans="1:2" x14ac:dyDescent="0.2">
      <c r="A362" t="s">
        <v>2044</v>
      </c>
      <c r="B362">
        <v>1032145</v>
      </c>
    </row>
    <row r="363" spans="1:2" x14ac:dyDescent="0.2">
      <c r="A363" t="s">
        <v>2034</v>
      </c>
      <c r="B363">
        <v>78950</v>
      </c>
    </row>
    <row r="364" spans="1:2" x14ac:dyDescent="0.2">
      <c r="A364" t="s">
        <v>2035</v>
      </c>
      <c r="B364">
        <v>197850</v>
      </c>
    </row>
    <row r="365" spans="1:2" x14ac:dyDescent="0.2">
      <c r="A365" t="s">
        <v>2045</v>
      </c>
      <c r="B365">
        <v>2242025</v>
      </c>
    </row>
    <row r="366" spans="1:2" x14ac:dyDescent="0.2">
      <c r="A366" t="s">
        <v>965</v>
      </c>
      <c r="B366">
        <v>1647560</v>
      </c>
    </row>
    <row r="367" spans="1:2" x14ac:dyDescent="0.2">
      <c r="A367" t="s">
        <v>966</v>
      </c>
      <c r="B367">
        <v>472960</v>
      </c>
    </row>
    <row r="368" spans="1:2" x14ac:dyDescent="0.2">
      <c r="A368" t="s">
        <v>2039</v>
      </c>
      <c r="B368">
        <v>39455</v>
      </c>
    </row>
    <row r="369" spans="1:2" x14ac:dyDescent="0.2">
      <c r="A369" t="s">
        <v>2040</v>
      </c>
      <c r="B369">
        <v>82055</v>
      </c>
    </row>
    <row r="370" spans="1:2" x14ac:dyDescent="0.2">
      <c r="A370" t="s">
        <v>2046</v>
      </c>
      <c r="B370">
        <v>2567310</v>
      </c>
    </row>
    <row r="371" spans="1:2" x14ac:dyDescent="0.2">
      <c r="A371" t="s">
        <v>965</v>
      </c>
      <c r="B371">
        <v>1852825</v>
      </c>
    </row>
    <row r="372" spans="1:2" x14ac:dyDescent="0.2">
      <c r="A372" t="s">
        <v>966</v>
      </c>
      <c r="B372">
        <v>559185</v>
      </c>
    </row>
    <row r="373" spans="1:2" x14ac:dyDescent="0.2">
      <c r="A373" t="s">
        <v>2039</v>
      </c>
      <c r="B373">
        <v>39500</v>
      </c>
    </row>
    <row r="374" spans="1:2" x14ac:dyDescent="0.2">
      <c r="A374" t="s">
        <v>2040</v>
      </c>
      <c r="B374">
        <v>115800</v>
      </c>
    </row>
    <row r="375" spans="1:2" x14ac:dyDescent="0.2">
      <c r="A375" t="s">
        <v>2047</v>
      </c>
      <c r="B375">
        <v>4809340</v>
      </c>
    </row>
    <row r="376" spans="1:2" x14ac:dyDescent="0.2">
      <c r="A376" t="s">
        <v>2048</v>
      </c>
      <c r="B376">
        <v>4669750</v>
      </c>
    </row>
    <row r="377" spans="1:2" x14ac:dyDescent="0.2">
      <c r="A377" t="s">
        <v>1205</v>
      </c>
      <c r="B377">
        <v>3232495</v>
      </c>
    </row>
    <row r="378" spans="1:2" x14ac:dyDescent="0.2">
      <c r="A378" t="s">
        <v>429</v>
      </c>
      <c r="B378">
        <v>2323920</v>
      </c>
    </row>
    <row r="379" spans="1:2" x14ac:dyDescent="0.2">
      <c r="A379" t="s">
        <v>439</v>
      </c>
      <c r="B379">
        <v>908570</v>
      </c>
    </row>
    <row r="380" spans="1:2" x14ac:dyDescent="0.2">
      <c r="A380" t="s">
        <v>1206</v>
      </c>
      <c r="B380">
        <v>1437260</v>
      </c>
    </row>
    <row r="381" spans="1:2" x14ac:dyDescent="0.2">
      <c r="A381" t="s">
        <v>1207</v>
      </c>
      <c r="B381">
        <v>16625</v>
      </c>
    </row>
    <row r="382" spans="1:2" x14ac:dyDescent="0.2">
      <c r="A382" t="s">
        <v>1208</v>
      </c>
      <c r="B382">
        <v>11445</v>
      </c>
    </row>
    <row r="383" spans="1:2" x14ac:dyDescent="0.2">
      <c r="A383" t="s">
        <v>1209</v>
      </c>
      <c r="B383">
        <v>190</v>
      </c>
    </row>
    <row r="384" spans="1:2" x14ac:dyDescent="0.2">
      <c r="A384" t="s">
        <v>1210</v>
      </c>
      <c r="B384">
        <v>7825</v>
      </c>
    </row>
    <row r="385" spans="1:2" x14ac:dyDescent="0.2">
      <c r="A385" t="s">
        <v>1211</v>
      </c>
      <c r="B385">
        <v>785</v>
      </c>
    </row>
    <row r="386" spans="1:2" x14ac:dyDescent="0.2">
      <c r="A386" t="s">
        <v>1212</v>
      </c>
      <c r="B386">
        <v>420</v>
      </c>
    </row>
    <row r="387" spans="1:2" x14ac:dyDescent="0.2">
      <c r="A387" t="s">
        <v>1213</v>
      </c>
      <c r="B387">
        <v>25</v>
      </c>
    </row>
    <row r="388" spans="1:2" x14ac:dyDescent="0.2">
      <c r="A388" t="s">
        <v>1214</v>
      </c>
      <c r="B388">
        <v>10</v>
      </c>
    </row>
    <row r="389" spans="1:2" x14ac:dyDescent="0.2">
      <c r="A389" t="s">
        <v>1215</v>
      </c>
      <c r="B389">
        <v>135</v>
      </c>
    </row>
    <row r="390" spans="1:2" x14ac:dyDescent="0.2">
      <c r="A390" t="s">
        <v>1216</v>
      </c>
      <c r="B390">
        <v>515</v>
      </c>
    </row>
    <row r="391" spans="1:2" x14ac:dyDescent="0.2">
      <c r="A391" t="s">
        <v>1217</v>
      </c>
      <c r="B391">
        <v>0</v>
      </c>
    </row>
    <row r="392" spans="1:2" x14ac:dyDescent="0.2">
      <c r="A392" t="s">
        <v>1218</v>
      </c>
      <c r="B392">
        <v>400</v>
      </c>
    </row>
    <row r="393" spans="1:2" x14ac:dyDescent="0.2">
      <c r="A393" t="s">
        <v>1219</v>
      </c>
      <c r="B393">
        <v>385</v>
      </c>
    </row>
    <row r="394" spans="1:2" x14ac:dyDescent="0.2">
      <c r="A394" t="s">
        <v>1220</v>
      </c>
      <c r="B394">
        <v>5140</v>
      </c>
    </row>
    <row r="395" spans="1:2" x14ac:dyDescent="0.2">
      <c r="A395" t="s">
        <v>1221</v>
      </c>
      <c r="B395">
        <v>205</v>
      </c>
    </row>
    <row r="396" spans="1:2" x14ac:dyDescent="0.2">
      <c r="A396" t="s">
        <v>1222</v>
      </c>
      <c r="B396">
        <v>0</v>
      </c>
    </row>
    <row r="397" spans="1:2" x14ac:dyDescent="0.2">
      <c r="A397" t="s">
        <v>1223</v>
      </c>
      <c r="B397">
        <v>190</v>
      </c>
    </row>
    <row r="398" spans="1:2" x14ac:dyDescent="0.2">
      <c r="A398" t="s">
        <v>1224</v>
      </c>
      <c r="B398">
        <v>3225</v>
      </c>
    </row>
    <row r="399" spans="1:2" x14ac:dyDescent="0.2">
      <c r="A399" t="s">
        <v>1225</v>
      </c>
      <c r="B399">
        <v>120</v>
      </c>
    </row>
    <row r="400" spans="1:2" x14ac:dyDescent="0.2">
      <c r="A400" t="s">
        <v>1226</v>
      </c>
      <c r="B400">
        <v>2190</v>
      </c>
    </row>
    <row r="401" spans="1:2" x14ac:dyDescent="0.2">
      <c r="A401" t="s">
        <v>1227</v>
      </c>
      <c r="B401">
        <v>905</v>
      </c>
    </row>
    <row r="402" spans="1:2" x14ac:dyDescent="0.2">
      <c r="A402" t="s">
        <v>1228</v>
      </c>
      <c r="B402">
        <v>10</v>
      </c>
    </row>
    <row r="403" spans="1:2" x14ac:dyDescent="0.2">
      <c r="A403" t="s">
        <v>1229</v>
      </c>
      <c r="B403">
        <v>10</v>
      </c>
    </row>
    <row r="404" spans="1:2" x14ac:dyDescent="0.2">
      <c r="A404" t="s">
        <v>1230</v>
      </c>
      <c r="B404">
        <v>1960</v>
      </c>
    </row>
    <row r="405" spans="1:2" x14ac:dyDescent="0.2">
      <c r="A405" t="s">
        <v>1231</v>
      </c>
      <c r="B405">
        <v>1955</v>
      </c>
    </row>
    <row r="406" spans="1:2" x14ac:dyDescent="0.2">
      <c r="A406" t="s">
        <v>1232</v>
      </c>
      <c r="B406">
        <v>10</v>
      </c>
    </row>
    <row r="407" spans="1:2" x14ac:dyDescent="0.2">
      <c r="A407" t="s">
        <v>1233</v>
      </c>
      <c r="B407">
        <v>10</v>
      </c>
    </row>
    <row r="408" spans="1:2" x14ac:dyDescent="0.2">
      <c r="A408" t="s">
        <v>1234</v>
      </c>
      <c r="B408">
        <v>240</v>
      </c>
    </row>
    <row r="409" spans="1:2" x14ac:dyDescent="0.2">
      <c r="A409" t="s">
        <v>1235</v>
      </c>
      <c r="B409">
        <v>65</v>
      </c>
    </row>
    <row r="410" spans="1:2" x14ac:dyDescent="0.2">
      <c r="A410" t="s">
        <v>1236</v>
      </c>
      <c r="B410">
        <v>1575</v>
      </c>
    </row>
    <row r="411" spans="1:2" x14ac:dyDescent="0.2">
      <c r="A411" t="s">
        <v>1237</v>
      </c>
      <c r="B411">
        <v>10</v>
      </c>
    </row>
    <row r="412" spans="1:2" x14ac:dyDescent="0.2">
      <c r="A412" t="s">
        <v>1238</v>
      </c>
      <c r="B412">
        <v>0</v>
      </c>
    </row>
    <row r="413" spans="1:2" x14ac:dyDescent="0.2">
      <c r="A413" t="s">
        <v>1239</v>
      </c>
      <c r="B413">
        <v>10</v>
      </c>
    </row>
    <row r="414" spans="1:2" x14ac:dyDescent="0.2">
      <c r="A414" t="s">
        <v>1240</v>
      </c>
      <c r="B414">
        <v>0</v>
      </c>
    </row>
    <row r="415" spans="1:2" x14ac:dyDescent="0.2">
      <c r="A415" t="s">
        <v>1241</v>
      </c>
      <c r="B415">
        <v>25</v>
      </c>
    </row>
    <row r="416" spans="1:2" x14ac:dyDescent="0.2">
      <c r="A416" t="s">
        <v>1242</v>
      </c>
      <c r="B416">
        <v>0</v>
      </c>
    </row>
    <row r="417" spans="1:2" x14ac:dyDescent="0.2">
      <c r="A417" t="s">
        <v>1243</v>
      </c>
      <c r="B417">
        <v>0</v>
      </c>
    </row>
    <row r="418" spans="1:2" x14ac:dyDescent="0.2">
      <c r="A418" t="s">
        <v>1244</v>
      </c>
      <c r="B418">
        <v>20</v>
      </c>
    </row>
    <row r="419" spans="1:2" x14ac:dyDescent="0.2">
      <c r="A419" t="s">
        <v>1245</v>
      </c>
      <c r="B419">
        <v>15</v>
      </c>
    </row>
    <row r="420" spans="1:2" x14ac:dyDescent="0.2">
      <c r="A420" t="s">
        <v>1246</v>
      </c>
      <c r="B420">
        <v>0</v>
      </c>
    </row>
    <row r="421" spans="1:2" x14ac:dyDescent="0.2">
      <c r="A421" t="s">
        <v>1247</v>
      </c>
      <c r="B421">
        <v>15</v>
      </c>
    </row>
    <row r="422" spans="1:2" x14ac:dyDescent="0.2">
      <c r="A422" t="s">
        <v>1248</v>
      </c>
      <c r="B422">
        <v>0</v>
      </c>
    </row>
    <row r="423" spans="1:2" x14ac:dyDescent="0.2">
      <c r="A423" t="s">
        <v>1249</v>
      </c>
      <c r="B423">
        <v>0</v>
      </c>
    </row>
    <row r="424" spans="1:2" x14ac:dyDescent="0.2">
      <c r="A424" t="s">
        <v>1250</v>
      </c>
      <c r="B424">
        <v>0</v>
      </c>
    </row>
    <row r="425" spans="1:2" x14ac:dyDescent="0.2">
      <c r="A425" t="s">
        <v>1251</v>
      </c>
      <c r="B425">
        <v>10</v>
      </c>
    </row>
    <row r="426" spans="1:2" x14ac:dyDescent="0.2">
      <c r="A426" t="s">
        <v>1252</v>
      </c>
      <c r="B426">
        <v>20</v>
      </c>
    </row>
    <row r="427" spans="1:2" x14ac:dyDescent="0.2">
      <c r="A427" t="s">
        <v>1253</v>
      </c>
      <c r="B427">
        <v>2200</v>
      </c>
    </row>
    <row r="428" spans="1:2" x14ac:dyDescent="0.2">
      <c r="A428" t="s">
        <v>1254</v>
      </c>
      <c r="B428">
        <v>20</v>
      </c>
    </row>
    <row r="429" spans="1:2" x14ac:dyDescent="0.2">
      <c r="A429" t="s">
        <v>1255</v>
      </c>
      <c r="B429">
        <v>2065</v>
      </c>
    </row>
    <row r="430" spans="1:2" x14ac:dyDescent="0.2">
      <c r="A430" t="s">
        <v>1256</v>
      </c>
      <c r="B430">
        <v>115</v>
      </c>
    </row>
    <row r="431" spans="1:2" x14ac:dyDescent="0.2">
      <c r="A431" t="s">
        <v>1257</v>
      </c>
      <c r="B431">
        <v>145</v>
      </c>
    </row>
    <row r="432" spans="1:2" x14ac:dyDescent="0.2">
      <c r="A432" t="s">
        <v>1258</v>
      </c>
      <c r="B432">
        <v>15</v>
      </c>
    </row>
    <row r="433" spans="1:2" x14ac:dyDescent="0.2">
      <c r="A433" t="s">
        <v>1259</v>
      </c>
      <c r="B433">
        <v>90</v>
      </c>
    </row>
    <row r="434" spans="1:2" x14ac:dyDescent="0.2">
      <c r="A434" t="s">
        <v>1260</v>
      </c>
      <c r="B434">
        <v>25</v>
      </c>
    </row>
    <row r="435" spans="1:2" x14ac:dyDescent="0.2">
      <c r="A435" t="s">
        <v>1261</v>
      </c>
      <c r="B435">
        <v>10</v>
      </c>
    </row>
    <row r="436" spans="1:2" x14ac:dyDescent="0.2">
      <c r="A436" t="s">
        <v>1262</v>
      </c>
      <c r="B436">
        <v>0</v>
      </c>
    </row>
    <row r="437" spans="1:2" x14ac:dyDescent="0.2">
      <c r="A437" t="s">
        <v>1263</v>
      </c>
      <c r="B437">
        <v>80</v>
      </c>
    </row>
    <row r="438" spans="1:2" x14ac:dyDescent="0.2">
      <c r="A438" t="s">
        <v>1264</v>
      </c>
      <c r="B438">
        <v>145</v>
      </c>
    </row>
    <row r="439" spans="1:2" x14ac:dyDescent="0.2">
      <c r="A439" t="s">
        <v>1265</v>
      </c>
      <c r="B439">
        <v>0</v>
      </c>
    </row>
    <row r="440" spans="1:2" x14ac:dyDescent="0.2">
      <c r="A440" t="s">
        <v>1266</v>
      </c>
      <c r="B440">
        <v>0</v>
      </c>
    </row>
    <row r="441" spans="1:2" x14ac:dyDescent="0.2">
      <c r="A441" t="s">
        <v>1267</v>
      </c>
      <c r="B441">
        <v>15</v>
      </c>
    </row>
    <row r="442" spans="1:2" x14ac:dyDescent="0.2">
      <c r="A442" t="s">
        <v>1268</v>
      </c>
      <c r="B442">
        <v>20</v>
      </c>
    </row>
    <row r="443" spans="1:2" x14ac:dyDescent="0.2">
      <c r="A443" t="s">
        <v>1269</v>
      </c>
      <c r="B443">
        <v>35</v>
      </c>
    </row>
    <row r="444" spans="1:2" x14ac:dyDescent="0.2">
      <c r="A444" t="s">
        <v>1270</v>
      </c>
      <c r="B444">
        <v>0</v>
      </c>
    </row>
    <row r="445" spans="1:2" x14ac:dyDescent="0.2">
      <c r="A445" t="s">
        <v>1271</v>
      </c>
      <c r="B445">
        <v>0</v>
      </c>
    </row>
    <row r="446" spans="1:2" x14ac:dyDescent="0.2">
      <c r="A446" t="s">
        <v>1272</v>
      </c>
      <c r="B446">
        <v>45</v>
      </c>
    </row>
    <row r="447" spans="1:2" x14ac:dyDescent="0.2">
      <c r="A447" t="s">
        <v>1273</v>
      </c>
      <c r="B447">
        <v>30</v>
      </c>
    </row>
    <row r="448" spans="1:2" x14ac:dyDescent="0.2">
      <c r="A448" t="s">
        <v>1274</v>
      </c>
      <c r="B448">
        <v>195</v>
      </c>
    </row>
    <row r="449" spans="1:2" x14ac:dyDescent="0.2">
      <c r="A449" t="s">
        <v>1275</v>
      </c>
      <c r="B449">
        <v>95</v>
      </c>
    </row>
    <row r="450" spans="1:2" x14ac:dyDescent="0.2">
      <c r="A450" t="s">
        <v>1276</v>
      </c>
      <c r="B450">
        <v>90</v>
      </c>
    </row>
    <row r="451" spans="1:2" x14ac:dyDescent="0.2">
      <c r="A451" t="s">
        <v>1277</v>
      </c>
      <c r="B451">
        <v>10</v>
      </c>
    </row>
    <row r="452" spans="1:2" x14ac:dyDescent="0.2">
      <c r="A452" t="s">
        <v>1278</v>
      </c>
      <c r="B452">
        <v>0</v>
      </c>
    </row>
    <row r="453" spans="1:2" x14ac:dyDescent="0.2">
      <c r="A453" t="s">
        <v>1279</v>
      </c>
      <c r="B453">
        <v>125</v>
      </c>
    </row>
    <row r="454" spans="1:2" x14ac:dyDescent="0.2">
      <c r="A454" t="s">
        <v>1280</v>
      </c>
      <c r="B454">
        <v>50</v>
      </c>
    </row>
    <row r="455" spans="1:2" x14ac:dyDescent="0.2">
      <c r="A455" t="s">
        <v>1281</v>
      </c>
      <c r="B455">
        <v>55</v>
      </c>
    </row>
    <row r="456" spans="1:2" x14ac:dyDescent="0.2">
      <c r="A456" t="s">
        <v>1282</v>
      </c>
      <c r="B456">
        <v>25</v>
      </c>
    </row>
    <row r="457" spans="1:2" x14ac:dyDescent="0.2">
      <c r="A457" t="s">
        <v>1283</v>
      </c>
      <c r="B457">
        <v>235</v>
      </c>
    </row>
    <row r="458" spans="1:2" x14ac:dyDescent="0.2">
      <c r="A458" t="s">
        <v>1284</v>
      </c>
      <c r="B458">
        <v>10</v>
      </c>
    </row>
    <row r="459" spans="1:2" x14ac:dyDescent="0.2">
      <c r="A459" t="s">
        <v>1285</v>
      </c>
      <c r="B459">
        <v>10</v>
      </c>
    </row>
    <row r="460" spans="1:2" x14ac:dyDescent="0.2">
      <c r="A460" t="s">
        <v>1286</v>
      </c>
      <c r="B460">
        <v>80</v>
      </c>
    </row>
    <row r="461" spans="1:2" x14ac:dyDescent="0.2">
      <c r="A461" t="s">
        <v>1287</v>
      </c>
      <c r="B461">
        <v>125</v>
      </c>
    </row>
    <row r="462" spans="1:2" x14ac:dyDescent="0.2">
      <c r="A462" t="s">
        <v>1288</v>
      </c>
      <c r="B462">
        <v>0</v>
      </c>
    </row>
    <row r="463" spans="1:2" x14ac:dyDescent="0.2">
      <c r="A463" t="s">
        <v>1289</v>
      </c>
      <c r="B463">
        <v>75</v>
      </c>
    </row>
    <row r="464" spans="1:2" x14ac:dyDescent="0.2">
      <c r="A464" t="s">
        <v>1290</v>
      </c>
      <c r="B464">
        <v>1420635</v>
      </c>
    </row>
    <row r="465" spans="1:2" x14ac:dyDescent="0.2">
      <c r="A465" t="s">
        <v>1291</v>
      </c>
      <c r="B465">
        <v>208885</v>
      </c>
    </row>
    <row r="466" spans="1:2" x14ac:dyDescent="0.2">
      <c r="A466" t="s">
        <v>1292</v>
      </c>
      <c r="B466">
        <v>5060</v>
      </c>
    </row>
    <row r="467" spans="1:2" x14ac:dyDescent="0.2">
      <c r="A467" t="s">
        <v>1293</v>
      </c>
      <c r="B467">
        <v>3300</v>
      </c>
    </row>
    <row r="468" spans="1:2" x14ac:dyDescent="0.2">
      <c r="A468" t="s">
        <v>1294</v>
      </c>
      <c r="B468">
        <v>1765</v>
      </c>
    </row>
    <row r="469" spans="1:2" x14ac:dyDescent="0.2">
      <c r="A469" t="s">
        <v>1295</v>
      </c>
      <c r="B469">
        <v>18245</v>
      </c>
    </row>
    <row r="470" spans="1:2" x14ac:dyDescent="0.2">
      <c r="A470" t="s">
        <v>1296</v>
      </c>
      <c r="B470">
        <v>335</v>
      </c>
    </row>
    <row r="471" spans="1:2" x14ac:dyDescent="0.2">
      <c r="A471" t="s">
        <v>1297</v>
      </c>
      <c r="B471">
        <v>1830</v>
      </c>
    </row>
    <row r="472" spans="1:2" x14ac:dyDescent="0.2">
      <c r="A472" t="s">
        <v>1298</v>
      </c>
      <c r="B472">
        <v>15930</v>
      </c>
    </row>
    <row r="473" spans="1:2" x14ac:dyDescent="0.2">
      <c r="A473" t="s">
        <v>1299</v>
      </c>
      <c r="B473">
        <v>155</v>
      </c>
    </row>
    <row r="474" spans="1:2" x14ac:dyDescent="0.2">
      <c r="A474" t="s">
        <v>1300</v>
      </c>
      <c r="B474">
        <v>185180</v>
      </c>
    </row>
    <row r="475" spans="1:2" x14ac:dyDescent="0.2">
      <c r="A475" t="s">
        <v>1301</v>
      </c>
      <c r="B475">
        <v>6330</v>
      </c>
    </row>
    <row r="476" spans="1:2" x14ac:dyDescent="0.2">
      <c r="A476" t="s">
        <v>1302</v>
      </c>
      <c r="B476">
        <v>160635</v>
      </c>
    </row>
    <row r="477" spans="1:2" x14ac:dyDescent="0.2">
      <c r="A477" t="s">
        <v>1303</v>
      </c>
      <c r="B477">
        <v>5235</v>
      </c>
    </row>
    <row r="478" spans="1:2" x14ac:dyDescent="0.2">
      <c r="A478" t="s">
        <v>1304</v>
      </c>
      <c r="B478">
        <v>2180</v>
      </c>
    </row>
    <row r="479" spans="1:2" x14ac:dyDescent="0.2">
      <c r="A479" t="s">
        <v>1305</v>
      </c>
      <c r="B479">
        <v>515</v>
      </c>
    </row>
    <row r="480" spans="1:2" x14ac:dyDescent="0.2">
      <c r="A480" t="s">
        <v>1306</v>
      </c>
      <c r="B480">
        <v>3655</v>
      </c>
    </row>
    <row r="481" spans="1:2" x14ac:dyDescent="0.2">
      <c r="A481" t="s">
        <v>1307</v>
      </c>
      <c r="B481">
        <v>485</v>
      </c>
    </row>
    <row r="482" spans="1:2" x14ac:dyDescent="0.2">
      <c r="A482" t="s">
        <v>1308</v>
      </c>
      <c r="B482">
        <v>5615</v>
      </c>
    </row>
    <row r="483" spans="1:2" x14ac:dyDescent="0.2">
      <c r="A483" t="s">
        <v>1309</v>
      </c>
      <c r="B483">
        <v>530</v>
      </c>
    </row>
    <row r="484" spans="1:2" x14ac:dyDescent="0.2">
      <c r="A484" t="s">
        <v>1310</v>
      </c>
      <c r="B484">
        <v>400</v>
      </c>
    </row>
    <row r="485" spans="1:2" x14ac:dyDescent="0.2">
      <c r="A485" t="s">
        <v>1311</v>
      </c>
      <c r="B485">
        <v>31800</v>
      </c>
    </row>
    <row r="486" spans="1:2" x14ac:dyDescent="0.2">
      <c r="A486" t="s">
        <v>1312</v>
      </c>
      <c r="B486">
        <v>3005</v>
      </c>
    </row>
    <row r="487" spans="1:2" x14ac:dyDescent="0.2">
      <c r="A487" t="s">
        <v>1313</v>
      </c>
      <c r="B487">
        <v>28760</v>
      </c>
    </row>
    <row r="488" spans="1:2" x14ac:dyDescent="0.2">
      <c r="A488" t="s">
        <v>1314</v>
      </c>
      <c r="B488">
        <v>40</v>
      </c>
    </row>
    <row r="489" spans="1:2" x14ac:dyDescent="0.2">
      <c r="A489" t="s">
        <v>1315</v>
      </c>
      <c r="B489">
        <v>39630</v>
      </c>
    </row>
    <row r="490" spans="1:2" x14ac:dyDescent="0.2">
      <c r="A490" t="s">
        <v>1316</v>
      </c>
      <c r="B490">
        <v>110</v>
      </c>
    </row>
    <row r="491" spans="1:2" x14ac:dyDescent="0.2">
      <c r="A491" t="s">
        <v>1317</v>
      </c>
      <c r="B491">
        <v>1685</v>
      </c>
    </row>
    <row r="492" spans="1:2" x14ac:dyDescent="0.2">
      <c r="A492" t="s">
        <v>1318</v>
      </c>
      <c r="B492">
        <v>120</v>
      </c>
    </row>
    <row r="493" spans="1:2" x14ac:dyDescent="0.2">
      <c r="A493" t="s">
        <v>1319</v>
      </c>
      <c r="B493">
        <v>505</v>
      </c>
    </row>
    <row r="494" spans="1:2" x14ac:dyDescent="0.2">
      <c r="A494" t="s">
        <v>1320</v>
      </c>
      <c r="B494">
        <v>2475</v>
      </c>
    </row>
    <row r="495" spans="1:2" x14ac:dyDescent="0.2">
      <c r="A495" t="s">
        <v>1321</v>
      </c>
      <c r="B495">
        <v>250</v>
      </c>
    </row>
    <row r="496" spans="1:2" x14ac:dyDescent="0.2">
      <c r="A496" t="s">
        <v>1322</v>
      </c>
      <c r="B496">
        <v>2225</v>
      </c>
    </row>
    <row r="497" spans="1:2" x14ac:dyDescent="0.2">
      <c r="A497" t="s">
        <v>1323</v>
      </c>
      <c r="B497">
        <v>335</v>
      </c>
    </row>
    <row r="498" spans="1:2" x14ac:dyDescent="0.2">
      <c r="A498" t="s">
        <v>1324</v>
      </c>
      <c r="B498">
        <v>85</v>
      </c>
    </row>
    <row r="499" spans="1:2" x14ac:dyDescent="0.2">
      <c r="A499" t="s">
        <v>1325</v>
      </c>
      <c r="B499">
        <v>31295</v>
      </c>
    </row>
    <row r="500" spans="1:2" x14ac:dyDescent="0.2">
      <c r="A500" t="s">
        <v>1326</v>
      </c>
      <c r="B500">
        <v>100</v>
      </c>
    </row>
    <row r="501" spans="1:2" x14ac:dyDescent="0.2">
      <c r="A501" t="s">
        <v>1327</v>
      </c>
      <c r="B501">
        <v>455</v>
      </c>
    </row>
    <row r="502" spans="1:2" x14ac:dyDescent="0.2">
      <c r="A502" t="s">
        <v>1328</v>
      </c>
      <c r="B502">
        <v>14505</v>
      </c>
    </row>
    <row r="503" spans="1:2" x14ac:dyDescent="0.2">
      <c r="A503" t="s">
        <v>1329</v>
      </c>
      <c r="B503">
        <v>620</v>
      </c>
    </row>
    <row r="504" spans="1:2" x14ac:dyDescent="0.2">
      <c r="A504" t="s">
        <v>1330</v>
      </c>
      <c r="B504">
        <v>13055</v>
      </c>
    </row>
    <row r="505" spans="1:2" x14ac:dyDescent="0.2">
      <c r="A505" t="s">
        <v>1331</v>
      </c>
      <c r="B505">
        <v>825</v>
      </c>
    </row>
    <row r="506" spans="1:2" x14ac:dyDescent="0.2">
      <c r="A506" t="s">
        <v>1332</v>
      </c>
      <c r="B506">
        <v>35285</v>
      </c>
    </row>
    <row r="507" spans="1:2" x14ac:dyDescent="0.2">
      <c r="A507" t="s">
        <v>1333</v>
      </c>
      <c r="B507">
        <v>415</v>
      </c>
    </row>
    <row r="508" spans="1:2" x14ac:dyDescent="0.2">
      <c r="A508" t="s">
        <v>1334</v>
      </c>
      <c r="B508">
        <v>5015</v>
      </c>
    </row>
    <row r="509" spans="1:2" x14ac:dyDescent="0.2">
      <c r="A509" t="s">
        <v>1335</v>
      </c>
      <c r="B509">
        <v>27450</v>
      </c>
    </row>
    <row r="510" spans="1:2" x14ac:dyDescent="0.2">
      <c r="A510" t="s">
        <v>1336</v>
      </c>
      <c r="B510">
        <v>2320</v>
      </c>
    </row>
    <row r="511" spans="1:2" x14ac:dyDescent="0.2">
      <c r="A511" t="s">
        <v>1337</v>
      </c>
      <c r="B511">
        <v>85</v>
      </c>
    </row>
    <row r="512" spans="1:2" x14ac:dyDescent="0.2">
      <c r="A512" t="s">
        <v>1338</v>
      </c>
      <c r="B512">
        <v>65</v>
      </c>
    </row>
    <row r="513" spans="1:2" x14ac:dyDescent="0.2">
      <c r="A513" t="s">
        <v>1339</v>
      </c>
      <c r="B513">
        <v>636930</v>
      </c>
    </row>
    <row r="514" spans="1:2" x14ac:dyDescent="0.2">
      <c r="A514" t="s">
        <v>1340</v>
      </c>
      <c r="B514">
        <v>5605</v>
      </c>
    </row>
    <row r="515" spans="1:2" x14ac:dyDescent="0.2">
      <c r="A515" t="s">
        <v>1341</v>
      </c>
      <c r="B515">
        <v>8865</v>
      </c>
    </row>
    <row r="516" spans="1:2" x14ac:dyDescent="0.2">
      <c r="A516" t="s">
        <v>1342</v>
      </c>
      <c r="B516">
        <v>106000</v>
      </c>
    </row>
    <row r="517" spans="1:2" x14ac:dyDescent="0.2">
      <c r="A517" t="s">
        <v>1343</v>
      </c>
      <c r="B517">
        <v>1775</v>
      </c>
    </row>
    <row r="518" spans="1:2" x14ac:dyDescent="0.2">
      <c r="A518" t="s">
        <v>1344</v>
      </c>
      <c r="B518">
        <v>710</v>
      </c>
    </row>
    <row r="519" spans="1:2" x14ac:dyDescent="0.2">
      <c r="A519" t="s">
        <v>1345</v>
      </c>
      <c r="B519">
        <v>1060</v>
      </c>
    </row>
    <row r="520" spans="1:2" x14ac:dyDescent="0.2">
      <c r="A520" t="s">
        <v>1346</v>
      </c>
      <c r="B520">
        <v>104225</v>
      </c>
    </row>
    <row r="521" spans="1:2" x14ac:dyDescent="0.2">
      <c r="A521" t="s">
        <v>1347</v>
      </c>
      <c r="B521">
        <v>190</v>
      </c>
    </row>
    <row r="522" spans="1:2" x14ac:dyDescent="0.2">
      <c r="A522" t="s">
        <v>1348</v>
      </c>
      <c r="B522">
        <v>1935</v>
      </c>
    </row>
    <row r="523" spans="1:2" x14ac:dyDescent="0.2">
      <c r="A523" t="s">
        <v>1349</v>
      </c>
      <c r="B523">
        <v>3340</v>
      </c>
    </row>
    <row r="524" spans="1:2" x14ac:dyDescent="0.2">
      <c r="A524" t="s">
        <v>1350</v>
      </c>
      <c r="B524">
        <v>5405</v>
      </c>
    </row>
    <row r="525" spans="1:2" x14ac:dyDescent="0.2">
      <c r="A525" t="s">
        <v>1351</v>
      </c>
      <c r="B525">
        <v>3635</v>
      </c>
    </row>
    <row r="526" spans="1:2" x14ac:dyDescent="0.2">
      <c r="A526" t="s">
        <v>1352</v>
      </c>
      <c r="B526">
        <v>1870</v>
      </c>
    </row>
    <row r="527" spans="1:2" x14ac:dyDescent="0.2">
      <c r="A527" t="s">
        <v>1353</v>
      </c>
      <c r="B527">
        <v>23585</v>
      </c>
    </row>
    <row r="528" spans="1:2" x14ac:dyDescent="0.2">
      <c r="A528" t="s">
        <v>1354</v>
      </c>
      <c r="B528">
        <v>38180</v>
      </c>
    </row>
    <row r="529" spans="1:2" x14ac:dyDescent="0.2">
      <c r="A529" t="s">
        <v>1355</v>
      </c>
      <c r="B529">
        <v>6440</v>
      </c>
    </row>
    <row r="530" spans="1:2" x14ac:dyDescent="0.2">
      <c r="A530" t="s">
        <v>1356</v>
      </c>
      <c r="B530">
        <v>1180</v>
      </c>
    </row>
    <row r="531" spans="1:2" x14ac:dyDescent="0.2">
      <c r="A531" t="s">
        <v>1357</v>
      </c>
      <c r="B531">
        <v>2885</v>
      </c>
    </row>
    <row r="532" spans="1:2" x14ac:dyDescent="0.2">
      <c r="A532" t="s">
        <v>1358</v>
      </c>
      <c r="B532">
        <v>925</v>
      </c>
    </row>
    <row r="533" spans="1:2" x14ac:dyDescent="0.2">
      <c r="A533" t="s">
        <v>1359</v>
      </c>
      <c r="B533">
        <v>14225</v>
      </c>
    </row>
    <row r="534" spans="1:2" x14ac:dyDescent="0.2">
      <c r="A534" t="s">
        <v>1360</v>
      </c>
      <c r="B534">
        <v>440</v>
      </c>
    </row>
    <row r="535" spans="1:2" x14ac:dyDescent="0.2">
      <c r="A535" t="s">
        <v>1361</v>
      </c>
      <c r="B535">
        <v>250</v>
      </c>
    </row>
    <row r="536" spans="1:2" x14ac:dyDescent="0.2">
      <c r="A536" t="s">
        <v>1362</v>
      </c>
      <c r="B536">
        <v>110</v>
      </c>
    </row>
    <row r="537" spans="1:2" x14ac:dyDescent="0.2">
      <c r="A537" t="s">
        <v>1363</v>
      </c>
      <c r="B537">
        <v>65</v>
      </c>
    </row>
    <row r="538" spans="1:2" x14ac:dyDescent="0.2">
      <c r="A538" t="s">
        <v>1364</v>
      </c>
      <c r="B538">
        <v>80</v>
      </c>
    </row>
    <row r="539" spans="1:2" x14ac:dyDescent="0.2">
      <c r="A539" t="s">
        <v>1365</v>
      </c>
      <c r="B539">
        <v>72610</v>
      </c>
    </row>
    <row r="540" spans="1:2" x14ac:dyDescent="0.2">
      <c r="A540" t="s">
        <v>1366</v>
      </c>
      <c r="B540">
        <v>890</v>
      </c>
    </row>
    <row r="541" spans="1:2" x14ac:dyDescent="0.2">
      <c r="A541" t="s">
        <v>1367</v>
      </c>
      <c r="B541">
        <v>1385</v>
      </c>
    </row>
    <row r="542" spans="1:2" x14ac:dyDescent="0.2">
      <c r="A542" t="s">
        <v>1368</v>
      </c>
      <c r="B542">
        <v>11030</v>
      </c>
    </row>
    <row r="543" spans="1:2" x14ac:dyDescent="0.2">
      <c r="A543" t="s">
        <v>1369</v>
      </c>
      <c r="B543">
        <v>195</v>
      </c>
    </row>
    <row r="544" spans="1:2" x14ac:dyDescent="0.2">
      <c r="A544" t="s">
        <v>1370</v>
      </c>
      <c r="B544">
        <v>55300</v>
      </c>
    </row>
    <row r="545" spans="1:2" x14ac:dyDescent="0.2">
      <c r="A545" t="s">
        <v>1371</v>
      </c>
      <c r="B545">
        <v>180</v>
      </c>
    </row>
    <row r="546" spans="1:2" x14ac:dyDescent="0.2">
      <c r="A546" t="s">
        <v>1372</v>
      </c>
      <c r="B546">
        <v>615</v>
      </c>
    </row>
    <row r="547" spans="1:2" x14ac:dyDescent="0.2">
      <c r="A547" t="s">
        <v>1373</v>
      </c>
      <c r="B547">
        <v>840</v>
      </c>
    </row>
    <row r="548" spans="1:2" x14ac:dyDescent="0.2">
      <c r="A548" t="s">
        <v>1374</v>
      </c>
      <c r="B548">
        <v>415</v>
      </c>
    </row>
    <row r="549" spans="1:2" x14ac:dyDescent="0.2">
      <c r="A549" t="s">
        <v>1375</v>
      </c>
      <c r="B549">
        <v>1650</v>
      </c>
    </row>
    <row r="550" spans="1:2" x14ac:dyDescent="0.2">
      <c r="A550" t="s">
        <v>1376</v>
      </c>
      <c r="B550">
        <v>115</v>
      </c>
    </row>
    <row r="551" spans="1:2" x14ac:dyDescent="0.2">
      <c r="A551" t="s">
        <v>1377</v>
      </c>
      <c r="B551">
        <v>15100</v>
      </c>
    </row>
    <row r="552" spans="1:2" x14ac:dyDescent="0.2">
      <c r="A552" t="s">
        <v>1378</v>
      </c>
      <c r="B552">
        <v>274065</v>
      </c>
    </row>
    <row r="553" spans="1:2" x14ac:dyDescent="0.2">
      <c r="A553" t="s">
        <v>1379</v>
      </c>
      <c r="B553">
        <v>184945</v>
      </c>
    </row>
    <row r="554" spans="1:2" x14ac:dyDescent="0.2">
      <c r="A554" t="s">
        <v>1380</v>
      </c>
      <c r="B554">
        <v>21460</v>
      </c>
    </row>
    <row r="555" spans="1:2" x14ac:dyDescent="0.2">
      <c r="A555" t="s">
        <v>1381</v>
      </c>
      <c r="B555">
        <v>13385</v>
      </c>
    </row>
    <row r="556" spans="1:2" x14ac:dyDescent="0.2">
      <c r="A556" t="s">
        <v>1382</v>
      </c>
      <c r="B556">
        <v>16250</v>
      </c>
    </row>
    <row r="557" spans="1:2" x14ac:dyDescent="0.2">
      <c r="A557" t="s">
        <v>1383</v>
      </c>
      <c r="B557">
        <v>30</v>
      </c>
    </row>
    <row r="558" spans="1:2" x14ac:dyDescent="0.2">
      <c r="A558" t="s">
        <v>1384</v>
      </c>
      <c r="B558">
        <v>295</v>
      </c>
    </row>
    <row r="559" spans="1:2" x14ac:dyDescent="0.2">
      <c r="A559" t="s">
        <v>1385</v>
      </c>
      <c r="B559">
        <v>975</v>
      </c>
    </row>
    <row r="560" spans="1:2" x14ac:dyDescent="0.2">
      <c r="A560" t="s">
        <v>1386</v>
      </c>
      <c r="B560">
        <v>5700</v>
      </c>
    </row>
    <row r="561" spans="1:2" x14ac:dyDescent="0.2">
      <c r="A561" t="s">
        <v>1387</v>
      </c>
      <c r="B561">
        <v>160</v>
      </c>
    </row>
    <row r="562" spans="1:2" x14ac:dyDescent="0.2">
      <c r="A562" t="s">
        <v>1388</v>
      </c>
      <c r="B562">
        <v>60105</v>
      </c>
    </row>
    <row r="563" spans="1:2" x14ac:dyDescent="0.2">
      <c r="A563" t="s">
        <v>1389</v>
      </c>
      <c r="B563">
        <v>1860</v>
      </c>
    </row>
    <row r="564" spans="1:2" x14ac:dyDescent="0.2">
      <c r="A564" t="s">
        <v>1390</v>
      </c>
      <c r="B564">
        <v>2170</v>
      </c>
    </row>
    <row r="565" spans="1:2" x14ac:dyDescent="0.2">
      <c r="A565" t="s">
        <v>1391</v>
      </c>
      <c r="B565">
        <v>62550</v>
      </c>
    </row>
    <row r="566" spans="1:2" x14ac:dyDescent="0.2">
      <c r="A566" t="s">
        <v>1392</v>
      </c>
      <c r="B566">
        <v>87500</v>
      </c>
    </row>
    <row r="567" spans="1:2" x14ac:dyDescent="0.2">
      <c r="A567" t="s">
        <v>1393</v>
      </c>
      <c r="B567">
        <v>5375</v>
      </c>
    </row>
    <row r="568" spans="1:2" x14ac:dyDescent="0.2">
      <c r="A568" t="s">
        <v>1394</v>
      </c>
      <c r="B568">
        <v>6740</v>
      </c>
    </row>
    <row r="569" spans="1:2" x14ac:dyDescent="0.2">
      <c r="A569" t="s">
        <v>1395</v>
      </c>
      <c r="B569">
        <v>75385</v>
      </c>
    </row>
    <row r="570" spans="1:2" x14ac:dyDescent="0.2">
      <c r="A570" t="s">
        <v>1396</v>
      </c>
      <c r="B570">
        <v>1615</v>
      </c>
    </row>
    <row r="571" spans="1:2" x14ac:dyDescent="0.2">
      <c r="A571" t="s">
        <v>1397</v>
      </c>
      <c r="B571">
        <v>154425</v>
      </c>
    </row>
    <row r="572" spans="1:2" x14ac:dyDescent="0.2">
      <c r="A572" t="s">
        <v>1398</v>
      </c>
      <c r="B572">
        <v>140</v>
      </c>
    </row>
    <row r="573" spans="1:2" x14ac:dyDescent="0.2">
      <c r="A573" t="s">
        <v>1399</v>
      </c>
      <c r="B573">
        <v>29410</v>
      </c>
    </row>
    <row r="574" spans="1:2" x14ac:dyDescent="0.2">
      <c r="A574" t="s">
        <v>1400</v>
      </c>
      <c r="B574">
        <v>27275</v>
      </c>
    </row>
    <row r="575" spans="1:2" x14ac:dyDescent="0.2">
      <c r="A575" t="s">
        <v>1401</v>
      </c>
      <c r="B575">
        <v>11255</v>
      </c>
    </row>
    <row r="576" spans="1:2" x14ac:dyDescent="0.2">
      <c r="A576" t="s">
        <v>1402</v>
      </c>
      <c r="B576">
        <v>86290</v>
      </c>
    </row>
    <row r="577" spans="1:2" x14ac:dyDescent="0.2">
      <c r="A577" t="s">
        <v>1403</v>
      </c>
      <c r="B577">
        <v>65</v>
      </c>
    </row>
    <row r="578" spans="1:2" x14ac:dyDescent="0.2">
      <c r="A578" t="s">
        <v>938</v>
      </c>
      <c r="B578">
        <v>7895</v>
      </c>
    </row>
    <row r="579" spans="1:2" x14ac:dyDescent="0.2">
      <c r="A579" t="s">
        <v>1404</v>
      </c>
      <c r="B579">
        <v>595</v>
      </c>
    </row>
    <row r="580" spans="1:2" x14ac:dyDescent="0.2">
      <c r="A580" t="s">
        <v>1405</v>
      </c>
      <c r="B580">
        <v>600</v>
      </c>
    </row>
    <row r="581" spans="1:2" x14ac:dyDescent="0.2">
      <c r="A581" t="s">
        <v>940</v>
      </c>
      <c r="B581">
        <v>54780</v>
      </c>
    </row>
    <row r="582" spans="1:2" x14ac:dyDescent="0.2">
      <c r="A582" t="s">
        <v>1406</v>
      </c>
      <c r="B582">
        <v>365</v>
      </c>
    </row>
    <row r="583" spans="1:2" x14ac:dyDescent="0.2">
      <c r="A583" t="s">
        <v>1407</v>
      </c>
      <c r="B583">
        <v>365</v>
      </c>
    </row>
    <row r="584" spans="1:2" x14ac:dyDescent="0.2">
      <c r="A584" t="s">
        <v>1408</v>
      </c>
      <c r="B584">
        <v>24265</v>
      </c>
    </row>
    <row r="585" spans="1:2" x14ac:dyDescent="0.2">
      <c r="A585" t="s">
        <v>1409</v>
      </c>
      <c r="B585">
        <v>2840</v>
      </c>
    </row>
    <row r="586" spans="1:2" x14ac:dyDescent="0.2">
      <c r="A586" t="s">
        <v>1410</v>
      </c>
      <c r="B586">
        <v>465</v>
      </c>
    </row>
    <row r="587" spans="1:2" x14ac:dyDescent="0.2">
      <c r="A587" t="s">
        <v>1411</v>
      </c>
      <c r="B587">
        <v>480</v>
      </c>
    </row>
    <row r="588" spans="1:2" x14ac:dyDescent="0.2">
      <c r="A588" t="s">
        <v>1412</v>
      </c>
      <c r="B588">
        <v>360</v>
      </c>
    </row>
    <row r="589" spans="1:2" x14ac:dyDescent="0.2">
      <c r="A589" t="s">
        <v>2049</v>
      </c>
      <c r="B589">
        <v>695</v>
      </c>
    </row>
    <row r="590" spans="1:2" x14ac:dyDescent="0.2">
      <c r="A590" t="s">
        <v>1414</v>
      </c>
      <c r="B590">
        <v>130</v>
      </c>
    </row>
    <row r="591" spans="1:2" x14ac:dyDescent="0.2">
      <c r="A591" t="s">
        <v>1415</v>
      </c>
      <c r="B591">
        <v>295</v>
      </c>
    </row>
    <row r="592" spans="1:2" x14ac:dyDescent="0.2">
      <c r="A592" t="s">
        <v>1416</v>
      </c>
      <c r="B592">
        <v>1090</v>
      </c>
    </row>
    <row r="593" spans="1:2" x14ac:dyDescent="0.2">
      <c r="A593" t="s">
        <v>1417</v>
      </c>
      <c r="B593">
        <v>1225</v>
      </c>
    </row>
    <row r="594" spans="1:2" x14ac:dyDescent="0.2">
      <c r="A594" t="s">
        <v>1418</v>
      </c>
      <c r="B594">
        <v>2110</v>
      </c>
    </row>
    <row r="595" spans="1:2" x14ac:dyDescent="0.2">
      <c r="A595" t="s">
        <v>1419</v>
      </c>
      <c r="B595">
        <v>1165</v>
      </c>
    </row>
    <row r="596" spans="1:2" x14ac:dyDescent="0.2">
      <c r="A596" t="s">
        <v>1420</v>
      </c>
      <c r="B596">
        <v>390</v>
      </c>
    </row>
    <row r="597" spans="1:2" x14ac:dyDescent="0.2">
      <c r="A597" t="s">
        <v>1421</v>
      </c>
      <c r="B597">
        <v>4835</v>
      </c>
    </row>
    <row r="598" spans="1:2" x14ac:dyDescent="0.2">
      <c r="A598" t="s">
        <v>1422</v>
      </c>
      <c r="B598">
        <v>815</v>
      </c>
    </row>
    <row r="599" spans="1:2" x14ac:dyDescent="0.2">
      <c r="A599" t="s">
        <v>1423</v>
      </c>
      <c r="B599">
        <v>2075</v>
      </c>
    </row>
    <row r="600" spans="1:2" x14ac:dyDescent="0.2">
      <c r="A600" t="s">
        <v>1424</v>
      </c>
      <c r="B600">
        <v>5295</v>
      </c>
    </row>
    <row r="601" spans="1:2" x14ac:dyDescent="0.2">
      <c r="A601" t="s">
        <v>1425</v>
      </c>
      <c r="B601">
        <v>1825</v>
      </c>
    </row>
    <row r="602" spans="1:2" x14ac:dyDescent="0.2">
      <c r="A602" t="s">
        <v>1426</v>
      </c>
      <c r="B602">
        <v>610</v>
      </c>
    </row>
    <row r="603" spans="1:2" x14ac:dyDescent="0.2">
      <c r="A603" t="s">
        <v>1427</v>
      </c>
      <c r="B603">
        <v>1210</v>
      </c>
    </row>
    <row r="604" spans="1:2" x14ac:dyDescent="0.2">
      <c r="A604" t="s">
        <v>1428</v>
      </c>
      <c r="B604">
        <v>1475</v>
      </c>
    </row>
    <row r="605" spans="1:2" x14ac:dyDescent="0.2">
      <c r="A605" t="s">
        <v>1429</v>
      </c>
      <c r="B605">
        <v>575</v>
      </c>
    </row>
    <row r="606" spans="1:2" x14ac:dyDescent="0.2">
      <c r="A606" t="s">
        <v>1430</v>
      </c>
      <c r="B606">
        <v>135</v>
      </c>
    </row>
    <row r="607" spans="1:2" x14ac:dyDescent="0.2">
      <c r="A607" t="s">
        <v>1431</v>
      </c>
      <c r="B607">
        <v>765</v>
      </c>
    </row>
    <row r="608" spans="1:2" x14ac:dyDescent="0.2">
      <c r="A608" t="s">
        <v>1432</v>
      </c>
      <c r="B608">
        <v>330715</v>
      </c>
    </row>
    <row r="609" spans="1:2" x14ac:dyDescent="0.2">
      <c r="A609" t="s">
        <v>1433</v>
      </c>
      <c r="B609">
        <v>326955</v>
      </c>
    </row>
    <row r="610" spans="1:2" x14ac:dyDescent="0.2">
      <c r="A610" t="s">
        <v>1434</v>
      </c>
      <c r="B610">
        <v>108100</v>
      </c>
    </row>
    <row r="611" spans="1:2" x14ac:dyDescent="0.2">
      <c r="A611" t="s">
        <v>1435</v>
      </c>
      <c r="B611">
        <v>1280</v>
      </c>
    </row>
    <row r="612" spans="1:2" x14ac:dyDescent="0.2">
      <c r="A612" t="s">
        <v>1436</v>
      </c>
      <c r="B612">
        <v>194945</v>
      </c>
    </row>
    <row r="613" spans="1:2" x14ac:dyDescent="0.2">
      <c r="A613" t="s">
        <v>1437</v>
      </c>
      <c r="B613">
        <v>315</v>
      </c>
    </row>
    <row r="614" spans="1:2" x14ac:dyDescent="0.2">
      <c r="A614" t="s">
        <v>1438</v>
      </c>
      <c r="B614">
        <v>6345</v>
      </c>
    </row>
    <row r="615" spans="1:2" x14ac:dyDescent="0.2">
      <c r="A615" t="s">
        <v>1439</v>
      </c>
      <c r="B615">
        <v>3730</v>
      </c>
    </row>
    <row r="616" spans="1:2" x14ac:dyDescent="0.2">
      <c r="A616" t="s">
        <v>1440</v>
      </c>
      <c r="B616">
        <v>12075</v>
      </c>
    </row>
    <row r="617" spans="1:2" x14ac:dyDescent="0.2">
      <c r="A617" t="s">
        <v>1441</v>
      </c>
      <c r="B617">
        <v>165</v>
      </c>
    </row>
    <row r="618" spans="1:2" x14ac:dyDescent="0.2">
      <c r="A618" t="s">
        <v>1442</v>
      </c>
      <c r="B618">
        <v>3760</v>
      </c>
    </row>
    <row r="619" spans="1:2" x14ac:dyDescent="0.2">
      <c r="A619" t="s">
        <v>1443</v>
      </c>
      <c r="B619">
        <v>750</v>
      </c>
    </row>
    <row r="620" spans="1:2" x14ac:dyDescent="0.2">
      <c r="A620" t="s">
        <v>1444</v>
      </c>
      <c r="B620">
        <v>1090</v>
      </c>
    </row>
    <row r="621" spans="1:2" x14ac:dyDescent="0.2">
      <c r="A621" t="s">
        <v>1445</v>
      </c>
      <c r="B621">
        <v>1395</v>
      </c>
    </row>
    <row r="622" spans="1:2" x14ac:dyDescent="0.2">
      <c r="A622" t="s">
        <v>1446</v>
      </c>
      <c r="B622">
        <v>525</v>
      </c>
    </row>
    <row r="623" spans="1:2" x14ac:dyDescent="0.2">
      <c r="A623" t="s">
        <v>1447</v>
      </c>
      <c r="B623">
        <v>2930</v>
      </c>
    </row>
    <row r="624" spans="1:2" x14ac:dyDescent="0.2">
      <c r="A624" t="s">
        <v>1448</v>
      </c>
      <c r="B624">
        <v>1235</v>
      </c>
    </row>
    <row r="625" spans="1:2" x14ac:dyDescent="0.2">
      <c r="A625" t="s">
        <v>1449</v>
      </c>
      <c r="B625">
        <v>1685</v>
      </c>
    </row>
    <row r="626" spans="1:2" x14ac:dyDescent="0.2">
      <c r="A626" t="s">
        <v>1450</v>
      </c>
      <c r="B626">
        <v>10</v>
      </c>
    </row>
    <row r="627" spans="1:2" x14ac:dyDescent="0.2">
      <c r="A627" t="s">
        <v>1451</v>
      </c>
      <c r="B627">
        <v>14100</v>
      </c>
    </row>
    <row r="628" spans="1:2" x14ac:dyDescent="0.2">
      <c r="A628" t="s">
        <v>1452</v>
      </c>
      <c r="B628">
        <v>1135</v>
      </c>
    </row>
    <row r="629" spans="1:2" x14ac:dyDescent="0.2">
      <c r="A629" t="s">
        <v>1453</v>
      </c>
      <c r="B629">
        <v>11140</v>
      </c>
    </row>
    <row r="630" spans="1:2" x14ac:dyDescent="0.2">
      <c r="A630" t="s">
        <v>1454</v>
      </c>
      <c r="B630">
        <v>705</v>
      </c>
    </row>
    <row r="631" spans="1:2" x14ac:dyDescent="0.2">
      <c r="A631" t="s">
        <v>1455</v>
      </c>
      <c r="B631">
        <v>725</v>
      </c>
    </row>
    <row r="632" spans="1:2" x14ac:dyDescent="0.2">
      <c r="A632" t="s">
        <v>1456</v>
      </c>
      <c r="B632">
        <v>385</v>
      </c>
    </row>
    <row r="633" spans="1:2" x14ac:dyDescent="0.2">
      <c r="A633" t="s">
        <v>1457</v>
      </c>
      <c r="B633">
        <v>13735</v>
      </c>
    </row>
    <row r="634" spans="1:2" x14ac:dyDescent="0.2">
      <c r="A634" t="s">
        <v>1458</v>
      </c>
      <c r="B634">
        <v>455</v>
      </c>
    </row>
    <row r="635" spans="1:2" x14ac:dyDescent="0.2">
      <c r="A635" t="s">
        <v>1459</v>
      </c>
      <c r="B635">
        <v>1810</v>
      </c>
    </row>
    <row r="636" spans="1:2" x14ac:dyDescent="0.2">
      <c r="A636" t="s">
        <v>1460</v>
      </c>
      <c r="B636">
        <v>11465</v>
      </c>
    </row>
    <row r="637" spans="1:2" x14ac:dyDescent="0.2">
      <c r="A637" t="s">
        <v>1461</v>
      </c>
      <c r="B637">
        <v>0</v>
      </c>
    </row>
    <row r="638" spans="1:2" x14ac:dyDescent="0.2">
      <c r="A638" t="s">
        <v>1462</v>
      </c>
      <c r="B638">
        <v>850</v>
      </c>
    </row>
    <row r="639" spans="1:2" x14ac:dyDescent="0.2">
      <c r="A639" t="s">
        <v>2050</v>
      </c>
      <c r="B639">
        <v>139585</v>
      </c>
    </row>
    <row r="640" spans="1:2" x14ac:dyDescent="0.2">
      <c r="A640" t="s">
        <v>2039</v>
      </c>
      <c r="B640">
        <v>22995</v>
      </c>
    </row>
    <row r="641" spans="1:2" x14ac:dyDescent="0.2">
      <c r="A641" t="s">
        <v>2051</v>
      </c>
      <c r="B641">
        <v>90910</v>
      </c>
    </row>
    <row r="642" spans="1:2" x14ac:dyDescent="0.2">
      <c r="A642" t="s">
        <v>2052</v>
      </c>
      <c r="B642">
        <v>20280</v>
      </c>
    </row>
    <row r="643" spans="1:2" x14ac:dyDescent="0.2">
      <c r="A643" t="s">
        <v>2053</v>
      </c>
      <c r="B643">
        <v>5405</v>
      </c>
    </row>
    <row r="644" spans="1:2" x14ac:dyDescent="0.2">
      <c r="A644" t="s">
        <v>2054</v>
      </c>
      <c r="B644">
        <v>2242025</v>
      </c>
    </row>
    <row r="645" spans="1:2" x14ac:dyDescent="0.2">
      <c r="A645" t="s">
        <v>2055</v>
      </c>
      <c r="B645">
        <v>2174420</v>
      </c>
    </row>
    <row r="646" spans="1:2" x14ac:dyDescent="0.2">
      <c r="A646" t="s">
        <v>2056</v>
      </c>
      <c r="B646">
        <v>1500960</v>
      </c>
    </row>
    <row r="647" spans="1:2" x14ac:dyDescent="0.2">
      <c r="A647" t="s">
        <v>702</v>
      </c>
      <c r="B647">
        <v>1084755</v>
      </c>
    </row>
    <row r="648" spans="1:2" x14ac:dyDescent="0.2">
      <c r="A648" t="s">
        <v>712</v>
      </c>
      <c r="B648">
        <v>416210</v>
      </c>
    </row>
    <row r="649" spans="1:2" x14ac:dyDescent="0.2">
      <c r="A649" t="s">
        <v>2057</v>
      </c>
      <c r="B649">
        <v>673455</v>
      </c>
    </row>
    <row r="650" spans="1:2" x14ac:dyDescent="0.2">
      <c r="A650" t="s">
        <v>2058</v>
      </c>
      <c r="B650">
        <v>6945</v>
      </c>
    </row>
    <row r="651" spans="1:2" x14ac:dyDescent="0.2">
      <c r="A651" t="s">
        <v>2059</v>
      </c>
      <c r="B651">
        <v>4630</v>
      </c>
    </row>
    <row r="652" spans="1:2" x14ac:dyDescent="0.2">
      <c r="A652" t="s">
        <v>2060</v>
      </c>
      <c r="B652">
        <v>65</v>
      </c>
    </row>
    <row r="653" spans="1:2" x14ac:dyDescent="0.2">
      <c r="A653" t="s">
        <v>2061</v>
      </c>
      <c r="B653">
        <v>3195</v>
      </c>
    </row>
    <row r="654" spans="1:2" x14ac:dyDescent="0.2">
      <c r="A654" t="s">
        <v>2062</v>
      </c>
      <c r="B654">
        <v>335</v>
      </c>
    </row>
    <row r="655" spans="1:2" x14ac:dyDescent="0.2">
      <c r="A655" t="s">
        <v>2063</v>
      </c>
      <c r="B655">
        <v>180</v>
      </c>
    </row>
    <row r="656" spans="1:2" x14ac:dyDescent="0.2">
      <c r="A656" t="s">
        <v>2064</v>
      </c>
      <c r="B656">
        <v>20</v>
      </c>
    </row>
    <row r="657" spans="1:2" x14ac:dyDescent="0.2">
      <c r="A657" t="s">
        <v>2065</v>
      </c>
      <c r="B657">
        <v>10</v>
      </c>
    </row>
    <row r="658" spans="1:2" x14ac:dyDescent="0.2">
      <c r="A658" t="s">
        <v>2066</v>
      </c>
      <c r="B658">
        <v>65</v>
      </c>
    </row>
    <row r="659" spans="1:2" x14ac:dyDescent="0.2">
      <c r="A659" t="s">
        <v>2067</v>
      </c>
      <c r="B659">
        <v>180</v>
      </c>
    </row>
    <row r="660" spans="1:2" x14ac:dyDescent="0.2">
      <c r="A660" t="s">
        <v>2068</v>
      </c>
      <c r="B660">
        <v>0</v>
      </c>
    </row>
    <row r="661" spans="1:2" x14ac:dyDescent="0.2">
      <c r="A661" t="s">
        <v>2069</v>
      </c>
      <c r="B661">
        <v>145</v>
      </c>
    </row>
    <row r="662" spans="1:2" x14ac:dyDescent="0.2">
      <c r="A662" t="s">
        <v>2070</v>
      </c>
      <c r="B662">
        <v>175</v>
      </c>
    </row>
    <row r="663" spans="1:2" x14ac:dyDescent="0.2">
      <c r="A663" t="s">
        <v>2071</v>
      </c>
      <c r="B663">
        <v>2085</v>
      </c>
    </row>
    <row r="664" spans="1:2" x14ac:dyDescent="0.2">
      <c r="A664" t="s">
        <v>2072</v>
      </c>
      <c r="B664">
        <v>100</v>
      </c>
    </row>
    <row r="665" spans="1:2" x14ac:dyDescent="0.2">
      <c r="A665" t="s">
        <v>2073</v>
      </c>
      <c r="B665">
        <v>0</v>
      </c>
    </row>
    <row r="666" spans="1:2" x14ac:dyDescent="0.2">
      <c r="A666" t="s">
        <v>2074</v>
      </c>
      <c r="B666">
        <v>95</v>
      </c>
    </row>
    <row r="667" spans="1:2" x14ac:dyDescent="0.2">
      <c r="A667" t="s">
        <v>2075</v>
      </c>
      <c r="B667">
        <v>1270</v>
      </c>
    </row>
    <row r="668" spans="1:2" x14ac:dyDescent="0.2">
      <c r="A668" t="s">
        <v>2076</v>
      </c>
      <c r="B668">
        <v>55</v>
      </c>
    </row>
    <row r="669" spans="1:2" x14ac:dyDescent="0.2">
      <c r="A669" t="s">
        <v>2077</v>
      </c>
      <c r="B669">
        <v>855</v>
      </c>
    </row>
    <row r="670" spans="1:2" x14ac:dyDescent="0.2">
      <c r="A670" t="s">
        <v>2078</v>
      </c>
      <c r="B670">
        <v>360</v>
      </c>
    </row>
    <row r="671" spans="1:2" x14ac:dyDescent="0.2">
      <c r="A671" t="s">
        <v>2079</v>
      </c>
      <c r="B671">
        <v>0</v>
      </c>
    </row>
    <row r="672" spans="1:2" x14ac:dyDescent="0.2">
      <c r="A672" t="s">
        <v>2080</v>
      </c>
      <c r="B672">
        <v>10</v>
      </c>
    </row>
    <row r="673" spans="1:2" x14ac:dyDescent="0.2">
      <c r="A673" t="s">
        <v>2081</v>
      </c>
      <c r="B673">
        <v>790</v>
      </c>
    </row>
    <row r="674" spans="1:2" x14ac:dyDescent="0.2">
      <c r="A674" t="s">
        <v>2082</v>
      </c>
      <c r="B674">
        <v>780</v>
      </c>
    </row>
    <row r="675" spans="1:2" x14ac:dyDescent="0.2">
      <c r="A675" t="s">
        <v>2083</v>
      </c>
      <c r="B675">
        <v>0</v>
      </c>
    </row>
    <row r="676" spans="1:2" x14ac:dyDescent="0.2">
      <c r="A676" t="s">
        <v>2084</v>
      </c>
      <c r="B676">
        <v>10</v>
      </c>
    </row>
    <row r="677" spans="1:2" x14ac:dyDescent="0.2">
      <c r="A677" t="s">
        <v>2085</v>
      </c>
      <c r="B677">
        <v>85</v>
      </c>
    </row>
    <row r="678" spans="1:2" x14ac:dyDescent="0.2">
      <c r="A678" t="s">
        <v>2086</v>
      </c>
      <c r="B678">
        <v>20</v>
      </c>
    </row>
    <row r="679" spans="1:2" x14ac:dyDescent="0.2">
      <c r="A679" t="s">
        <v>2087</v>
      </c>
      <c r="B679">
        <v>630</v>
      </c>
    </row>
    <row r="680" spans="1:2" x14ac:dyDescent="0.2">
      <c r="A680" t="s">
        <v>2088</v>
      </c>
      <c r="B680">
        <v>10</v>
      </c>
    </row>
    <row r="681" spans="1:2" x14ac:dyDescent="0.2">
      <c r="A681" t="s">
        <v>2089</v>
      </c>
      <c r="B681">
        <v>0</v>
      </c>
    </row>
    <row r="682" spans="1:2" x14ac:dyDescent="0.2">
      <c r="A682" t="s">
        <v>2090</v>
      </c>
      <c r="B682">
        <v>0</v>
      </c>
    </row>
    <row r="683" spans="1:2" x14ac:dyDescent="0.2">
      <c r="A683" t="s">
        <v>2091</v>
      </c>
      <c r="B683">
        <v>0</v>
      </c>
    </row>
    <row r="684" spans="1:2" x14ac:dyDescent="0.2">
      <c r="A684" t="s">
        <v>2092</v>
      </c>
      <c r="B684">
        <v>15</v>
      </c>
    </row>
    <row r="685" spans="1:2" x14ac:dyDescent="0.2">
      <c r="A685" t="s">
        <v>2093</v>
      </c>
      <c r="B685">
        <v>0</v>
      </c>
    </row>
    <row r="686" spans="1:2" x14ac:dyDescent="0.2">
      <c r="A686" t="s">
        <v>2094</v>
      </c>
      <c r="B686">
        <v>0</v>
      </c>
    </row>
    <row r="687" spans="1:2" x14ac:dyDescent="0.2">
      <c r="A687" t="s">
        <v>2095</v>
      </c>
      <c r="B687">
        <v>10</v>
      </c>
    </row>
    <row r="688" spans="1:2" x14ac:dyDescent="0.2">
      <c r="A688" t="s">
        <v>2096</v>
      </c>
      <c r="B688">
        <v>15</v>
      </c>
    </row>
    <row r="689" spans="1:2" x14ac:dyDescent="0.2">
      <c r="A689" t="s">
        <v>2097</v>
      </c>
      <c r="B689">
        <v>0</v>
      </c>
    </row>
    <row r="690" spans="1:2" x14ac:dyDescent="0.2">
      <c r="A690" t="s">
        <v>2098</v>
      </c>
      <c r="B690">
        <v>10</v>
      </c>
    </row>
    <row r="691" spans="1:2" x14ac:dyDescent="0.2">
      <c r="A691" t="s">
        <v>2099</v>
      </c>
      <c r="B691">
        <v>0</v>
      </c>
    </row>
    <row r="692" spans="1:2" x14ac:dyDescent="0.2">
      <c r="A692" t="s">
        <v>2100</v>
      </c>
      <c r="B692">
        <v>0</v>
      </c>
    </row>
    <row r="693" spans="1:2" x14ac:dyDescent="0.2">
      <c r="A693" t="s">
        <v>2101</v>
      </c>
      <c r="B693">
        <v>0</v>
      </c>
    </row>
    <row r="694" spans="1:2" x14ac:dyDescent="0.2">
      <c r="A694" t="s">
        <v>2102</v>
      </c>
      <c r="B694">
        <v>0</v>
      </c>
    </row>
    <row r="695" spans="1:2" x14ac:dyDescent="0.2">
      <c r="A695" t="s">
        <v>2103</v>
      </c>
      <c r="B695">
        <v>15</v>
      </c>
    </row>
    <row r="696" spans="1:2" x14ac:dyDescent="0.2">
      <c r="A696" t="s">
        <v>2104</v>
      </c>
      <c r="B696">
        <v>1090</v>
      </c>
    </row>
    <row r="697" spans="1:2" x14ac:dyDescent="0.2">
      <c r="A697" t="s">
        <v>2105</v>
      </c>
      <c r="B697">
        <v>15</v>
      </c>
    </row>
    <row r="698" spans="1:2" x14ac:dyDescent="0.2">
      <c r="A698" t="s">
        <v>2106</v>
      </c>
      <c r="B698">
        <v>1010</v>
      </c>
    </row>
    <row r="699" spans="1:2" x14ac:dyDescent="0.2">
      <c r="A699" t="s">
        <v>2107</v>
      </c>
      <c r="B699">
        <v>65</v>
      </c>
    </row>
    <row r="700" spans="1:2" x14ac:dyDescent="0.2">
      <c r="A700" t="s">
        <v>2108</v>
      </c>
      <c r="B700">
        <v>45</v>
      </c>
    </row>
    <row r="701" spans="1:2" x14ac:dyDescent="0.2">
      <c r="A701" t="s">
        <v>2109</v>
      </c>
      <c r="B701">
        <v>0</v>
      </c>
    </row>
    <row r="702" spans="1:2" x14ac:dyDescent="0.2">
      <c r="A702" t="s">
        <v>2110</v>
      </c>
      <c r="B702">
        <v>30</v>
      </c>
    </row>
    <row r="703" spans="1:2" x14ac:dyDescent="0.2">
      <c r="A703" t="s">
        <v>2111</v>
      </c>
      <c r="B703">
        <v>10</v>
      </c>
    </row>
    <row r="704" spans="1:2" x14ac:dyDescent="0.2">
      <c r="A704" t="s">
        <v>2112</v>
      </c>
      <c r="B704">
        <v>10</v>
      </c>
    </row>
    <row r="705" spans="1:2" x14ac:dyDescent="0.2">
      <c r="A705" t="s">
        <v>2113</v>
      </c>
      <c r="B705">
        <v>0</v>
      </c>
    </row>
    <row r="706" spans="1:2" x14ac:dyDescent="0.2">
      <c r="A706" t="s">
        <v>2114</v>
      </c>
      <c r="B706">
        <v>35</v>
      </c>
    </row>
    <row r="707" spans="1:2" x14ac:dyDescent="0.2">
      <c r="A707" t="s">
        <v>2115</v>
      </c>
      <c r="B707">
        <v>80</v>
      </c>
    </row>
    <row r="708" spans="1:2" x14ac:dyDescent="0.2">
      <c r="A708" t="s">
        <v>2116</v>
      </c>
      <c r="B708">
        <v>0</v>
      </c>
    </row>
    <row r="709" spans="1:2" x14ac:dyDescent="0.2">
      <c r="A709" t="s">
        <v>2117</v>
      </c>
      <c r="B709">
        <v>0</v>
      </c>
    </row>
    <row r="710" spans="1:2" x14ac:dyDescent="0.2">
      <c r="A710" t="s">
        <v>2118</v>
      </c>
      <c r="B710">
        <v>0</v>
      </c>
    </row>
    <row r="711" spans="1:2" x14ac:dyDescent="0.2">
      <c r="A711" t="s">
        <v>2119</v>
      </c>
      <c r="B711">
        <v>10</v>
      </c>
    </row>
    <row r="712" spans="1:2" x14ac:dyDescent="0.2">
      <c r="A712" t="s">
        <v>2120</v>
      </c>
      <c r="B712">
        <v>25</v>
      </c>
    </row>
    <row r="713" spans="1:2" x14ac:dyDescent="0.2">
      <c r="A713" t="s">
        <v>2121</v>
      </c>
      <c r="B713">
        <v>0</v>
      </c>
    </row>
    <row r="714" spans="1:2" x14ac:dyDescent="0.2">
      <c r="A714" t="s">
        <v>2122</v>
      </c>
      <c r="B714">
        <v>0</v>
      </c>
    </row>
    <row r="715" spans="1:2" x14ac:dyDescent="0.2">
      <c r="A715" t="s">
        <v>2123</v>
      </c>
      <c r="B715">
        <v>20</v>
      </c>
    </row>
    <row r="716" spans="1:2" x14ac:dyDescent="0.2">
      <c r="A716" t="s">
        <v>2124</v>
      </c>
      <c r="B716">
        <v>20</v>
      </c>
    </row>
    <row r="717" spans="1:2" x14ac:dyDescent="0.2">
      <c r="A717" t="s">
        <v>2125</v>
      </c>
      <c r="B717">
        <v>70</v>
      </c>
    </row>
    <row r="718" spans="1:2" x14ac:dyDescent="0.2">
      <c r="A718" t="s">
        <v>2126</v>
      </c>
      <c r="B718">
        <v>40</v>
      </c>
    </row>
    <row r="719" spans="1:2" x14ac:dyDescent="0.2">
      <c r="A719" t="s">
        <v>2127</v>
      </c>
      <c r="B719">
        <v>25</v>
      </c>
    </row>
    <row r="720" spans="1:2" x14ac:dyDescent="0.2">
      <c r="A720" t="s">
        <v>2128</v>
      </c>
      <c r="B720">
        <v>0</v>
      </c>
    </row>
    <row r="721" spans="1:2" x14ac:dyDescent="0.2">
      <c r="A721" t="s">
        <v>2129</v>
      </c>
      <c r="B721">
        <v>0</v>
      </c>
    </row>
    <row r="722" spans="1:2" x14ac:dyDescent="0.2">
      <c r="A722" t="s">
        <v>2130</v>
      </c>
      <c r="B722">
        <v>45</v>
      </c>
    </row>
    <row r="723" spans="1:2" x14ac:dyDescent="0.2">
      <c r="A723" t="s">
        <v>2131</v>
      </c>
      <c r="B723">
        <v>15</v>
      </c>
    </row>
    <row r="724" spans="1:2" x14ac:dyDescent="0.2">
      <c r="A724" t="s">
        <v>2132</v>
      </c>
      <c r="B724">
        <v>25</v>
      </c>
    </row>
    <row r="725" spans="1:2" x14ac:dyDescent="0.2">
      <c r="A725" t="s">
        <v>2133</v>
      </c>
      <c r="B725">
        <v>10</v>
      </c>
    </row>
    <row r="726" spans="1:2" x14ac:dyDescent="0.2">
      <c r="A726" t="s">
        <v>2134</v>
      </c>
      <c r="B726">
        <v>105</v>
      </c>
    </row>
    <row r="727" spans="1:2" x14ac:dyDescent="0.2">
      <c r="A727" t="s">
        <v>2135</v>
      </c>
      <c r="B727">
        <v>0</v>
      </c>
    </row>
    <row r="728" spans="1:2" x14ac:dyDescent="0.2">
      <c r="A728" t="s">
        <v>2136</v>
      </c>
      <c r="B728">
        <v>0</v>
      </c>
    </row>
    <row r="729" spans="1:2" x14ac:dyDescent="0.2">
      <c r="A729" t="s">
        <v>2137</v>
      </c>
      <c r="B729">
        <v>35</v>
      </c>
    </row>
    <row r="730" spans="1:2" x14ac:dyDescent="0.2">
      <c r="A730" t="s">
        <v>2138</v>
      </c>
      <c r="B730">
        <v>55</v>
      </c>
    </row>
    <row r="731" spans="1:2" x14ac:dyDescent="0.2">
      <c r="A731" t="s">
        <v>2139</v>
      </c>
      <c r="B731">
        <v>0</v>
      </c>
    </row>
    <row r="732" spans="1:2" x14ac:dyDescent="0.2">
      <c r="A732" t="s">
        <v>2140</v>
      </c>
      <c r="B732">
        <v>50</v>
      </c>
    </row>
    <row r="733" spans="1:2" x14ac:dyDescent="0.2">
      <c r="A733" t="s">
        <v>2141</v>
      </c>
      <c r="B733">
        <v>666510</v>
      </c>
    </row>
    <row r="734" spans="1:2" x14ac:dyDescent="0.2">
      <c r="A734" t="s">
        <v>2142</v>
      </c>
      <c r="B734">
        <v>105630</v>
      </c>
    </row>
    <row r="735" spans="1:2" x14ac:dyDescent="0.2">
      <c r="A735" t="s">
        <v>2143</v>
      </c>
      <c r="B735">
        <v>2730</v>
      </c>
    </row>
    <row r="736" spans="1:2" x14ac:dyDescent="0.2">
      <c r="A736" t="s">
        <v>2144</v>
      </c>
      <c r="B736">
        <v>1735</v>
      </c>
    </row>
    <row r="737" spans="1:2" x14ac:dyDescent="0.2">
      <c r="A737" t="s">
        <v>2145</v>
      </c>
      <c r="B737">
        <v>990</v>
      </c>
    </row>
    <row r="738" spans="1:2" x14ac:dyDescent="0.2">
      <c r="A738" t="s">
        <v>2146</v>
      </c>
      <c r="B738">
        <v>7935</v>
      </c>
    </row>
    <row r="739" spans="1:2" x14ac:dyDescent="0.2">
      <c r="A739" t="s">
        <v>2147</v>
      </c>
      <c r="B739">
        <v>160</v>
      </c>
    </row>
    <row r="740" spans="1:2" x14ac:dyDescent="0.2">
      <c r="A740" t="s">
        <v>2148</v>
      </c>
      <c r="B740">
        <v>810</v>
      </c>
    </row>
    <row r="741" spans="1:2" x14ac:dyDescent="0.2">
      <c r="A741" t="s">
        <v>2149</v>
      </c>
      <c r="B741">
        <v>6880</v>
      </c>
    </row>
    <row r="742" spans="1:2" x14ac:dyDescent="0.2">
      <c r="A742" t="s">
        <v>2150</v>
      </c>
      <c r="B742">
        <v>90</v>
      </c>
    </row>
    <row r="743" spans="1:2" x14ac:dyDescent="0.2">
      <c r="A743" t="s">
        <v>2151</v>
      </c>
      <c r="B743">
        <v>94765</v>
      </c>
    </row>
    <row r="744" spans="1:2" x14ac:dyDescent="0.2">
      <c r="A744" t="s">
        <v>2152</v>
      </c>
      <c r="B744">
        <v>2860</v>
      </c>
    </row>
    <row r="745" spans="1:2" x14ac:dyDescent="0.2">
      <c r="A745" t="s">
        <v>2153</v>
      </c>
      <c r="B745">
        <v>83025</v>
      </c>
    </row>
    <row r="746" spans="1:2" x14ac:dyDescent="0.2">
      <c r="A746" t="s">
        <v>2154</v>
      </c>
      <c r="B746">
        <v>2485</v>
      </c>
    </row>
    <row r="747" spans="1:2" x14ac:dyDescent="0.2">
      <c r="A747" t="s">
        <v>2155</v>
      </c>
      <c r="B747">
        <v>1035</v>
      </c>
    </row>
    <row r="748" spans="1:2" x14ac:dyDescent="0.2">
      <c r="A748" t="s">
        <v>2156</v>
      </c>
      <c r="B748">
        <v>275</v>
      </c>
    </row>
    <row r="749" spans="1:2" x14ac:dyDescent="0.2">
      <c r="A749" t="s">
        <v>2157</v>
      </c>
      <c r="B749">
        <v>1950</v>
      </c>
    </row>
    <row r="750" spans="1:2" x14ac:dyDescent="0.2">
      <c r="A750" t="s">
        <v>2158</v>
      </c>
      <c r="B750">
        <v>205</v>
      </c>
    </row>
    <row r="751" spans="1:2" x14ac:dyDescent="0.2">
      <c r="A751" t="s">
        <v>2159</v>
      </c>
      <c r="B751">
        <v>2690</v>
      </c>
    </row>
    <row r="752" spans="1:2" x14ac:dyDescent="0.2">
      <c r="A752" t="s">
        <v>2160</v>
      </c>
      <c r="B752">
        <v>240</v>
      </c>
    </row>
    <row r="753" spans="1:2" x14ac:dyDescent="0.2">
      <c r="A753" t="s">
        <v>2161</v>
      </c>
      <c r="B753">
        <v>200</v>
      </c>
    </row>
    <row r="754" spans="1:2" x14ac:dyDescent="0.2">
      <c r="A754" t="s">
        <v>2162</v>
      </c>
      <c r="B754">
        <v>14450</v>
      </c>
    </row>
    <row r="755" spans="1:2" x14ac:dyDescent="0.2">
      <c r="A755" t="s">
        <v>2163</v>
      </c>
      <c r="B755">
        <v>1295</v>
      </c>
    </row>
    <row r="756" spans="1:2" x14ac:dyDescent="0.2">
      <c r="A756" t="s">
        <v>2164</v>
      </c>
      <c r="B756">
        <v>13135</v>
      </c>
    </row>
    <row r="757" spans="1:2" x14ac:dyDescent="0.2">
      <c r="A757" t="s">
        <v>2165</v>
      </c>
      <c r="B757">
        <v>15</v>
      </c>
    </row>
    <row r="758" spans="1:2" x14ac:dyDescent="0.2">
      <c r="A758" t="s">
        <v>2166</v>
      </c>
      <c r="B758">
        <v>15760</v>
      </c>
    </row>
    <row r="759" spans="1:2" x14ac:dyDescent="0.2">
      <c r="A759" t="s">
        <v>2167</v>
      </c>
      <c r="B759">
        <v>40</v>
      </c>
    </row>
    <row r="760" spans="1:2" x14ac:dyDescent="0.2">
      <c r="A760" t="s">
        <v>2168</v>
      </c>
      <c r="B760">
        <v>660</v>
      </c>
    </row>
    <row r="761" spans="1:2" x14ac:dyDescent="0.2">
      <c r="A761" t="s">
        <v>2169</v>
      </c>
      <c r="B761">
        <v>65</v>
      </c>
    </row>
    <row r="762" spans="1:2" x14ac:dyDescent="0.2">
      <c r="A762" t="s">
        <v>2170</v>
      </c>
      <c r="B762">
        <v>220</v>
      </c>
    </row>
    <row r="763" spans="1:2" x14ac:dyDescent="0.2">
      <c r="A763" t="s">
        <v>2171</v>
      </c>
      <c r="B763">
        <v>995</v>
      </c>
    </row>
    <row r="764" spans="1:2" x14ac:dyDescent="0.2">
      <c r="A764" t="s">
        <v>2172</v>
      </c>
      <c r="B764">
        <v>135</v>
      </c>
    </row>
    <row r="765" spans="1:2" x14ac:dyDescent="0.2">
      <c r="A765" t="s">
        <v>2173</v>
      </c>
      <c r="B765">
        <v>930</v>
      </c>
    </row>
    <row r="766" spans="1:2" x14ac:dyDescent="0.2">
      <c r="A766" t="s">
        <v>2174</v>
      </c>
      <c r="B766">
        <v>140</v>
      </c>
    </row>
    <row r="767" spans="1:2" x14ac:dyDescent="0.2">
      <c r="A767" t="s">
        <v>2175</v>
      </c>
      <c r="B767">
        <v>30</v>
      </c>
    </row>
    <row r="768" spans="1:2" x14ac:dyDescent="0.2">
      <c r="A768" t="s">
        <v>2176</v>
      </c>
      <c r="B768">
        <v>12275</v>
      </c>
    </row>
    <row r="769" spans="1:2" x14ac:dyDescent="0.2">
      <c r="A769" t="s">
        <v>2177</v>
      </c>
      <c r="B769">
        <v>50</v>
      </c>
    </row>
    <row r="770" spans="1:2" x14ac:dyDescent="0.2">
      <c r="A770" t="s">
        <v>2178</v>
      </c>
      <c r="B770">
        <v>220</v>
      </c>
    </row>
    <row r="771" spans="1:2" x14ac:dyDescent="0.2">
      <c r="A771" t="s">
        <v>2179</v>
      </c>
      <c r="B771">
        <v>6055</v>
      </c>
    </row>
    <row r="772" spans="1:2" x14ac:dyDescent="0.2">
      <c r="A772" t="s">
        <v>2180</v>
      </c>
      <c r="B772">
        <v>310</v>
      </c>
    </row>
    <row r="773" spans="1:2" x14ac:dyDescent="0.2">
      <c r="A773" t="s">
        <v>2181</v>
      </c>
      <c r="B773">
        <v>5380</v>
      </c>
    </row>
    <row r="774" spans="1:2" x14ac:dyDescent="0.2">
      <c r="A774" t="s">
        <v>2182</v>
      </c>
      <c r="B774">
        <v>370</v>
      </c>
    </row>
    <row r="775" spans="1:2" x14ac:dyDescent="0.2">
      <c r="A775" t="s">
        <v>2183</v>
      </c>
      <c r="B775">
        <v>17425</v>
      </c>
    </row>
    <row r="776" spans="1:2" x14ac:dyDescent="0.2">
      <c r="A776" t="s">
        <v>2184</v>
      </c>
      <c r="B776">
        <v>220</v>
      </c>
    </row>
    <row r="777" spans="1:2" x14ac:dyDescent="0.2">
      <c r="A777" t="s">
        <v>2185</v>
      </c>
      <c r="B777">
        <v>2655</v>
      </c>
    </row>
    <row r="778" spans="1:2" x14ac:dyDescent="0.2">
      <c r="A778" t="s">
        <v>2186</v>
      </c>
      <c r="B778">
        <v>13145</v>
      </c>
    </row>
    <row r="779" spans="1:2" x14ac:dyDescent="0.2">
      <c r="A779" t="s">
        <v>2187</v>
      </c>
      <c r="B779">
        <v>1365</v>
      </c>
    </row>
    <row r="780" spans="1:2" x14ac:dyDescent="0.2">
      <c r="A780" t="s">
        <v>2188</v>
      </c>
      <c r="B780">
        <v>30</v>
      </c>
    </row>
    <row r="781" spans="1:2" x14ac:dyDescent="0.2">
      <c r="A781" t="s">
        <v>2189</v>
      </c>
      <c r="B781">
        <v>30</v>
      </c>
    </row>
    <row r="782" spans="1:2" x14ac:dyDescent="0.2">
      <c r="A782" t="s">
        <v>2190</v>
      </c>
      <c r="B782">
        <v>298390</v>
      </c>
    </row>
    <row r="783" spans="1:2" x14ac:dyDescent="0.2">
      <c r="A783" t="s">
        <v>2191</v>
      </c>
      <c r="B783">
        <v>2720</v>
      </c>
    </row>
    <row r="784" spans="1:2" x14ac:dyDescent="0.2">
      <c r="A784" t="s">
        <v>2192</v>
      </c>
      <c r="B784">
        <v>4215</v>
      </c>
    </row>
    <row r="785" spans="1:2" x14ac:dyDescent="0.2">
      <c r="A785" t="s">
        <v>2193</v>
      </c>
      <c r="B785">
        <v>45475</v>
      </c>
    </row>
    <row r="786" spans="1:2" x14ac:dyDescent="0.2">
      <c r="A786" t="s">
        <v>2194</v>
      </c>
      <c r="B786">
        <v>770</v>
      </c>
    </row>
    <row r="787" spans="1:2" x14ac:dyDescent="0.2">
      <c r="A787" t="s">
        <v>2195</v>
      </c>
      <c r="B787">
        <v>325</v>
      </c>
    </row>
    <row r="788" spans="1:2" x14ac:dyDescent="0.2">
      <c r="A788" t="s">
        <v>2196</v>
      </c>
      <c r="B788">
        <v>450</v>
      </c>
    </row>
    <row r="789" spans="1:2" x14ac:dyDescent="0.2">
      <c r="A789" t="s">
        <v>2197</v>
      </c>
      <c r="B789">
        <v>44705</v>
      </c>
    </row>
    <row r="790" spans="1:2" x14ac:dyDescent="0.2">
      <c r="A790" t="s">
        <v>2198</v>
      </c>
      <c r="B790">
        <v>70</v>
      </c>
    </row>
    <row r="791" spans="1:2" x14ac:dyDescent="0.2">
      <c r="A791" t="s">
        <v>2199</v>
      </c>
      <c r="B791">
        <v>890</v>
      </c>
    </row>
    <row r="792" spans="1:2" x14ac:dyDescent="0.2">
      <c r="A792" t="s">
        <v>2200</v>
      </c>
      <c r="B792">
        <v>1565</v>
      </c>
    </row>
    <row r="793" spans="1:2" x14ac:dyDescent="0.2">
      <c r="A793" t="s">
        <v>2201</v>
      </c>
      <c r="B793">
        <v>2455</v>
      </c>
    </row>
    <row r="794" spans="1:2" x14ac:dyDescent="0.2">
      <c r="A794" t="s">
        <v>2202</v>
      </c>
      <c r="B794">
        <v>1710</v>
      </c>
    </row>
    <row r="795" spans="1:2" x14ac:dyDescent="0.2">
      <c r="A795" t="s">
        <v>2203</v>
      </c>
      <c r="B795">
        <v>840</v>
      </c>
    </row>
    <row r="796" spans="1:2" x14ac:dyDescent="0.2">
      <c r="A796" t="s">
        <v>2204</v>
      </c>
      <c r="B796">
        <v>9865</v>
      </c>
    </row>
    <row r="797" spans="1:2" x14ac:dyDescent="0.2">
      <c r="A797" t="s">
        <v>2205</v>
      </c>
      <c r="B797">
        <v>16300</v>
      </c>
    </row>
    <row r="798" spans="1:2" x14ac:dyDescent="0.2">
      <c r="A798" t="s">
        <v>2206</v>
      </c>
      <c r="B798">
        <v>3065</v>
      </c>
    </row>
    <row r="799" spans="1:2" x14ac:dyDescent="0.2">
      <c r="A799" t="s">
        <v>2207</v>
      </c>
      <c r="B799">
        <v>535</v>
      </c>
    </row>
    <row r="800" spans="1:2" x14ac:dyDescent="0.2">
      <c r="A800" t="s">
        <v>2208</v>
      </c>
      <c r="B800">
        <v>1345</v>
      </c>
    </row>
    <row r="801" spans="1:2" x14ac:dyDescent="0.2">
      <c r="A801" t="s">
        <v>2209</v>
      </c>
      <c r="B801">
        <v>320</v>
      </c>
    </row>
    <row r="802" spans="1:2" x14ac:dyDescent="0.2">
      <c r="A802" t="s">
        <v>2210</v>
      </c>
      <c r="B802">
        <v>5495</v>
      </c>
    </row>
    <row r="803" spans="1:2" x14ac:dyDescent="0.2">
      <c r="A803" t="s">
        <v>2211</v>
      </c>
      <c r="B803">
        <v>250</v>
      </c>
    </row>
    <row r="804" spans="1:2" x14ac:dyDescent="0.2">
      <c r="A804" t="s">
        <v>2212</v>
      </c>
      <c r="B804">
        <v>135</v>
      </c>
    </row>
    <row r="805" spans="1:2" x14ac:dyDescent="0.2">
      <c r="A805" t="s">
        <v>2213</v>
      </c>
      <c r="B805">
        <v>55</v>
      </c>
    </row>
    <row r="806" spans="1:2" x14ac:dyDescent="0.2">
      <c r="A806" t="s">
        <v>2214</v>
      </c>
      <c r="B806">
        <v>35</v>
      </c>
    </row>
    <row r="807" spans="1:2" x14ac:dyDescent="0.2">
      <c r="A807" t="s">
        <v>2215</v>
      </c>
      <c r="B807">
        <v>45</v>
      </c>
    </row>
    <row r="808" spans="1:2" x14ac:dyDescent="0.2">
      <c r="A808" t="s">
        <v>2216</v>
      </c>
      <c r="B808">
        <v>31450</v>
      </c>
    </row>
    <row r="809" spans="1:2" x14ac:dyDescent="0.2">
      <c r="A809" t="s">
        <v>2217</v>
      </c>
      <c r="B809">
        <v>355</v>
      </c>
    </row>
    <row r="810" spans="1:2" x14ac:dyDescent="0.2">
      <c r="A810" t="s">
        <v>2218</v>
      </c>
      <c r="B810">
        <v>620</v>
      </c>
    </row>
    <row r="811" spans="1:2" x14ac:dyDescent="0.2">
      <c r="A811" t="s">
        <v>2219</v>
      </c>
      <c r="B811">
        <v>4625</v>
      </c>
    </row>
    <row r="812" spans="1:2" x14ac:dyDescent="0.2">
      <c r="A812" t="s">
        <v>2220</v>
      </c>
      <c r="B812">
        <v>75</v>
      </c>
    </row>
    <row r="813" spans="1:2" x14ac:dyDescent="0.2">
      <c r="A813" t="s">
        <v>2221</v>
      </c>
      <c r="B813">
        <v>24135</v>
      </c>
    </row>
    <row r="814" spans="1:2" x14ac:dyDescent="0.2">
      <c r="A814" t="s">
        <v>2222</v>
      </c>
      <c r="B814">
        <v>65</v>
      </c>
    </row>
    <row r="815" spans="1:2" x14ac:dyDescent="0.2">
      <c r="A815" t="s">
        <v>2223</v>
      </c>
      <c r="B815">
        <v>250</v>
      </c>
    </row>
    <row r="816" spans="1:2" x14ac:dyDescent="0.2">
      <c r="A816" t="s">
        <v>2224</v>
      </c>
      <c r="B816">
        <v>310</v>
      </c>
    </row>
    <row r="817" spans="1:2" x14ac:dyDescent="0.2">
      <c r="A817" t="s">
        <v>2225</v>
      </c>
      <c r="B817">
        <v>150</v>
      </c>
    </row>
    <row r="818" spans="1:2" x14ac:dyDescent="0.2">
      <c r="A818" t="s">
        <v>2226</v>
      </c>
      <c r="B818">
        <v>790</v>
      </c>
    </row>
    <row r="819" spans="1:2" x14ac:dyDescent="0.2">
      <c r="A819" t="s">
        <v>2227</v>
      </c>
      <c r="B819">
        <v>70</v>
      </c>
    </row>
    <row r="820" spans="1:2" x14ac:dyDescent="0.2">
      <c r="A820" t="s">
        <v>2228</v>
      </c>
      <c r="B820">
        <v>7210</v>
      </c>
    </row>
    <row r="821" spans="1:2" x14ac:dyDescent="0.2">
      <c r="A821" t="s">
        <v>2229</v>
      </c>
      <c r="B821">
        <v>139190</v>
      </c>
    </row>
    <row r="822" spans="1:2" x14ac:dyDescent="0.2">
      <c r="A822" t="s">
        <v>2230</v>
      </c>
      <c r="B822">
        <v>94540</v>
      </c>
    </row>
    <row r="823" spans="1:2" x14ac:dyDescent="0.2">
      <c r="A823" t="s">
        <v>2231</v>
      </c>
      <c r="B823">
        <v>10880</v>
      </c>
    </row>
    <row r="824" spans="1:2" x14ac:dyDescent="0.2">
      <c r="A824" t="s">
        <v>2232</v>
      </c>
      <c r="B824">
        <v>6800</v>
      </c>
    </row>
    <row r="825" spans="1:2" x14ac:dyDescent="0.2">
      <c r="A825" t="s">
        <v>2233</v>
      </c>
      <c r="B825">
        <v>8485</v>
      </c>
    </row>
    <row r="826" spans="1:2" x14ac:dyDescent="0.2">
      <c r="A826" t="s">
        <v>2234</v>
      </c>
      <c r="B826">
        <v>20</v>
      </c>
    </row>
    <row r="827" spans="1:2" x14ac:dyDescent="0.2">
      <c r="A827" t="s">
        <v>2235</v>
      </c>
      <c r="B827">
        <v>165</v>
      </c>
    </row>
    <row r="828" spans="1:2" x14ac:dyDescent="0.2">
      <c r="A828" t="s">
        <v>2236</v>
      </c>
      <c r="B828">
        <v>495</v>
      </c>
    </row>
    <row r="829" spans="1:2" x14ac:dyDescent="0.2">
      <c r="A829" t="s">
        <v>2237</v>
      </c>
      <c r="B829">
        <v>2895</v>
      </c>
    </row>
    <row r="830" spans="1:2" x14ac:dyDescent="0.2">
      <c r="A830" t="s">
        <v>2238</v>
      </c>
      <c r="B830">
        <v>100</v>
      </c>
    </row>
    <row r="831" spans="1:2" x14ac:dyDescent="0.2">
      <c r="A831" t="s">
        <v>2239</v>
      </c>
      <c r="B831">
        <v>31380</v>
      </c>
    </row>
    <row r="832" spans="1:2" x14ac:dyDescent="0.2">
      <c r="A832" t="s">
        <v>2240</v>
      </c>
      <c r="B832">
        <v>805</v>
      </c>
    </row>
    <row r="833" spans="1:2" x14ac:dyDescent="0.2">
      <c r="A833" t="s">
        <v>2241</v>
      </c>
      <c r="B833">
        <v>1015</v>
      </c>
    </row>
    <row r="834" spans="1:2" x14ac:dyDescent="0.2">
      <c r="A834" t="s">
        <v>2242</v>
      </c>
      <c r="B834">
        <v>31520</v>
      </c>
    </row>
    <row r="835" spans="1:2" x14ac:dyDescent="0.2">
      <c r="A835" t="s">
        <v>2243</v>
      </c>
      <c r="B835">
        <v>43820</v>
      </c>
    </row>
    <row r="836" spans="1:2" x14ac:dyDescent="0.2">
      <c r="A836" t="s">
        <v>2244</v>
      </c>
      <c r="B836">
        <v>2880</v>
      </c>
    </row>
    <row r="837" spans="1:2" x14ac:dyDescent="0.2">
      <c r="A837" t="s">
        <v>2245</v>
      </c>
      <c r="B837">
        <v>3505</v>
      </c>
    </row>
    <row r="838" spans="1:2" x14ac:dyDescent="0.2">
      <c r="A838" t="s">
        <v>2246</v>
      </c>
      <c r="B838">
        <v>37435</v>
      </c>
    </row>
    <row r="839" spans="1:2" x14ac:dyDescent="0.2">
      <c r="A839" t="s">
        <v>2247</v>
      </c>
      <c r="B839">
        <v>835</v>
      </c>
    </row>
    <row r="840" spans="1:2" x14ac:dyDescent="0.2">
      <c r="A840" t="s">
        <v>2248</v>
      </c>
      <c r="B840">
        <v>68000</v>
      </c>
    </row>
    <row r="841" spans="1:2" x14ac:dyDescent="0.2">
      <c r="A841" t="s">
        <v>2249</v>
      </c>
      <c r="B841">
        <v>70</v>
      </c>
    </row>
    <row r="842" spans="1:2" x14ac:dyDescent="0.2">
      <c r="A842" t="s">
        <v>2250</v>
      </c>
      <c r="B842">
        <v>12415</v>
      </c>
    </row>
    <row r="843" spans="1:2" x14ac:dyDescent="0.2">
      <c r="A843" t="s">
        <v>2251</v>
      </c>
      <c r="B843">
        <v>11945</v>
      </c>
    </row>
    <row r="844" spans="1:2" x14ac:dyDescent="0.2">
      <c r="A844" t="s">
        <v>2252</v>
      </c>
      <c r="B844">
        <v>5125</v>
      </c>
    </row>
    <row r="845" spans="1:2" x14ac:dyDescent="0.2">
      <c r="A845" t="s">
        <v>2253</v>
      </c>
      <c r="B845">
        <v>38420</v>
      </c>
    </row>
    <row r="846" spans="1:2" x14ac:dyDescent="0.2">
      <c r="A846" t="s">
        <v>2254</v>
      </c>
      <c r="B846">
        <v>30</v>
      </c>
    </row>
    <row r="847" spans="1:2" x14ac:dyDescent="0.2">
      <c r="A847" t="s">
        <v>2255</v>
      </c>
      <c r="B847">
        <v>2800</v>
      </c>
    </row>
    <row r="848" spans="1:2" x14ac:dyDescent="0.2">
      <c r="A848" t="s">
        <v>2256</v>
      </c>
      <c r="B848">
        <v>320</v>
      </c>
    </row>
    <row r="849" spans="1:2" x14ac:dyDescent="0.2">
      <c r="A849" t="s">
        <v>2257</v>
      </c>
      <c r="B849">
        <v>320</v>
      </c>
    </row>
    <row r="850" spans="1:2" x14ac:dyDescent="0.2">
      <c r="A850" t="s">
        <v>2258</v>
      </c>
      <c r="B850">
        <v>24965</v>
      </c>
    </row>
    <row r="851" spans="1:2" x14ac:dyDescent="0.2">
      <c r="A851" t="s">
        <v>2259</v>
      </c>
      <c r="B851">
        <v>160</v>
      </c>
    </row>
    <row r="852" spans="1:2" x14ac:dyDescent="0.2">
      <c r="A852" t="s">
        <v>2260</v>
      </c>
      <c r="B852">
        <v>160</v>
      </c>
    </row>
    <row r="853" spans="1:2" x14ac:dyDescent="0.2">
      <c r="A853" t="s">
        <v>2261</v>
      </c>
      <c r="B853">
        <v>11090</v>
      </c>
    </row>
    <row r="854" spans="1:2" x14ac:dyDescent="0.2">
      <c r="A854" t="s">
        <v>2262</v>
      </c>
      <c r="B854">
        <v>1155</v>
      </c>
    </row>
    <row r="855" spans="1:2" x14ac:dyDescent="0.2">
      <c r="A855" t="s">
        <v>2263</v>
      </c>
      <c r="B855">
        <v>240</v>
      </c>
    </row>
    <row r="856" spans="1:2" x14ac:dyDescent="0.2">
      <c r="A856" t="s">
        <v>2264</v>
      </c>
      <c r="B856">
        <v>150</v>
      </c>
    </row>
    <row r="857" spans="1:2" x14ac:dyDescent="0.2">
      <c r="A857" t="s">
        <v>2265</v>
      </c>
      <c r="B857">
        <v>205</v>
      </c>
    </row>
    <row r="858" spans="1:2" x14ac:dyDescent="0.2">
      <c r="A858" t="s">
        <v>2266</v>
      </c>
      <c r="B858">
        <v>360</v>
      </c>
    </row>
    <row r="859" spans="1:2" x14ac:dyDescent="0.2">
      <c r="A859" t="s">
        <v>2267</v>
      </c>
      <c r="B859">
        <v>50</v>
      </c>
    </row>
    <row r="860" spans="1:2" x14ac:dyDescent="0.2">
      <c r="A860" t="s">
        <v>2268</v>
      </c>
      <c r="B860">
        <v>145</v>
      </c>
    </row>
    <row r="861" spans="1:2" x14ac:dyDescent="0.2">
      <c r="A861" t="s">
        <v>2269</v>
      </c>
      <c r="B861">
        <v>600</v>
      </c>
    </row>
    <row r="862" spans="1:2" x14ac:dyDescent="0.2">
      <c r="A862" t="s">
        <v>2270</v>
      </c>
      <c r="B862">
        <v>515</v>
      </c>
    </row>
    <row r="863" spans="1:2" x14ac:dyDescent="0.2">
      <c r="A863" t="s">
        <v>2271</v>
      </c>
      <c r="B863">
        <v>940</v>
      </c>
    </row>
    <row r="864" spans="1:2" x14ac:dyDescent="0.2">
      <c r="A864" t="s">
        <v>2272</v>
      </c>
      <c r="B864">
        <v>470</v>
      </c>
    </row>
    <row r="865" spans="1:2" x14ac:dyDescent="0.2">
      <c r="A865" t="s">
        <v>2273</v>
      </c>
      <c r="B865">
        <v>175</v>
      </c>
    </row>
    <row r="866" spans="1:2" x14ac:dyDescent="0.2">
      <c r="A866" t="s">
        <v>2274</v>
      </c>
      <c r="B866">
        <v>2185</v>
      </c>
    </row>
    <row r="867" spans="1:2" x14ac:dyDescent="0.2">
      <c r="A867" t="s">
        <v>2275</v>
      </c>
      <c r="B867">
        <v>425</v>
      </c>
    </row>
    <row r="868" spans="1:2" x14ac:dyDescent="0.2">
      <c r="A868" t="s">
        <v>2276</v>
      </c>
      <c r="B868">
        <v>1065</v>
      </c>
    </row>
    <row r="869" spans="1:2" x14ac:dyDescent="0.2">
      <c r="A869" t="s">
        <v>2277</v>
      </c>
      <c r="B869">
        <v>2425</v>
      </c>
    </row>
    <row r="870" spans="1:2" x14ac:dyDescent="0.2">
      <c r="A870" t="s">
        <v>2278</v>
      </c>
      <c r="B870">
        <v>795</v>
      </c>
    </row>
    <row r="871" spans="1:2" x14ac:dyDescent="0.2">
      <c r="A871" t="s">
        <v>2279</v>
      </c>
      <c r="B871">
        <v>270</v>
      </c>
    </row>
    <row r="872" spans="1:2" x14ac:dyDescent="0.2">
      <c r="A872" t="s">
        <v>2280</v>
      </c>
      <c r="B872">
        <v>520</v>
      </c>
    </row>
    <row r="873" spans="1:2" x14ac:dyDescent="0.2">
      <c r="A873" t="s">
        <v>2281</v>
      </c>
      <c r="B873">
        <v>770</v>
      </c>
    </row>
    <row r="874" spans="1:2" x14ac:dyDescent="0.2">
      <c r="A874" t="s">
        <v>2282</v>
      </c>
      <c r="B874">
        <v>280</v>
      </c>
    </row>
    <row r="875" spans="1:2" x14ac:dyDescent="0.2">
      <c r="A875" t="s">
        <v>2283</v>
      </c>
      <c r="B875">
        <v>60</v>
      </c>
    </row>
    <row r="876" spans="1:2" x14ac:dyDescent="0.2">
      <c r="A876" t="s">
        <v>2284</v>
      </c>
      <c r="B876">
        <v>430</v>
      </c>
    </row>
    <row r="877" spans="1:2" x14ac:dyDescent="0.2">
      <c r="A877" t="s">
        <v>2285</v>
      </c>
      <c r="B877">
        <v>153300</v>
      </c>
    </row>
    <row r="878" spans="1:2" x14ac:dyDescent="0.2">
      <c r="A878" t="s">
        <v>2286</v>
      </c>
      <c r="B878">
        <v>151390</v>
      </c>
    </row>
    <row r="879" spans="1:2" x14ac:dyDescent="0.2">
      <c r="A879" t="s">
        <v>2287</v>
      </c>
      <c r="B879">
        <v>49510</v>
      </c>
    </row>
    <row r="880" spans="1:2" x14ac:dyDescent="0.2">
      <c r="A880" t="s">
        <v>2288</v>
      </c>
      <c r="B880">
        <v>535</v>
      </c>
    </row>
    <row r="881" spans="1:2" x14ac:dyDescent="0.2">
      <c r="A881" t="s">
        <v>2289</v>
      </c>
      <c r="B881">
        <v>90870</v>
      </c>
    </row>
    <row r="882" spans="1:2" x14ac:dyDescent="0.2">
      <c r="A882" t="s">
        <v>2290</v>
      </c>
      <c r="B882">
        <v>135</v>
      </c>
    </row>
    <row r="883" spans="1:2" x14ac:dyDescent="0.2">
      <c r="A883" t="s">
        <v>2291</v>
      </c>
      <c r="B883">
        <v>2790</v>
      </c>
    </row>
    <row r="884" spans="1:2" x14ac:dyDescent="0.2">
      <c r="A884" t="s">
        <v>2292</v>
      </c>
      <c r="B884">
        <v>1665</v>
      </c>
    </row>
    <row r="885" spans="1:2" x14ac:dyDescent="0.2">
      <c r="A885" t="s">
        <v>2293</v>
      </c>
      <c r="B885">
        <v>5830</v>
      </c>
    </row>
    <row r="886" spans="1:2" x14ac:dyDescent="0.2">
      <c r="A886" t="s">
        <v>2294</v>
      </c>
      <c r="B886">
        <v>65</v>
      </c>
    </row>
    <row r="887" spans="1:2" x14ac:dyDescent="0.2">
      <c r="A887" t="s">
        <v>2295</v>
      </c>
      <c r="B887">
        <v>1915</v>
      </c>
    </row>
    <row r="888" spans="1:2" x14ac:dyDescent="0.2">
      <c r="A888" t="s">
        <v>2296</v>
      </c>
      <c r="B888">
        <v>395</v>
      </c>
    </row>
    <row r="889" spans="1:2" x14ac:dyDescent="0.2">
      <c r="A889" t="s">
        <v>2297</v>
      </c>
      <c r="B889">
        <v>530</v>
      </c>
    </row>
    <row r="890" spans="1:2" x14ac:dyDescent="0.2">
      <c r="A890" t="s">
        <v>2298</v>
      </c>
      <c r="B890">
        <v>725</v>
      </c>
    </row>
    <row r="891" spans="1:2" x14ac:dyDescent="0.2">
      <c r="A891" t="s">
        <v>2299</v>
      </c>
      <c r="B891">
        <v>265</v>
      </c>
    </row>
    <row r="892" spans="1:2" x14ac:dyDescent="0.2">
      <c r="A892" t="s">
        <v>2300</v>
      </c>
      <c r="B892">
        <v>1050</v>
      </c>
    </row>
    <row r="893" spans="1:2" x14ac:dyDescent="0.2">
      <c r="A893" t="s">
        <v>2301</v>
      </c>
      <c r="B893">
        <v>550</v>
      </c>
    </row>
    <row r="894" spans="1:2" x14ac:dyDescent="0.2">
      <c r="A894" t="s">
        <v>2302</v>
      </c>
      <c r="B894">
        <v>500</v>
      </c>
    </row>
    <row r="895" spans="1:2" x14ac:dyDescent="0.2">
      <c r="A895" t="s">
        <v>2303</v>
      </c>
      <c r="B895">
        <v>0</v>
      </c>
    </row>
    <row r="896" spans="1:2" x14ac:dyDescent="0.2">
      <c r="A896" t="s">
        <v>2304</v>
      </c>
      <c r="B896">
        <v>7215</v>
      </c>
    </row>
    <row r="897" spans="1:2" x14ac:dyDescent="0.2">
      <c r="A897" t="s">
        <v>2305</v>
      </c>
      <c r="B897">
        <v>585</v>
      </c>
    </row>
    <row r="898" spans="1:2" x14ac:dyDescent="0.2">
      <c r="A898" t="s">
        <v>2306</v>
      </c>
      <c r="B898">
        <v>5735</v>
      </c>
    </row>
    <row r="899" spans="1:2" x14ac:dyDescent="0.2">
      <c r="A899" t="s">
        <v>2307</v>
      </c>
      <c r="B899">
        <v>365</v>
      </c>
    </row>
    <row r="900" spans="1:2" x14ac:dyDescent="0.2">
      <c r="A900" t="s">
        <v>2308</v>
      </c>
      <c r="B900">
        <v>350</v>
      </c>
    </row>
    <row r="901" spans="1:2" x14ac:dyDescent="0.2">
      <c r="A901" t="s">
        <v>2309</v>
      </c>
      <c r="B901">
        <v>180</v>
      </c>
    </row>
    <row r="902" spans="1:2" x14ac:dyDescent="0.2">
      <c r="A902" t="s">
        <v>2310</v>
      </c>
      <c r="B902">
        <v>5865</v>
      </c>
    </row>
    <row r="903" spans="1:2" x14ac:dyDescent="0.2">
      <c r="A903" t="s">
        <v>2311</v>
      </c>
      <c r="B903">
        <v>165</v>
      </c>
    </row>
    <row r="904" spans="1:2" x14ac:dyDescent="0.2">
      <c r="A904" t="s">
        <v>2312</v>
      </c>
      <c r="B904">
        <v>640</v>
      </c>
    </row>
    <row r="905" spans="1:2" x14ac:dyDescent="0.2">
      <c r="A905" t="s">
        <v>2313</v>
      </c>
      <c r="B905">
        <v>5065</v>
      </c>
    </row>
    <row r="906" spans="1:2" x14ac:dyDescent="0.2">
      <c r="A906" t="s">
        <v>2314</v>
      </c>
      <c r="B906">
        <v>0</v>
      </c>
    </row>
    <row r="907" spans="1:2" x14ac:dyDescent="0.2">
      <c r="A907" t="s">
        <v>2315</v>
      </c>
      <c r="B907">
        <v>440</v>
      </c>
    </row>
    <row r="908" spans="1:2" x14ac:dyDescent="0.2">
      <c r="A908" t="s">
        <v>2316</v>
      </c>
      <c r="B908">
        <v>67610</v>
      </c>
    </row>
    <row r="909" spans="1:2" x14ac:dyDescent="0.2">
      <c r="A909" t="s">
        <v>2317</v>
      </c>
      <c r="B909">
        <v>10960</v>
      </c>
    </row>
    <row r="910" spans="1:2" x14ac:dyDescent="0.2">
      <c r="A910" t="s">
        <v>2318</v>
      </c>
      <c r="B910">
        <v>44295</v>
      </c>
    </row>
    <row r="911" spans="1:2" x14ac:dyDescent="0.2">
      <c r="A911" t="s">
        <v>2319</v>
      </c>
      <c r="B911">
        <v>9615</v>
      </c>
    </row>
    <row r="912" spans="1:2" x14ac:dyDescent="0.2">
      <c r="A912" t="s">
        <v>2320</v>
      </c>
      <c r="B912">
        <v>2745</v>
      </c>
    </row>
    <row r="913" spans="1:2" x14ac:dyDescent="0.2">
      <c r="A913" t="s">
        <v>2321</v>
      </c>
      <c r="B913">
        <v>2567310</v>
      </c>
    </row>
    <row r="914" spans="1:2" x14ac:dyDescent="0.2">
      <c r="A914" t="s">
        <v>2055</v>
      </c>
      <c r="B914">
        <v>2495330</v>
      </c>
    </row>
    <row r="915" spans="1:2" x14ac:dyDescent="0.2">
      <c r="A915" t="s">
        <v>2056</v>
      </c>
      <c r="B915">
        <v>1731530</v>
      </c>
    </row>
    <row r="916" spans="1:2" x14ac:dyDescent="0.2">
      <c r="A916" t="s">
        <v>702</v>
      </c>
      <c r="B916">
        <v>1239170</v>
      </c>
    </row>
    <row r="917" spans="1:2" x14ac:dyDescent="0.2">
      <c r="A917" t="s">
        <v>712</v>
      </c>
      <c r="B917">
        <v>492365</v>
      </c>
    </row>
    <row r="918" spans="1:2" x14ac:dyDescent="0.2">
      <c r="A918" t="s">
        <v>2057</v>
      </c>
      <c r="B918">
        <v>763805</v>
      </c>
    </row>
    <row r="919" spans="1:2" x14ac:dyDescent="0.2">
      <c r="A919" t="s">
        <v>2058</v>
      </c>
      <c r="B919">
        <v>9685</v>
      </c>
    </row>
    <row r="920" spans="1:2" x14ac:dyDescent="0.2">
      <c r="A920" t="s">
        <v>2059</v>
      </c>
      <c r="B920">
        <v>6820</v>
      </c>
    </row>
    <row r="921" spans="1:2" x14ac:dyDescent="0.2">
      <c r="A921" t="s">
        <v>2060</v>
      </c>
      <c r="B921">
        <v>130</v>
      </c>
    </row>
    <row r="922" spans="1:2" x14ac:dyDescent="0.2">
      <c r="A922" t="s">
        <v>2061</v>
      </c>
      <c r="B922">
        <v>4635</v>
      </c>
    </row>
    <row r="923" spans="1:2" x14ac:dyDescent="0.2">
      <c r="A923" t="s">
        <v>2062</v>
      </c>
      <c r="B923">
        <v>450</v>
      </c>
    </row>
    <row r="924" spans="1:2" x14ac:dyDescent="0.2">
      <c r="A924" t="s">
        <v>2063</v>
      </c>
      <c r="B924">
        <v>240</v>
      </c>
    </row>
    <row r="925" spans="1:2" x14ac:dyDescent="0.2">
      <c r="A925" t="s">
        <v>2064</v>
      </c>
      <c r="B925">
        <v>10</v>
      </c>
    </row>
    <row r="926" spans="1:2" x14ac:dyDescent="0.2">
      <c r="A926" t="s">
        <v>2065</v>
      </c>
      <c r="B926">
        <v>0</v>
      </c>
    </row>
    <row r="927" spans="1:2" x14ac:dyDescent="0.2">
      <c r="A927" t="s">
        <v>2066</v>
      </c>
      <c r="B927">
        <v>70</v>
      </c>
    </row>
    <row r="928" spans="1:2" x14ac:dyDescent="0.2">
      <c r="A928" t="s">
        <v>2067</v>
      </c>
      <c r="B928">
        <v>335</v>
      </c>
    </row>
    <row r="929" spans="1:2" x14ac:dyDescent="0.2">
      <c r="A929" t="s">
        <v>2068</v>
      </c>
      <c r="B929">
        <v>0</v>
      </c>
    </row>
    <row r="930" spans="1:2" x14ac:dyDescent="0.2">
      <c r="A930" t="s">
        <v>2069</v>
      </c>
      <c r="B930">
        <v>260</v>
      </c>
    </row>
    <row r="931" spans="1:2" x14ac:dyDescent="0.2">
      <c r="A931" t="s">
        <v>2070</v>
      </c>
      <c r="B931">
        <v>215</v>
      </c>
    </row>
    <row r="932" spans="1:2" x14ac:dyDescent="0.2">
      <c r="A932" t="s">
        <v>2071</v>
      </c>
      <c r="B932">
        <v>3055</v>
      </c>
    </row>
    <row r="933" spans="1:2" x14ac:dyDescent="0.2">
      <c r="A933" t="s">
        <v>2072</v>
      </c>
      <c r="B933">
        <v>100</v>
      </c>
    </row>
    <row r="934" spans="1:2" x14ac:dyDescent="0.2">
      <c r="A934" t="s">
        <v>2073</v>
      </c>
      <c r="B934">
        <v>10</v>
      </c>
    </row>
    <row r="935" spans="1:2" x14ac:dyDescent="0.2">
      <c r="A935" t="s">
        <v>2074</v>
      </c>
      <c r="B935">
        <v>100</v>
      </c>
    </row>
    <row r="936" spans="1:2" x14ac:dyDescent="0.2">
      <c r="A936" t="s">
        <v>2075</v>
      </c>
      <c r="B936">
        <v>1955</v>
      </c>
    </row>
    <row r="937" spans="1:2" x14ac:dyDescent="0.2">
      <c r="A937" t="s">
        <v>2076</v>
      </c>
      <c r="B937">
        <v>65</v>
      </c>
    </row>
    <row r="938" spans="1:2" x14ac:dyDescent="0.2">
      <c r="A938" t="s">
        <v>2077</v>
      </c>
      <c r="B938">
        <v>1335</v>
      </c>
    </row>
    <row r="939" spans="1:2" x14ac:dyDescent="0.2">
      <c r="A939" t="s">
        <v>2078</v>
      </c>
      <c r="B939">
        <v>545</v>
      </c>
    </row>
    <row r="940" spans="1:2" x14ac:dyDescent="0.2">
      <c r="A940" t="s">
        <v>2079</v>
      </c>
      <c r="B940">
        <v>10</v>
      </c>
    </row>
    <row r="941" spans="1:2" x14ac:dyDescent="0.2">
      <c r="A941" t="s">
        <v>2080</v>
      </c>
      <c r="B941">
        <v>0</v>
      </c>
    </row>
    <row r="942" spans="1:2" x14ac:dyDescent="0.2">
      <c r="A942" t="s">
        <v>2081</v>
      </c>
      <c r="B942">
        <v>1175</v>
      </c>
    </row>
    <row r="943" spans="1:2" x14ac:dyDescent="0.2">
      <c r="A943" t="s">
        <v>2082</v>
      </c>
      <c r="B943">
        <v>1170</v>
      </c>
    </row>
    <row r="944" spans="1:2" x14ac:dyDescent="0.2">
      <c r="A944" t="s">
        <v>2083</v>
      </c>
      <c r="B944">
        <v>10</v>
      </c>
    </row>
    <row r="945" spans="1:2" x14ac:dyDescent="0.2">
      <c r="A945" t="s">
        <v>2084</v>
      </c>
      <c r="B945">
        <v>0</v>
      </c>
    </row>
    <row r="946" spans="1:2" x14ac:dyDescent="0.2">
      <c r="A946" t="s">
        <v>2085</v>
      </c>
      <c r="B946">
        <v>150</v>
      </c>
    </row>
    <row r="947" spans="1:2" x14ac:dyDescent="0.2">
      <c r="A947" t="s">
        <v>2086</v>
      </c>
      <c r="B947">
        <v>45</v>
      </c>
    </row>
    <row r="948" spans="1:2" x14ac:dyDescent="0.2">
      <c r="A948" t="s">
        <v>2087</v>
      </c>
      <c r="B948">
        <v>945</v>
      </c>
    </row>
    <row r="949" spans="1:2" x14ac:dyDescent="0.2">
      <c r="A949" t="s">
        <v>2088</v>
      </c>
      <c r="B949">
        <v>0</v>
      </c>
    </row>
    <row r="950" spans="1:2" x14ac:dyDescent="0.2">
      <c r="A950" t="s">
        <v>2089</v>
      </c>
      <c r="B950">
        <v>0</v>
      </c>
    </row>
    <row r="951" spans="1:2" x14ac:dyDescent="0.2">
      <c r="A951" t="s">
        <v>2090</v>
      </c>
      <c r="B951">
        <v>0</v>
      </c>
    </row>
    <row r="952" spans="1:2" x14ac:dyDescent="0.2">
      <c r="A952" t="s">
        <v>2091</v>
      </c>
      <c r="B952">
        <v>0</v>
      </c>
    </row>
    <row r="953" spans="1:2" x14ac:dyDescent="0.2">
      <c r="A953" t="s">
        <v>2092</v>
      </c>
      <c r="B953">
        <v>15</v>
      </c>
    </row>
    <row r="954" spans="1:2" x14ac:dyDescent="0.2">
      <c r="A954" t="s">
        <v>2093</v>
      </c>
      <c r="B954">
        <v>0</v>
      </c>
    </row>
    <row r="955" spans="1:2" x14ac:dyDescent="0.2">
      <c r="A955" t="s">
        <v>2094</v>
      </c>
      <c r="B955">
        <v>0</v>
      </c>
    </row>
    <row r="956" spans="1:2" x14ac:dyDescent="0.2">
      <c r="A956" t="s">
        <v>2095</v>
      </c>
      <c r="B956">
        <v>15</v>
      </c>
    </row>
    <row r="957" spans="1:2" x14ac:dyDescent="0.2">
      <c r="A957" t="s">
        <v>2096</v>
      </c>
      <c r="B957">
        <v>10</v>
      </c>
    </row>
    <row r="958" spans="1:2" x14ac:dyDescent="0.2">
      <c r="A958" t="s">
        <v>2097</v>
      </c>
      <c r="B958">
        <v>0</v>
      </c>
    </row>
    <row r="959" spans="1:2" x14ac:dyDescent="0.2">
      <c r="A959" t="s">
        <v>2098</v>
      </c>
      <c r="B959">
        <v>10</v>
      </c>
    </row>
    <row r="960" spans="1:2" x14ac:dyDescent="0.2">
      <c r="A960" t="s">
        <v>2099</v>
      </c>
      <c r="B960">
        <v>0</v>
      </c>
    </row>
    <row r="961" spans="1:2" x14ac:dyDescent="0.2">
      <c r="A961" t="s">
        <v>2100</v>
      </c>
      <c r="B961">
        <v>0</v>
      </c>
    </row>
    <row r="962" spans="1:2" x14ac:dyDescent="0.2">
      <c r="A962" t="s">
        <v>2101</v>
      </c>
      <c r="B962">
        <v>0</v>
      </c>
    </row>
    <row r="963" spans="1:2" x14ac:dyDescent="0.2">
      <c r="A963" t="s">
        <v>2102</v>
      </c>
      <c r="B963">
        <v>0</v>
      </c>
    </row>
    <row r="964" spans="1:2" x14ac:dyDescent="0.2">
      <c r="A964" t="s">
        <v>2103</v>
      </c>
      <c r="B964">
        <v>0</v>
      </c>
    </row>
    <row r="965" spans="1:2" x14ac:dyDescent="0.2">
      <c r="A965" t="s">
        <v>2104</v>
      </c>
      <c r="B965">
        <v>1110</v>
      </c>
    </row>
    <row r="966" spans="1:2" x14ac:dyDescent="0.2">
      <c r="A966" t="s">
        <v>2105</v>
      </c>
      <c r="B966">
        <v>0</v>
      </c>
    </row>
    <row r="967" spans="1:2" x14ac:dyDescent="0.2">
      <c r="A967" t="s">
        <v>2106</v>
      </c>
      <c r="B967">
        <v>1055</v>
      </c>
    </row>
    <row r="968" spans="1:2" x14ac:dyDescent="0.2">
      <c r="A968" t="s">
        <v>2107</v>
      </c>
      <c r="B968">
        <v>50</v>
      </c>
    </row>
    <row r="969" spans="1:2" x14ac:dyDescent="0.2">
      <c r="A969" t="s">
        <v>2108</v>
      </c>
      <c r="B969">
        <v>95</v>
      </c>
    </row>
    <row r="970" spans="1:2" x14ac:dyDescent="0.2">
      <c r="A970" t="s">
        <v>2109</v>
      </c>
      <c r="B970">
        <v>0</v>
      </c>
    </row>
    <row r="971" spans="1:2" x14ac:dyDescent="0.2">
      <c r="A971" t="s">
        <v>2110</v>
      </c>
      <c r="B971">
        <v>55</v>
      </c>
    </row>
    <row r="972" spans="1:2" x14ac:dyDescent="0.2">
      <c r="A972" t="s">
        <v>2111</v>
      </c>
      <c r="B972">
        <v>20</v>
      </c>
    </row>
    <row r="973" spans="1:2" x14ac:dyDescent="0.2">
      <c r="A973" t="s">
        <v>2112</v>
      </c>
      <c r="B973">
        <v>0</v>
      </c>
    </row>
    <row r="974" spans="1:2" x14ac:dyDescent="0.2">
      <c r="A974" t="s">
        <v>2113</v>
      </c>
      <c r="B974">
        <v>0</v>
      </c>
    </row>
    <row r="975" spans="1:2" x14ac:dyDescent="0.2">
      <c r="A975" t="s">
        <v>2114</v>
      </c>
      <c r="B975">
        <v>45</v>
      </c>
    </row>
    <row r="976" spans="1:2" x14ac:dyDescent="0.2">
      <c r="A976" t="s">
        <v>2115</v>
      </c>
      <c r="B976">
        <v>70</v>
      </c>
    </row>
    <row r="977" spans="1:2" x14ac:dyDescent="0.2">
      <c r="A977" t="s">
        <v>2116</v>
      </c>
      <c r="B977">
        <v>10</v>
      </c>
    </row>
    <row r="978" spans="1:2" x14ac:dyDescent="0.2">
      <c r="A978" t="s">
        <v>2117</v>
      </c>
      <c r="B978">
        <v>10</v>
      </c>
    </row>
    <row r="979" spans="1:2" x14ac:dyDescent="0.2">
      <c r="A979" t="s">
        <v>2118</v>
      </c>
      <c r="B979">
        <v>10</v>
      </c>
    </row>
    <row r="980" spans="1:2" x14ac:dyDescent="0.2">
      <c r="A980" t="s">
        <v>2119</v>
      </c>
      <c r="B980">
        <v>10</v>
      </c>
    </row>
    <row r="981" spans="1:2" x14ac:dyDescent="0.2">
      <c r="A981" t="s">
        <v>2120</v>
      </c>
      <c r="B981">
        <v>10</v>
      </c>
    </row>
    <row r="982" spans="1:2" x14ac:dyDescent="0.2">
      <c r="A982" t="s">
        <v>2121</v>
      </c>
      <c r="B982">
        <v>0</v>
      </c>
    </row>
    <row r="983" spans="1:2" x14ac:dyDescent="0.2">
      <c r="A983" t="s">
        <v>2122</v>
      </c>
      <c r="B983">
        <v>0</v>
      </c>
    </row>
    <row r="984" spans="1:2" x14ac:dyDescent="0.2">
      <c r="A984" t="s">
        <v>2123</v>
      </c>
      <c r="B984">
        <v>25</v>
      </c>
    </row>
    <row r="985" spans="1:2" x14ac:dyDescent="0.2">
      <c r="A985" t="s">
        <v>2124</v>
      </c>
      <c r="B985">
        <v>10</v>
      </c>
    </row>
    <row r="986" spans="1:2" x14ac:dyDescent="0.2">
      <c r="A986" t="s">
        <v>2125</v>
      </c>
      <c r="B986">
        <v>125</v>
      </c>
    </row>
    <row r="987" spans="1:2" x14ac:dyDescent="0.2">
      <c r="A987" t="s">
        <v>2126</v>
      </c>
      <c r="B987">
        <v>55</v>
      </c>
    </row>
    <row r="988" spans="1:2" x14ac:dyDescent="0.2">
      <c r="A988" t="s">
        <v>2127</v>
      </c>
      <c r="B988">
        <v>70</v>
      </c>
    </row>
    <row r="989" spans="1:2" x14ac:dyDescent="0.2">
      <c r="A989" t="s">
        <v>2128</v>
      </c>
      <c r="B989">
        <v>0</v>
      </c>
    </row>
    <row r="990" spans="1:2" x14ac:dyDescent="0.2">
      <c r="A990" t="s">
        <v>2129</v>
      </c>
      <c r="B990">
        <v>0</v>
      </c>
    </row>
    <row r="991" spans="1:2" x14ac:dyDescent="0.2">
      <c r="A991" t="s">
        <v>2130</v>
      </c>
      <c r="B991">
        <v>80</v>
      </c>
    </row>
    <row r="992" spans="1:2" x14ac:dyDescent="0.2">
      <c r="A992" t="s">
        <v>2131</v>
      </c>
      <c r="B992">
        <v>40</v>
      </c>
    </row>
    <row r="993" spans="1:2" x14ac:dyDescent="0.2">
      <c r="A993" t="s">
        <v>2132</v>
      </c>
      <c r="B993">
        <v>25</v>
      </c>
    </row>
    <row r="994" spans="1:2" x14ac:dyDescent="0.2">
      <c r="A994" t="s">
        <v>2133</v>
      </c>
      <c r="B994">
        <v>15</v>
      </c>
    </row>
    <row r="995" spans="1:2" x14ac:dyDescent="0.2">
      <c r="A995" t="s">
        <v>2134</v>
      </c>
      <c r="B995">
        <v>130</v>
      </c>
    </row>
    <row r="996" spans="1:2" x14ac:dyDescent="0.2">
      <c r="A996" t="s">
        <v>2135</v>
      </c>
      <c r="B996">
        <v>10</v>
      </c>
    </row>
    <row r="997" spans="1:2" x14ac:dyDescent="0.2">
      <c r="A997" t="s">
        <v>2136</v>
      </c>
      <c r="B997">
        <v>10</v>
      </c>
    </row>
    <row r="998" spans="1:2" x14ac:dyDescent="0.2">
      <c r="A998" t="s">
        <v>2137</v>
      </c>
      <c r="B998">
        <v>40</v>
      </c>
    </row>
    <row r="999" spans="1:2" x14ac:dyDescent="0.2">
      <c r="A999" t="s">
        <v>2138</v>
      </c>
      <c r="B999">
        <v>75</v>
      </c>
    </row>
    <row r="1000" spans="1:2" x14ac:dyDescent="0.2">
      <c r="A1000" t="s">
        <v>2139</v>
      </c>
      <c r="B1000">
        <v>0</v>
      </c>
    </row>
    <row r="1001" spans="1:2" x14ac:dyDescent="0.2">
      <c r="A1001" t="s">
        <v>2140</v>
      </c>
      <c r="B1001">
        <v>25</v>
      </c>
    </row>
    <row r="1002" spans="1:2" x14ac:dyDescent="0.2">
      <c r="A1002" t="s">
        <v>2141</v>
      </c>
      <c r="B1002">
        <v>754125</v>
      </c>
    </row>
    <row r="1003" spans="1:2" x14ac:dyDescent="0.2">
      <c r="A1003" t="s">
        <v>2142</v>
      </c>
      <c r="B1003">
        <v>103260</v>
      </c>
    </row>
    <row r="1004" spans="1:2" x14ac:dyDescent="0.2">
      <c r="A1004" t="s">
        <v>2143</v>
      </c>
      <c r="B1004">
        <v>2335</v>
      </c>
    </row>
    <row r="1005" spans="1:2" x14ac:dyDescent="0.2">
      <c r="A1005" t="s">
        <v>2144</v>
      </c>
      <c r="B1005">
        <v>1560</v>
      </c>
    </row>
    <row r="1006" spans="1:2" x14ac:dyDescent="0.2">
      <c r="A1006" t="s">
        <v>2145</v>
      </c>
      <c r="B1006">
        <v>770</v>
      </c>
    </row>
    <row r="1007" spans="1:2" x14ac:dyDescent="0.2">
      <c r="A1007" t="s">
        <v>2146</v>
      </c>
      <c r="B1007">
        <v>10310</v>
      </c>
    </row>
    <row r="1008" spans="1:2" x14ac:dyDescent="0.2">
      <c r="A1008" t="s">
        <v>2147</v>
      </c>
      <c r="B1008">
        <v>170</v>
      </c>
    </row>
    <row r="1009" spans="1:2" x14ac:dyDescent="0.2">
      <c r="A1009" t="s">
        <v>2148</v>
      </c>
      <c r="B1009">
        <v>1025</v>
      </c>
    </row>
    <row r="1010" spans="1:2" x14ac:dyDescent="0.2">
      <c r="A1010" t="s">
        <v>2149</v>
      </c>
      <c r="B1010">
        <v>9050</v>
      </c>
    </row>
    <row r="1011" spans="1:2" x14ac:dyDescent="0.2">
      <c r="A1011" t="s">
        <v>2150</v>
      </c>
      <c r="B1011">
        <v>65</v>
      </c>
    </row>
    <row r="1012" spans="1:2" x14ac:dyDescent="0.2">
      <c r="A1012" t="s">
        <v>2151</v>
      </c>
      <c r="B1012">
        <v>90415</v>
      </c>
    </row>
    <row r="1013" spans="1:2" x14ac:dyDescent="0.2">
      <c r="A1013" t="s">
        <v>2152</v>
      </c>
      <c r="B1013">
        <v>3470</v>
      </c>
    </row>
    <row r="1014" spans="1:2" x14ac:dyDescent="0.2">
      <c r="A1014" t="s">
        <v>2153</v>
      </c>
      <c r="B1014">
        <v>77610</v>
      </c>
    </row>
    <row r="1015" spans="1:2" x14ac:dyDescent="0.2">
      <c r="A1015" t="s">
        <v>2154</v>
      </c>
      <c r="B1015">
        <v>2745</v>
      </c>
    </row>
    <row r="1016" spans="1:2" x14ac:dyDescent="0.2">
      <c r="A1016" t="s">
        <v>2155</v>
      </c>
      <c r="B1016">
        <v>1145</v>
      </c>
    </row>
    <row r="1017" spans="1:2" x14ac:dyDescent="0.2">
      <c r="A1017" t="s">
        <v>2156</v>
      </c>
      <c r="B1017">
        <v>235</v>
      </c>
    </row>
    <row r="1018" spans="1:2" x14ac:dyDescent="0.2">
      <c r="A1018" t="s">
        <v>2157</v>
      </c>
      <c r="B1018">
        <v>1700</v>
      </c>
    </row>
    <row r="1019" spans="1:2" x14ac:dyDescent="0.2">
      <c r="A1019" t="s">
        <v>2158</v>
      </c>
      <c r="B1019">
        <v>280</v>
      </c>
    </row>
    <row r="1020" spans="1:2" x14ac:dyDescent="0.2">
      <c r="A1020" t="s">
        <v>2159</v>
      </c>
      <c r="B1020">
        <v>2925</v>
      </c>
    </row>
    <row r="1021" spans="1:2" x14ac:dyDescent="0.2">
      <c r="A1021" t="s">
        <v>2160</v>
      </c>
      <c r="B1021">
        <v>295</v>
      </c>
    </row>
    <row r="1022" spans="1:2" x14ac:dyDescent="0.2">
      <c r="A1022" t="s">
        <v>2161</v>
      </c>
      <c r="B1022">
        <v>200</v>
      </c>
    </row>
    <row r="1023" spans="1:2" x14ac:dyDescent="0.2">
      <c r="A1023" t="s">
        <v>2162</v>
      </c>
      <c r="B1023">
        <v>17360</v>
      </c>
    </row>
    <row r="1024" spans="1:2" x14ac:dyDescent="0.2">
      <c r="A1024" t="s">
        <v>2163</v>
      </c>
      <c r="B1024">
        <v>1705</v>
      </c>
    </row>
    <row r="1025" spans="1:2" x14ac:dyDescent="0.2">
      <c r="A1025" t="s">
        <v>2164</v>
      </c>
      <c r="B1025">
        <v>15625</v>
      </c>
    </row>
    <row r="1026" spans="1:2" x14ac:dyDescent="0.2">
      <c r="A1026" t="s">
        <v>2165</v>
      </c>
      <c r="B1026">
        <v>25</v>
      </c>
    </row>
    <row r="1027" spans="1:2" x14ac:dyDescent="0.2">
      <c r="A1027" t="s">
        <v>2166</v>
      </c>
      <c r="B1027">
        <v>23870</v>
      </c>
    </row>
    <row r="1028" spans="1:2" x14ac:dyDescent="0.2">
      <c r="A1028" t="s">
        <v>2167</v>
      </c>
      <c r="B1028">
        <v>65</v>
      </c>
    </row>
    <row r="1029" spans="1:2" x14ac:dyDescent="0.2">
      <c r="A1029" t="s">
        <v>2168</v>
      </c>
      <c r="B1029">
        <v>1025</v>
      </c>
    </row>
    <row r="1030" spans="1:2" x14ac:dyDescent="0.2">
      <c r="A1030" t="s">
        <v>2169</v>
      </c>
      <c r="B1030">
        <v>55</v>
      </c>
    </row>
    <row r="1031" spans="1:2" x14ac:dyDescent="0.2">
      <c r="A1031" t="s">
        <v>2170</v>
      </c>
      <c r="B1031">
        <v>280</v>
      </c>
    </row>
    <row r="1032" spans="1:2" x14ac:dyDescent="0.2">
      <c r="A1032" t="s">
        <v>2171</v>
      </c>
      <c r="B1032">
        <v>1480</v>
      </c>
    </row>
    <row r="1033" spans="1:2" x14ac:dyDescent="0.2">
      <c r="A1033" t="s">
        <v>2172</v>
      </c>
      <c r="B1033">
        <v>115</v>
      </c>
    </row>
    <row r="1034" spans="1:2" x14ac:dyDescent="0.2">
      <c r="A1034" t="s">
        <v>2173</v>
      </c>
      <c r="B1034">
        <v>1295</v>
      </c>
    </row>
    <row r="1035" spans="1:2" x14ac:dyDescent="0.2">
      <c r="A1035" t="s">
        <v>2174</v>
      </c>
      <c r="B1035">
        <v>185</v>
      </c>
    </row>
    <row r="1036" spans="1:2" x14ac:dyDescent="0.2">
      <c r="A1036" t="s">
        <v>2175</v>
      </c>
      <c r="B1036">
        <v>55</v>
      </c>
    </row>
    <row r="1037" spans="1:2" x14ac:dyDescent="0.2">
      <c r="A1037" t="s">
        <v>2176</v>
      </c>
      <c r="B1037">
        <v>19015</v>
      </c>
    </row>
    <row r="1038" spans="1:2" x14ac:dyDescent="0.2">
      <c r="A1038" t="s">
        <v>2177</v>
      </c>
      <c r="B1038">
        <v>55</v>
      </c>
    </row>
    <row r="1039" spans="1:2" x14ac:dyDescent="0.2">
      <c r="A1039" t="s">
        <v>2178</v>
      </c>
      <c r="B1039">
        <v>240</v>
      </c>
    </row>
    <row r="1040" spans="1:2" x14ac:dyDescent="0.2">
      <c r="A1040" t="s">
        <v>2179</v>
      </c>
      <c r="B1040">
        <v>8450</v>
      </c>
    </row>
    <row r="1041" spans="1:2" x14ac:dyDescent="0.2">
      <c r="A1041" t="s">
        <v>2180</v>
      </c>
      <c r="B1041">
        <v>315</v>
      </c>
    </row>
    <row r="1042" spans="1:2" x14ac:dyDescent="0.2">
      <c r="A1042" t="s">
        <v>2181</v>
      </c>
      <c r="B1042">
        <v>7675</v>
      </c>
    </row>
    <row r="1043" spans="1:2" x14ac:dyDescent="0.2">
      <c r="A1043" t="s">
        <v>2182</v>
      </c>
      <c r="B1043">
        <v>460</v>
      </c>
    </row>
    <row r="1044" spans="1:2" x14ac:dyDescent="0.2">
      <c r="A1044" t="s">
        <v>2183</v>
      </c>
      <c r="B1044">
        <v>17860</v>
      </c>
    </row>
    <row r="1045" spans="1:2" x14ac:dyDescent="0.2">
      <c r="A1045" t="s">
        <v>2184</v>
      </c>
      <c r="B1045">
        <v>195</v>
      </c>
    </row>
    <row r="1046" spans="1:2" x14ac:dyDescent="0.2">
      <c r="A1046" t="s">
        <v>2185</v>
      </c>
      <c r="B1046">
        <v>2360</v>
      </c>
    </row>
    <row r="1047" spans="1:2" x14ac:dyDescent="0.2">
      <c r="A1047" t="s">
        <v>2186</v>
      </c>
      <c r="B1047">
        <v>14300</v>
      </c>
    </row>
    <row r="1048" spans="1:2" x14ac:dyDescent="0.2">
      <c r="A1048" t="s">
        <v>2187</v>
      </c>
      <c r="B1048">
        <v>950</v>
      </c>
    </row>
    <row r="1049" spans="1:2" x14ac:dyDescent="0.2">
      <c r="A1049" t="s">
        <v>2188</v>
      </c>
      <c r="B1049">
        <v>50</v>
      </c>
    </row>
    <row r="1050" spans="1:2" x14ac:dyDescent="0.2">
      <c r="A1050" t="s">
        <v>2189</v>
      </c>
      <c r="B1050">
        <v>35</v>
      </c>
    </row>
    <row r="1051" spans="1:2" x14ac:dyDescent="0.2">
      <c r="A1051" t="s">
        <v>2190</v>
      </c>
      <c r="B1051">
        <v>338540</v>
      </c>
    </row>
    <row r="1052" spans="1:2" x14ac:dyDescent="0.2">
      <c r="A1052" t="s">
        <v>2191</v>
      </c>
      <c r="B1052">
        <v>2885</v>
      </c>
    </row>
    <row r="1053" spans="1:2" x14ac:dyDescent="0.2">
      <c r="A1053" t="s">
        <v>2192</v>
      </c>
      <c r="B1053">
        <v>4655</v>
      </c>
    </row>
    <row r="1054" spans="1:2" x14ac:dyDescent="0.2">
      <c r="A1054" t="s">
        <v>2193</v>
      </c>
      <c r="B1054">
        <v>60530</v>
      </c>
    </row>
    <row r="1055" spans="1:2" x14ac:dyDescent="0.2">
      <c r="A1055" t="s">
        <v>2194</v>
      </c>
      <c r="B1055">
        <v>1005</v>
      </c>
    </row>
    <row r="1056" spans="1:2" x14ac:dyDescent="0.2">
      <c r="A1056" t="s">
        <v>2195</v>
      </c>
      <c r="B1056">
        <v>390</v>
      </c>
    </row>
    <row r="1057" spans="1:2" x14ac:dyDescent="0.2">
      <c r="A1057" t="s">
        <v>2196</v>
      </c>
      <c r="B1057">
        <v>610</v>
      </c>
    </row>
    <row r="1058" spans="1:2" x14ac:dyDescent="0.2">
      <c r="A1058" t="s">
        <v>2197</v>
      </c>
      <c r="B1058">
        <v>59525</v>
      </c>
    </row>
    <row r="1059" spans="1:2" x14ac:dyDescent="0.2">
      <c r="A1059" t="s">
        <v>2198</v>
      </c>
      <c r="B1059">
        <v>120</v>
      </c>
    </row>
    <row r="1060" spans="1:2" x14ac:dyDescent="0.2">
      <c r="A1060" t="s">
        <v>2199</v>
      </c>
      <c r="B1060">
        <v>1040</v>
      </c>
    </row>
    <row r="1061" spans="1:2" x14ac:dyDescent="0.2">
      <c r="A1061" t="s">
        <v>2200</v>
      </c>
      <c r="B1061">
        <v>1775</v>
      </c>
    </row>
    <row r="1062" spans="1:2" x14ac:dyDescent="0.2">
      <c r="A1062" t="s">
        <v>2201</v>
      </c>
      <c r="B1062">
        <v>2955</v>
      </c>
    </row>
    <row r="1063" spans="1:2" x14ac:dyDescent="0.2">
      <c r="A1063" t="s">
        <v>2202</v>
      </c>
      <c r="B1063">
        <v>1925</v>
      </c>
    </row>
    <row r="1064" spans="1:2" x14ac:dyDescent="0.2">
      <c r="A1064" t="s">
        <v>2203</v>
      </c>
      <c r="B1064">
        <v>1025</v>
      </c>
    </row>
    <row r="1065" spans="1:2" x14ac:dyDescent="0.2">
      <c r="A1065" t="s">
        <v>2204</v>
      </c>
      <c r="B1065">
        <v>13725</v>
      </c>
    </row>
    <row r="1066" spans="1:2" x14ac:dyDescent="0.2">
      <c r="A1066" t="s">
        <v>2205</v>
      </c>
      <c r="B1066">
        <v>21875</v>
      </c>
    </row>
    <row r="1067" spans="1:2" x14ac:dyDescent="0.2">
      <c r="A1067" t="s">
        <v>2206</v>
      </c>
      <c r="B1067">
        <v>3380</v>
      </c>
    </row>
    <row r="1068" spans="1:2" x14ac:dyDescent="0.2">
      <c r="A1068" t="s">
        <v>2207</v>
      </c>
      <c r="B1068">
        <v>635</v>
      </c>
    </row>
    <row r="1069" spans="1:2" x14ac:dyDescent="0.2">
      <c r="A1069" t="s">
        <v>2208</v>
      </c>
      <c r="B1069">
        <v>1545</v>
      </c>
    </row>
    <row r="1070" spans="1:2" x14ac:dyDescent="0.2">
      <c r="A1070" t="s">
        <v>2209</v>
      </c>
      <c r="B1070">
        <v>605</v>
      </c>
    </row>
    <row r="1071" spans="1:2" x14ac:dyDescent="0.2">
      <c r="A1071" t="s">
        <v>2210</v>
      </c>
      <c r="B1071">
        <v>8730</v>
      </c>
    </row>
    <row r="1072" spans="1:2" x14ac:dyDescent="0.2">
      <c r="A1072" t="s">
        <v>2211</v>
      </c>
      <c r="B1072">
        <v>185</v>
      </c>
    </row>
    <row r="1073" spans="1:2" x14ac:dyDescent="0.2">
      <c r="A1073" t="s">
        <v>2212</v>
      </c>
      <c r="B1073">
        <v>120</v>
      </c>
    </row>
    <row r="1074" spans="1:2" x14ac:dyDescent="0.2">
      <c r="A1074" t="s">
        <v>2213</v>
      </c>
      <c r="B1074">
        <v>55</v>
      </c>
    </row>
    <row r="1075" spans="1:2" x14ac:dyDescent="0.2">
      <c r="A1075" t="s">
        <v>2214</v>
      </c>
      <c r="B1075">
        <v>35</v>
      </c>
    </row>
    <row r="1076" spans="1:2" x14ac:dyDescent="0.2">
      <c r="A1076" t="s">
        <v>2215</v>
      </c>
      <c r="B1076">
        <v>35</v>
      </c>
    </row>
    <row r="1077" spans="1:2" x14ac:dyDescent="0.2">
      <c r="A1077" t="s">
        <v>2216</v>
      </c>
      <c r="B1077">
        <v>41160</v>
      </c>
    </row>
    <row r="1078" spans="1:2" x14ac:dyDescent="0.2">
      <c r="A1078" t="s">
        <v>2217</v>
      </c>
      <c r="B1078">
        <v>540</v>
      </c>
    </row>
    <row r="1079" spans="1:2" x14ac:dyDescent="0.2">
      <c r="A1079" t="s">
        <v>2218</v>
      </c>
      <c r="B1079">
        <v>765</v>
      </c>
    </row>
    <row r="1080" spans="1:2" x14ac:dyDescent="0.2">
      <c r="A1080" t="s">
        <v>2219</v>
      </c>
      <c r="B1080">
        <v>6400</v>
      </c>
    </row>
    <row r="1081" spans="1:2" x14ac:dyDescent="0.2">
      <c r="A1081" t="s">
        <v>2220</v>
      </c>
      <c r="B1081">
        <v>120</v>
      </c>
    </row>
    <row r="1082" spans="1:2" x14ac:dyDescent="0.2">
      <c r="A1082" t="s">
        <v>2221</v>
      </c>
      <c r="B1082">
        <v>31160</v>
      </c>
    </row>
    <row r="1083" spans="1:2" x14ac:dyDescent="0.2">
      <c r="A1083" t="s">
        <v>2222</v>
      </c>
      <c r="B1083">
        <v>110</v>
      </c>
    </row>
    <row r="1084" spans="1:2" x14ac:dyDescent="0.2">
      <c r="A1084" t="s">
        <v>2223</v>
      </c>
      <c r="B1084">
        <v>365</v>
      </c>
    </row>
    <row r="1085" spans="1:2" x14ac:dyDescent="0.2">
      <c r="A1085" t="s">
        <v>2224</v>
      </c>
      <c r="B1085">
        <v>530</v>
      </c>
    </row>
    <row r="1086" spans="1:2" x14ac:dyDescent="0.2">
      <c r="A1086" t="s">
        <v>2225</v>
      </c>
      <c r="B1086">
        <v>270</v>
      </c>
    </row>
    <row r="1087" spans="1:2" x14ac:dyDescent="0.2">
      <c r="A1087" t="s">
        <v>2226</v>
      </c>
      <c r="B1087">
        <v>865</v>
      </c>
    </row>
    <row r="1088" spans="1:2" x14ac:dyDescent="0.2">
      <c r="A1088" t="s">
        <v>2227</v>
      </c>
      <c r="B1088">
        <v>50</v>
      </c>
    </row>
    <row r="1089" spans="1:2" x14ac:dyDescent="0.2">
      <c r="A1089" t="s">
        <v>2228</v>
      </c>
      <c r="B1089">
        <v>7895</v>
      </c>
    </row>
    <row r="1090" spans="1:2" x14ac:dyDescent="0.2">
      <c r="A1090" t="s">
        <v>2229</v>
      </c>
      <c r="B1090">
        <v>134870</v>
      </c>
    </row>
    <row r="1091" spans="1:2" x14ac:dyDescent="0.2">
      <c r="A1091" t="s">
        <v>2230</v>
      </c>
      <c r="B1091">
        <v>90405</v>
      </c>
    </row>
    <row r="1092" spans="1:2" x14ac:dyDescent="0.2">
      <c r="A1092" t="s">
        <v>2231</v>
      </c>
      <c r="B1092">
        <v>10580</v>
      </c>
    </row>
    <row r="1093" spans="1:2" x14ac:dyDescent="0.2">
      <c r="A1093" t="s">
        <v>2232</v>
      </c>
      <c r="B1093">
        <v>6590</v>
      </c>
    </row>
    <row r="1094" spans="1:2" x14ac:dyDescent="0.2">
      <c r="A1094" t="s">
        <v>2233</v>
      </c>
      <c r="B1094">
        <v>7765</v>
      </c>
    </row>
    <row r="1095" spans="1:2" x14ac:dyDescent="0.2">
      <c r="A1095" t="s">
        <v>2234</v>
      </c>
      <c r="B1095">
        <v>10</v>
      </c>
    </row>
    <row r="1096" spans="1:2" x14ac:dyDescent="0.2">
      <c r="A1096" t="s">
        <v>2235</v>
      </c>
      <c r="B1096">
        <v>130</v>
      </c>
    </row>
    <row r="1097" spans="1:2" x14ac:dyDescent="0.2">
      <c r="A1097" t="s">
        <v>2236</v>
      </c>
      <c r="B1097">
        <v>480</v>
      </c>
    </row>
    <row r="1098" spans="1:2" x14ac:dyDescent="0.2">
      <c r="A1098" t="s">
        <v>2237</v>
      </c>
      <c r="B1098">
        <v>2805</v>
      </c>
    </row>
    <row r="1099" spans="1:2" x14ac:dyDescent="0.2">
      <c r="A1099" t="s">
        <v>2238</v>
      </c>
      <c r="B1099">
        <v>65</v>
      </c>
    </row>
    <row r="1100" spans="1:2" x14ac:dyDescent="0.2">
      <c r="A1100" t="s">
        <v>2239</v>
      </c>
      <c r="B1100">
        <v>28730</v>
      </c>
    </row>
    <row r="1101" spans="1:2" x14ac:dyDescent="0.2">
      <c r="A1101" t="s">
        <v>2240</v>
      </c>
      <c r="B1101">
        <v>1060</v>
      </c>
    </row>
    <row r="1102" spans="1:2" x14ac:dyDescent="0.2">
      <c r="A1102" t="s">
        <v>2241</v>
      </c>
      <c r="B1102">
        <v>1155</v>
      </c>
    </row>
    <row r="1103" spans="1:2" x14ac:dyDescent="0.2">
      <c r="A1103" t="s">
        <v>2242</v>
      </c>
      <c r="B1103">
        <v>31030</v>
      </c>
    </row>
    <row r="1104" spans="1:2" x14ac:dyDescent="0.2">
      <c r="A1104" t="s">
        <v>2243</v>
      </c>
      <c r="B1104">
        <v>43680</v>
      </c>
    </row>
    <row r="1105" spans="1:2" x14ac:dyDescent="0.2">
      <c r="A1105" t="s">
        <v>2244</v>
      </c>
      <c r="B1105">
        <v>2495</v>
      </c>
    </row>
    <row r="1106" spans="1:2" x14ac:dyDescent="0.2">
      <c r="A1106" t="s">
        <v>2245</v>
      </c>
      <c r="B1106">
        <v>3235</v>
      </c>
    </row>
    <row r="1107" spans="1:2" x14ac:dyDescent="0.2">
      <c r="A1107" t="s">
        <v>2246</v>
      </c>
      <c r="B1107">
        <v>37955</v>
      </c>
    </row>
    <row r="1108" spans="1:2" x14ac:dyDescent="0.2">
      <c r="A1108" t="s">
        <v>2247</v>
      </c>
      <c r="B1108">
        <v>780</v>
      </c>
    </row>
    <row r="1109" spans="1:2" x14ac:dyDescent="0.2">
      <c r="A1109" t="s">
        <v>2248</v>
      </c>
      <c r="B1109">
        <v>86430</v>
      </c>
    </row>
    <row r="1110" spans="1:2" x14ac:dyDescent="0.2">
      <c r="A1110" t="s">
        <v>2249</v>
      </c>
      <c r="B1110">
        <v>75</v>
      </c>
    </row>
    <row r="1111" spans="1:2" x14ac:dyDescent="0.2">
      <c r="A1111" t="s">
        <v>2250</v>
      </c>
      <c r="B1111">
        <v>17000</v>
      </c>
    </row>
    <row r="1112" spans="1:2" x14ac:dyDescent="0.2">
      <c r="A1112" t="s">
        <v>2251</v>
      </c>
      <c r="B1112">
        <v>15325</v>
      </c>
    </row>
    <row r="1113" spans="1:2" x14ac:dyDescent="0.2">
      <c r="A1113" t="s">
        <v>2252</v>
      </c>
      <c r="B1113">
        <v>6130</v>
      </c>
    </row>
    <row r="1114" spans="1:2" x14ac:dyDescent="0.2">
      <c r="A1114" t="s">
        <v>2253</v>
      </c>
      <c r="B1114">
        <v>47875</v>
      </c>
    </row>
    <row r="1115" spans="1:2" x14ac:dyDescent="0.2">
      <c r="A1115" t="s">
        <v>2254</v>
      </c>
      <c r="B1115">
        <v>30</v>
      </c>
    </row>
    <row r="1116" spans="1:2" x14ac:dyDescent="0.2">
      <c r="A1116" t="s">
        <v>2255</v>
      </c>
      <c r="B1116">
        <v>5095</v>
      </c>
    </row>
    <row r="1117" spans="1:2" x14ac:dyDescent="0.2">
      <c r="A1117" t="s">
        <v>2256</v>
      </c>
      <c r="B1117">
        <v>280</v>
      </c>
    </row>
    <row r="1118" spans="1:2" x14ac:dyDescent="0.2">
      <c r="A1118" t="s">
        <v>2257</v>
      </c>
      <c r="B1118">
        <v>280</v>
      </c>
    </row>
    <row r="1119" spans="1:2" x14ac:dyDescent="0.2">
      <c r="A1119" t="s">
        <v>2258</v>
      </c>
      <c r="B1119">
        <v>29815</v>
      </c>
    </row>
    <row r="1120" spans="1:2" x14ac:dyDescent="0.2">
      <c r="A1120" t="s">
        <v>2259</v>
      </c>
      <c r="B1120">
        <v>205</v>
      </c>
    </row>
    <row r="1121" spans="1:2" x14ac:dyDescent="0.2">
      <c r="A1121" t="s">
        <v>2260</v>
      </c>
      <c r="B1121">
        <v>205</v>
      </c>
    </row>
    <row r="1122" spans="1:2" x14ac:dyDescent="0.2">
      <c r="A1122" t="s">
        <v>2261</v>
      </c>
      <c r="B1122">
        <v>13175</v>
      </c>
    </row>
    <row r="1123" spans="1:2" x14ac:dyDescent="0.2">
      <c r="A1123" t="s">
        <v>2262</v>
      </c>
      <c r="B1123">
        <v>1685</v>
      </c>
    </row>
    <row r="1124" spans="1:2" x14ac:dyDescent="0.2">
      <c r="A1124" t="s">
        <v>2263</v>
      </c>
      <c r="B1124">
        <v>225</v>
      </c>
    </row>
    <row r="1125" spans="1:2" x14ac:dyDescent="0.2">
      <c r="A1125" t="s">
        <v>2264</v>
      </c>
      <c r="B1125">
        <v>335</v>
      </c>
    </row>
    <row r="1126" spans="1:2" x14ac:dyDescent="0.2">
      <c r="A1126" t="s">
        <v>2265</v>
      </c>
      <c r="B1126">
        <v>150</v>
      </c>
    </row>
    <row r="1127" spans="1:2" x14ac:dyDescent="0.2">
      <c r="A1127" t="s">
        <v>2266</v>
      </c>
      <c r="B1127">
        <v>335</v>
      </c>
    </row>
    <row r="1128" spans="1:2" x14ac:dyDescent="0.2">
      <c r="A1128" t="s">
        <v>2267</v>
      </c>
      <c r="B1128">
        <v>85</v>
      </c>
    </row>
    <row r="1129" spans="1:2" x14ac:dyDescent="0.2">
      <c r="A1129" t="s">
        <v>2268</v>
      </c>
      <c r="B1129">
        <v>150</v>
      </c>
    </row>
    <row r="1130" spans="1:2" x14ac:dyDescent="0.2">
      <c r="A1130" t="s">
        <v>2269</v>
      </c>
      <c r="B1130">
        <v>490</v>
      </c>
    </row>
    <row r="1131" spans="1:2" x14ac:dyDescent="0.2">
      <c r="A1131" t="s">
        <v>2270</v>
      </c>
      <c r="B1131">
        <v>710</v>
      </c>
    </row>
    <row r="1132" spans="1:2" x14ac:dyDescent="0.2">
      <c r="A1132" t="s">
        <v>2271</v>
      </c>
      <c r="B1132">
        <v>1165</v>
      </c>
    </row>
    <row r="1133" spans="1:2" x14ac:dyDescent="0.2">
      <c r="A1133" t="s">
        <v>2272</v>
      </c>
      <c r="B1133">
        <v>695</v>
      </c>
    </row>
    <row r="1134" spans="1:2" x14ac:dyDescent="0.2">
      <c r="A1134" t="s">
        <v>2273</v>
      </c>
      <c r="B1134">
        <v>215</v>
      </c>
    </row>
    <row r="1135" spans="1:2" x14ac:dyDescent="0.2">
      <c r="A1135" t="s">
        <v>2274</v>
      </c>
      <c r="B1135">
        <v>2655</v>
      </c>
    </row>
    <row r="1136" spans="1:2" x14ac:dyDescent="0.2">
      <c r="A1136" t="s">
        <v>2275</v>
      </c>
      <c r="B1136">
        <v>390</v>
      </c>
    </row>
    <row r="1137" spans="1:2" x14ac:dyDescent="0.2">
      <c r="A1137" t="s">
        <v>2276</v>
      </c>
      <c r="B1137">
        <v>1010</v>
      </c>
    </row>
    <row r="1138" spans="1:2" x14ac:dyDescent="0.2">
      <c r="A1138" t="s">
        <v>2277</v>
      </c>
      <c r="B1138">
        <v>2875</v>
      </c>
    </row>
    <row r="1139" spans="1:2" x14ac:dyDescent="0.2">
      <c r="A1139" t="s">
        <v>2278</v>
      </c>
      <c r="B1139">
        <v>1035</v>
      </c>
    </row>
    <row r="1140" spans="1:2" x14ac:dyDescent="0.2">
      <c r="A1140" t="s">
        <v>2279</v>
      </c>
      <c r="B1140">
        <v>345</v>
      </c>
    </row>
    <row r="1141" spans="1:2" x14ac:dyDescent="0.2">
      <c r="A1141" t="s">
        <v>2280</v>
      </c>
      <c r="B1141">
        <v>690</v>
      </c>
    </row>
    <row r="1142" spans="1:2" x14ac:dyDescent="0.2">
      <c r="A1142" t="s">
        <v>2281</v>
      </c>
      <c r="B1142">
        <v>705</v>
      </c>
    </row>
    <row r="1143" spans="1:2" x14ac:dyDescent="0.2">
      <c r="A1143" t="s">
        <v>2282</v>
      </c>
      <c r="B1143">
        <v>290</v>
      </c>
    </row>
    <row r="1144" spans="1:2" x14ac:dyDescent="0.2">
      <c r="A1144" t="s">
        <v>2283</v>
      </c>
      <c r="B1144">
        <v>75</v>
      </c>
    </row>
    <row r="1145" spans="1:2" x14ac:dyDescent="0.2">
      <c r="A1145" t="s">
        <v>2284</v>
      </c>
      <c r="B1145">
        <v>340</v>
      </c>
    </row>
    <row r="1146" spans="1:2" x14ac:dyDescent="0.2">
      <c r="A1146" t="s">
        <v>2285</v>
      </c>
      <c r="B1146">
        <v>177410</v>
      </c>
    </row>
    <row r="1147" spans="1:2" x14ac:dyDescent="0.2">
      <c r="A1147" t="s">
        <v>2286</v>
      </c>
      <c r="B1147">
        <v>175570</v>
      </c>
    </row>
    <row r="1148" spans="1:2" x14ac:dyDescent="0.2">
      <c r="A1148" t="s">
        <v>2287</v>
      </c>
      <c r="B1148">
        <v>58590</v>
      </c>
    </row>
    <row r="1149" spans="1:2" x14ac:dyDescent="0.2">
      <c r="A1149" t="s">
        <v>2288</v>
      </c>
      <c r="B1149">
        <v>750</v>
      </c>
    </row>
    <row r="1150" spans="1:2" x14ac:dyDescent="0.2">
      <c r="A1150" t="s">
        <v>2289</v>
      </c>
      <c r="B1150">
        <v>104075</v>
      </c>
    </row>
    <row r="1151" spans="1:2" x14ac:dyDescent="0.2">
      <c r="A1151" t="s">
        <v>2290</v>
      </c>
      <c r="B1151">
        <v>185</v>
      </c>
    </row>
    <row r="1152" spans="1:2" x14ac:dyDescent="0.2">
      <c r="A1152" t="s">
        <v>2291</v>
      </c>
      <c r="B1152">
        <v>3560</v>
      </c>
    </row>
    <row r="1153" spans="1:2" x14ac:dyDescent="0.2">
      <c r="A1153" t="s">
        <v>2292</v>
      </c>
      <c r="B1153">
        <v>2065</v>
      </c>
    </row>
    <row r="1154" spans="1:2" x14ac:dyDescent="0.2">
      <c r="A1154" t="s">
        <v>2293</v>
      </c>
      <c r="B1154">
        <v>6245</v>
      </c>
    </row>
    <row r="1155" spans="1:2" x14ac:dyDescent="0.2">
      <c r="A1155" t="s">
        <v>2294</v>
      </c>
      <c r="B1155">
        <v>100</v>
      </c>
    </row>
    <row r="1156" spans="1:2" x14ac:dyDescent="0.2">
      <c r="A1156" t="s">
        <v>2295</v>
      </c>
      <c r="B1156">
        <v>1840</v>
      </c>
    </row>
    <row r="1157" spans="1:2" x14ac:dyDescent="0.2">
      <c r="A1157" t="s">
        <v>2296</v>
      </c>
      <c r="B1157">
        <v>355</v>
      </c>
    </row>
    <row r="1158" spans="1:2" x14ac:dyDescent="0.2">
      <c r="A1158" t="s">
        <v>2297</v>
      </c>
      <c r="B1158">
        <v>560</v>
      </c>
    </row>
    <row r="1159" spans="1:2" x14ac:dyDescent="0.2">
      <c r="A1159" t="s">
        <v>2298</v>
      </c>
      <c r="B1159">
        <v>670</v>
      </c>
    </row>
    <row r="1160" spans="1:2" x14ac:dyDescent="0.2">
      <c r="A1160" t="s">
        <v>2299</v>
      </c>
      <c r="B1160">
        <v>265</v>
      </c>
    </row>
    <row r="1161" spans="1:2" x14ac:dyDescent="0.2">
      <c r="A1161" t="s">
        <v>2300</v>
      </c>
      <c r="B1161">
        <v>1875</v>
      </c>
    </row>
    <row r="1162" spans="1:2" x14ac:dyDescent="0.2">
      <c r="A1162" t="s">
        <v>2301</v>
      </c>
      <c r="B1162">
        <v>690</v>
      </c>
    </row>
    <row r="1163" spans="1:2" x14ac:dyDescent="0.2">
      <c r="A1163" t="s">
        <v>2302</v>
      </c>
      <c r="B1163">
        <v>1185</v>
      </c>
    </row>
    <row r="1164" spans="1:2" x14ac:dyDescent="0.2">
      <c r="A1164" t="s">
        <v>2303</v>
      </c>
      <c r="B1164">
        <v>10</v>
      </c>
    </row>
    <row r="1165" spans="1:2" x14ac:dyDescent="0.2">
      <c r="A1165" t="s">
        <v>2304</v>
      </c>
      <c r="B1165">
        <v>6885</v>
      </c>
    </row>
    <row r="1166" spans="1:2" x14ac:dyDescent="0.2">
      <c r="A1166" t="s">
        <v>2305</v>
      </c>
      <c r="B1166">
        <v>550</v>
      </c>
    </row>
    <row r="1167" spans="1:2" x14ac:dyDescent="0.2">
      <c r="A1167" t="s">
        <v>2306</v>
      </c>
      <c r="B1167">
        <v>5415</v>
      </c>
    </row>
    <row r="1168" spans="1:2" x14ac:dyDescent="0.2">
      <c r="A1168" t="s">
        <v>2307</v>
      </c>
      <c r="B1168">
        <v>345</v>
      </c>
    </row>
    <row r="1169" spans="1:2" x14ac:dyDescent="0.2">
      <c r="A1169" t="s">
        <v>2308</v>
      </c>
      <c r="B1169">
        <v>375</v>
      </c>
    </row>
    <row r="1170" spans="1:2" x14ac:dyDescent="0.2">
      <c r="A1170" t="s">
        <v>2309</v>
      </c>
      <c r="B1170">
        <v>205</v>
      </c>
    </row>
    <row r="1171" spans="1:2" x14ac:dyDescent="0.2">
      <c r="A1171" t="s">
        <v>2310</v>
      </c>
      <c r="B1171">
        <v>7875</v>
      </c>
    </row>
    <row r="1172" spans="1:2" x14ac:dyDescent="0.2">
      <c r="A1172" t="s">
        <v>2311</v>
      </c>
      <c r="B1172">
        <v>290</v>
      </c>
    </row>
    <row r="1173" spans="1:2" x14ac:dyDescent="0.2">
      <c r="A1173" t="s">
        <v>2312</v>
      </c>
      <c r="B1173">
        <v>1170</v>
      </c>
    </row>
    <row r="1174" spans="1:2" x14ac:dyDescent="0.2">
      <c r="A1174" t="s">
        <v>2313</v>
      </c>
      <c r="B1174">
        <v>6405</v>
      </c>
    </row>
    <row r="1175" spans="1:2" x14ac:dyDescent="0.2">
      <c r="A1175" t="s">
        <v>2314</v>
      </c>
      <c r="B1175">
        <v>0</v>
      </c>
    </row>
    <row r="1176" spans="1:2" x14ac:dyDescent="0.2">
      <c r="A1176" t="s">
        <v>2315</v>
      </c>
      <c r="B1176">
        <v>410</v>
      </c>
    </row>
    <row r="1177" spans="1:2" x14ac:dyDescent="0.2">
      <c r="A1177" t="s">
        <v>2316</v>
      </c>
      <c r="B1177">
        <v>71975</v>
      </c>
    </row>
    <row r="1178" spans="1:2" x14ac:dyDescent="0.2">
      <c r="A1178" t="s">
        <v>2317</v>
      </c>
      <c r="B1178">
        <v>12030</v>
      </c>
    </row>
    <row r="1179" spans="1:2" x14ac:dyDescent="0.2">
      <c r="A1179" t="s">
        <v>2318</v>
      </c>
      <c r="B1179">
        <v>46620</v>
      </c>
    </row>
    <row r="1180" spans="1:2" x14ac:dyDescent="0.2">
      <c r="A1180" t="s">
        <v>2319</v>
      </c>
      <c r="B1180">
        <v>10660</v>
      </c>
    </row>
    <row r="1181" spans="1:2" x14ac:dyDescent="0.2">
      <c r="A1181" t="s">
        <v>2320</v>
      </c>
      <c r="B1181">
        <v>2665</v>
      </c>
    </row>
    <row r="1182" spans="1:2" x14ac:dyDescent="0.2">
      <c r="A1182" t="s">
        <v>2322</v>
      </c>
      <c r="B1182">
        <v>4809340</v>
      </c>
    </row>
    <row r="1183" spans="1:2" x14ac:dyDescent="0.2">
      <c r="A1183" t="s">
        <v>2048</v>
      </c>
      <c r="B1183">
        <v>4501790</v>
      </c>
    </row>
    <row r="1184" spans="1:2" x14ac:dyDescent="0.2">
      <c r="A1184" t="s">
        <v>1205</v>
      </c>
      <c r="B1184">
        <v>3547865</v>
      </c>
    </row>
    <row r="1185" spans="1:2" x14ac:dyDescent="0.2">
      <c r="A1185" t="s">
        <v>429</v>
      </c>
      <c r="B1185">
        <v>2651830</v>
      </c>
    </row>
    <row r="1186" spans="1:2" x14ac:dyDescent="0.2">
      <c r="A1186" t="s">
        <v>439</v>
      </c>
      <c r="B1186">
        <v>896035</v>
      </c>
    </row>
    <row r="1187" spans="1:2" x14ac:dyDescent="0.2">
      <c r="A1187" t="s">
        <v>1206</v>
      </c>
      <c r="B1187">
        <v>953925</v>
      </c>
    </row>
    <row r="1188" spans="1:2" x14ac:dyDescent="0.2">
      <c r="A1188" t="s">
        <v>1207</v>
      </c>
      <c r="B1188">
        <v>7695</v>
      </c>
    </row>
    <row r="1189" spans="1:2" x14ac:dyDescent="0.2">
      <c r="A1189" t="s">
        <v>1208</v>
      </c>
      <c r="B1189">
        <v>4445</v>
      </c>
    </row>
    <row r="1190" spans="1:2" x14ac:dyDescent="0.2">
      <c r="A1190" t="s">
        <v>1209</v>
      </c>
      <c r="B1190">
        <v>35</v>
      </c>
    </row>
    <row r="1191" spans="1:2" x14ac:dyDescent="0.2">
      <c r="A1191" t="s">
        <v>1210</v>
      </c>
      <c r="B1191">
        <v>3265</v>
      </c>
    </row>
    <row r="1192" spans="1:2" x14ac:dyDescent="0.2">
      <c r="A1192" t="s">
        <v>1211</v>
      </c>
      <c r="B1192">
        <v>375</v>
      </c>
    </row>
    <row r="1193" spans="1:2" x14ac:dyDescent="0.2">
      <c r="A1193" t="s">
        <v>1212</v>
      </c>
      <c r="B1193">
        <v>280</v>
      </c>
    </row>
    <row r="1194" spans="1:2" x14ac:dyDescent="0.2">
      <c r="A1194" t="s">
        <v>1213</v>
      </c>
      <c r="B1194">
        <v>0</v>
      </c>
    </row>
    <row r="1195" spans="1:2" x14ac:dyDescent="0.2">
      <c r="A1195" t="s">
        <v>1214</v>
      </c>
      <c r="B1195">
        <v>0</v>
      </c>
    </row>
    <row r="1196" spans="1:2" x14ac:dyDescent="0.2">
      <c r="A1196" t="s">
        <v>1215</v>
      </c>
      <c r="B1196">
        <v>40</v>
      </c>
    </row>
    <row r="1197" spans="1:2" x14ac:dyDescent="0.2">
      <c r="A1197" t="s">
        <v>1216</v>
      </c>
      <c r="B1197">
        <v>95</v>
      </c>
    </row>
    <row r="1198" spans="1:2" x14ac:dyDescent="0.2">
      <c r="A1198" t="s">
        <v>1217</v>
      </c>
      <c r="B1198">
        <v>0</v>
      </c>
    </row>
    <row r="1199" spans="1:2" x14ac:dyDescent="0.2">
      <c r="A1199" t="s">
        <v>1218</v>
      </c>
      <c r="B1199">
        <v>160</v>
      </c>
    </row>
    <row r="1200" spans="1:2" x14ac:dyDescent="0.2">
      <c r="A1200" t="s">
        <v>1219</v>
      </c>
      <c r="B1200">
        <v>145</v>
      </c>
    </row>
    <row r="1201" spans="1:2" x14ac:dyDescent="0.2">
      <c r="A1201" t="s">
        <v>1220</v>
      </c>
      <c r="B1201">
        <v>2175</v>
      </c>
    </row>
    <row r="1202" spans="1:2" x14ac:dyDescent="0.2">
      <c r="A1202" t="s">
        <v>1221</v>
      </c>
      <c r="B1202">
        <v>40</v>
      </c>
    </row>
    <row r="1203" spans="1:2" x14ac:dyDescent="0.2">
      <c r="A1203" t="s">
        <v>1222</v>
      </c>
      <c r="B1203">
        <v>0</v>
      </c>
    </row>
    <row r="1204" spans="1:2" x14ac:dyDescent="0.2">
      <c r="A1204" t="s">
        <v>1223</v>
      </c>
      <c r="B1204">
        <v>40</v>
      </c>
    </row>
    <row r="1205" spans="1:2" x14ac:dyDescent="0.2">
      <c r="A1205" t="s">
        <v>1224</v>
      </c>
      <c r="B1205">
        <v>1105</v>
      </c>
    </row>
    <row r="1206" spans="1:2" x14ac:dyDescent="0.2">
      <c r="A1206" t="s">
        <v>1225</v>
      </c>
      <c r="B1206">
        <v>70</v>
      </c>
    </row>
    <row r="1207" spans="1:2" x14ac:dyDescent="0.2">
      <c r="A1207" t="s">
        <v>1226</v>
      </c>
      <c r="B1207">
        <v>620</v>
      </c>
    </row>
    <row r="1208" spans="1:2" x14ac:dyDescent="0.2">
      <c r="A1208" t="s">
        <v>1227</v>
      </c>
      <c r="B1208">
        <v>410</v>
      </c>
    </row>
    <row r="1209" spans="1:2" x14ac:dyDescent="0.2">
      <c r="A1209" t="s">
        <v>1228</v>
      </c>
      <c r="B1209">
        <v>0</v>
      </c>
    </row>
    <row r="1210" spans="1:2" x14ac:dyDescent="0.2">
      <c r="A1210" t="s">
        <v>1229</v>
      </c>
      <c r="B1210">
        <v>0</v>
      </c>
    </row>
    <row r="1211" spans="1:2" x14ac:dyDescent="0.2">
      <c r="A1211" t="s">
        <v>1230</v>
      </c>
      <c r="B1211">
        <v>1240</v>
      </c>
    </row>
    <row r="1212" spans="1:2" x14ac:dyDescent="0.2">
      <c r="A1212" t="s">
        <v>1231</v>
      </c>
      <c r="B1212">
        <v>1240</v>
      </c>
    </row>
    <row r="1213" spans="1:2" x14ac:dyDescent="0.2">
      <c r="A1213" t="s">
        <v>1232</v>
      </c>
      <c r="B1213">
        <v>0</v>
      </c>
    </row>
    <row r="1214" spans="1:2" x14ac:dyDescent="0.2">
      <c r="A1214" t="s">
        <v>1233</v>
      </c>
      <c r="B1214">
        <v>45</v>
      </c>
    </row>
    <row r="1215" spans="1:2" x14ac:dyDescent="0.2">
      <c r="A1215" t="s">
        <v>1234</v>
      </c>
      <c r="B1215">
        <v>35</v>
      </c>
    </row>
    <row r="1216" spans="1:2" x14ac:dyDescent="0.2">
      <c r="A1216" t="s">
        <v>1235</v>
      </c>
      <c r="B1216">
        <v>30</v>
      </c>
    </row>
    <row r="1217" spans="1:2" x14ac:dyDescent="0.2">
      <c r="A1217" t="s">
        <v>1236</v>
      </c>
      <c r="B1217">
        <v>1135</v>
      </c>
    </row>
    <row r="1218" spans="1:2" x14ac:dyDescent="0.2">
      <c r="A1218" t="s">
        <v>1237</v>
      </c>
      <c r="B1218">
        <v>0</v>
      </c>
    </row>
    <row r="1219" spans="1:2" x14ac:dyDescent="0.2">
      <c r="A1219" t="s">
        <v>1238</v>
      </c>
      <c r="B1219">
        <v>0</v>
      </c>
    </row>
    <row r="1220" spans="1:2" x14ac:dyDescent="0.2">
      <c r="A1220" t="s">
        <v>1239</v>
      </c>
      <c r="B1220">
        <v>0</v>
      </c>
    </row>
    <row r="1221" spans="1:2" x14ac:dyDescent="0.2">
      <c r="A1221" t="s">
        <v>1240</v>
      </c>
      <c r="B1221">
        <v>0</v>
      </c>
    </row>
    <row r="1222" spans="1:2" x14ac:dyDescent="0.2">
      <c r="A1222" t="s">
        <v>1241</v>
      </c>
      <c r="B1222">
        <v>0</v>
      </c>
    </row>
    <row r="1223" spans="1:2" x14ac:dyDescent="0.2">
      <c r="A1223" t="s">
        <v>1242</v>
      </c>
      <c r="B1223">
        <v>0</v>
      </c>
    </row>
    <row r="1224" spans="1:2" x14ac:dyDescent="0.2">
      <c r="A1224" t="s">
        <v>1243</v>
      </c>
      <c r="B1224">
        <v>0</v>
      </c>
    </row>
    <row r="1225" spans="1:2" x14ac:dyDescent="0.2">
      <c r="A1225" t="s">
        <v>1244</v>
      </c>
      <c r="B1225">
        <v>0</v>
      </c>
    </row>
    <row r="1226" spans="1:2" x14ac:dyDescent="0.2">
      <c r="A1226" t="s">
        <v>1245</v>
      </c>
      <c r="B1226">
        <v>0</v>
      </c>
    </row>
    <row r="1227" spans="1:2" x14ac:dyDescent="0.2">
      <c r="A1227" t="s">
        <v>1246</v>
      </c>
      <c r="B1227">
        <v>0</v>
      </c>
    </row>
    <row r="1228" spans="1:2" x14ac:dyDescent="0.2">
      <c r="A1228" t="s">
        <v>1247</v>
      </c>
      <c r="B1228">
        <v>0</v>
      </c>
    </row>
    <row r="1229" spans="1:2" x14ac:dyDescent="0.2">
      <c r="A1229" t="s">
        <v>1248</v>
      </c>
      <c r="B1229">
        <v>0</v>
      </c>
    </row>
    <row r="1230" spans="1:2" x14ac:dyDescent="0.2">
      <c r="A1230" t="s">
        <v>1249</v>
      </c>
      <c r="B1230">
        <v>0</v>
      </c>
    </row>
    <row r="1231" spans="1:2" x14ac:dyDescent="0.2">
      <c r="A1231" t="s">
        <v>1250</v>
      </c>
      <c r="B1231">
        <v>0</v>
      </c>
    </row>
    <row r="1232" spans="1:2" x14ac:dyDescent="0.2">
      <c r="A1232" t="s">
        <v>1251</v>
      </c>
      <c r="B1232">
        <v>0</v>
      </c>
    </row>
    <row r="1233" spans="1:2" x14ac:dyDescent="0.2">
      <c r="A1233" t="s">
        <v>1252</v>
      </c>
      <c r="B1233">
        <v>10</v>
      </c>
    </row>
    <row r="1234" spans="1:2" x14ac:dyDescent="0.2">
      <c r="A1234" t="s">
        <v>1253</v>
      </c>
      <c r="B1234">
        <v>1810</v>
      </c>
    </row>
    <row r="1235" spans="1:2" x14ac:dyDescent="0.2">
      <c r="A1235" t="s">
        <v>1254</v>
      </c>
      <c r="B1235">
        <v>0</v>
      </c>
    </row>
    <row r="1236" spans="1:2" x14ac:dyDescent="0.2">
      <c r="A1236" t="s">
        <v>1255</v>
      </c>
      <c r="B1236">
        <v>1770</v>
      </c>
    </row>
    <row r="1237" spans="1:2" x14ac:dyDescent="0.2">
      <c r="A1237" t="s">
        <v>1256</v>
      </c>
      <c r="B1237">
        <v>35</v>
      </c>
    </row>
    <row r="1238" spans="1:2" x14ac:dyDescent="0.2">
      <c r="A1238" t="s">
        <v>1257</v>
      </c>
      <c r="B1238">
        <v>20</v>
      </c>
    </row>
    <row r="1239" spans="1:2" x14ac:dyDescent="0.2">
      <c r="A1239" t="s">
        <v>1258</v>
      </c>
      <c r="B1239">
        <v>0</v>
      </c>
    </row>
    <row r="1240" spans="1:2" x14ac:dyDescent="0.2">
      <c r="A1240" t="s">
        <v>1259</v>
      </c>
      <c r="B1240">
        <v>10</v>
      </c>
    </row>
    <row r="1241" spans="1:2" x14ac:dyDescent="0.2">
      <c r="A1241" t="s">
        <v>1260</v>
      </c>
      <c r="B1241">
        <v>0</v>
      </c>
    </row>
    <row r="1242" spans="1:2" x14ac:dyDescent="0.2">
      <c r="A1242" t="s">
        <v>1261</v>
      </c>
      <c r="B1242">
        <v>10</v>
      </c>
    </row>
    <row r="1243" spans="1:2" x14ac:dyDescent="0.2">
      <c r="A1243" t="s">
        <v>1262</v>
      </c>
      <c r="B1243">
        <v>0</v>
      </c>
    </row>
    <row r="1244" spans="1:2" x14ac:dyDescent="0.2">
      <c r="A1244" t="s">
        <v>1263</v>
      </c>
      <c r="B1244">
        <v>25</v>
      </c>
    </row>
    <row r="1245" spans="1:2" x14ac:dyDescent="0.2">
      <c r="A1245" t="s">
        <v>1264</v>
      </c>
      <c r="B1245">
        <v>10</v>
      </c>
    </row>
    <row r="1246" spans="1:2" x14ac:dyDescent="0.2">
      <c r="A1246" t="s">
        <v>1265</v>
      </c>
      <c r="B1246">
        <v>0</v>
      </c>
    </row>
    <row r="1247" spans="1:2" x14ac:dyDescent="0.2">
      <c r="A1247" t="s">
        <v>1266</v>
      </c>
      <c r="B1247">
        <v>0</v>
      </c>
    </row>
    <row r="1248" spans="1:2" x14ac:dyDescent="0.2">
      <c r="A1248" t="s">
        <v>1267</v>
      </c>
      <c r="B1248">
        <v>0</v>
      </c>
    </row>
    <row r="1249" spans="1:2" x14ac:dyDescent="0.2">
      <c r="A1249" t="s">
        <v>1268</v>
      </c>
      <c r="B1249">
        <v>0</v>
      </c>
    </row>
    <row r="1250" spans="1:2" x14ac:dyDescent="0.2">
      <c r="A1250" t="s">
        <v>1269</v>
      </c>
      <c r="B1250">
        <v>0</v>
      </c>
    </row>
    <row r="1251" spans="1:2" x14ac:dyDescent="0.2">
      <c r="A1251" t="s">
        <v>1270</v>
      </c>
      <c r="B1251">
        <v>0</v>
      </c>
    </row>
    <row r="1252" spans="1:2" x14ac:dyDescent="0.2">
      <c r="A1252" t="s">
        <v>1271</v>
      </c>
      <c r="B1252">
        <v>0</v>
      </c>
    </row>
    <row r="1253" spans="1:2" x14ac:dyDescent="0.2">
      <c r="A1253" t="s">
        <v>1272</v>
      </c>
      <c r="B1253">
        <v>0</v>
      </c>
    </row>
    <row r="1254" spans="1:2" x14ac:dyDescent="0.2">
      <c r="A1254" t="s">
        <v>1273</v>
      </c>
      <c r="B1254">
        <v>10</v>
      </c>
    </row>
    <row r="1255" spans="1:2" x14ac:dyDescent="0.2">
      <c r="A1255" t="s">
        <v>1274</v>
      </c>
      <c r="B1255">
        <v>30</v>
      </c>
    </row>
    <row r="1256" spans="1:2" x14ac:dyDescent="0.2">
      <c r="A1256" t="s">
        <v>1275</v>
      </c>
      <c r="B1256">
        <v>20</v>
      </c>
    </row>
    <row r="1257" spans="1:2" x14ac:dyDescent="0.2">
      <c r="A1257" t="s">
        <v>1276</v>
      </c>
      <c r="B1257">
        <v>10</v>
      </c>
    </row>
    <row r="1258" spans="1:2" x14ac:dyDescent="0.2">
      <c r="A1258" t="s">
        <v>1277</v>
      </c>
      <c r="B1258">
        <v>0</v>
      </c>
    </row>
    <row r="1259" spans="1:2" x14ac:dyDescent="0.2">
      <c r="A1259" t="s">
        <v>1278</v>
      </c>
      <c r="B1259">
        <v>0</v>
      </c>
    </row>
    <row r="1260" spans="1:2" x14ac:dyDescent="0.2">
      <c r="A1260" t="s">
        <v>1279</v>
      </c>
      <c r="B1260">
        <v>20</v>
      </c>
    </row>
    <row r="1261" spans="1:2" x14ac:dyDescent="0.2">
      <c r="A1261" t="s">
        <v>1280</v>
      </c>
      <c r="B1261">
        <v>10</v>
      </c>
    </row>
    <row r="1262" spans="1:2" x14ac:dyDescent="0.2">
      <c r="A1262" t="s">
        <v>1281</v>
      </c>
      <c r="B1262">
        <v>10</v>
      </c>
    </row>
    <row r="1263" spans="1:2" x14ac:dyDescent="0.2">
      <c r="A1263" t="s">
        <v>1282</v>
      </c>
      <c r="B1263">
        <v>10</v>
      </c>
    </row>
    <row r="1264" spans="1:2" x14ac:dyDescent="0.2">
      <c r="A1264" t="s">
        <v>1283</v>
      </c>
      <c r="B1264">
        <v>50</v>
      </c>
    </row>
    <row r="1265" spans="1:2" x14ac:dyDescent="0.2">
      <c r="A1265" t="s">
        <v>1284</v>
      </c>
      <c r="B1265">
        <v>0</v>
      </c>
    </row>
    <row r="1266" spans="1:2" x14ac:dyDescent="0.2">
      <c r="A1266" t="s">
        <v>1285</v>
      </c>
      <c r="B1266">
        <v>10</v>
      </c>
    </row>
    <row r="1267" spans="1:2" x14ac:dyDescent="0.2">
      <c r="A1267" t="s">
        <v>1286</v>
      </c>
      <c r="B1267">
        <v>0</v>
      </c>
    </row>
    <row r="1268" spans="1:2" x14ac:dyDescent="0.2">
      <c r="A1268" t="s">
        <v>1287</v>
      </c>
      <c r="B1268">
        <v>40</v>
      </c>
    </row>
    <row r="1269" spans="1:2" x14ac:dyDescent="0.2">
      <c r="A1269" t="s">
        <v>1288</v>
      </c>
      <c r="B1269">
        <v>0</v>
      </c>
    </row>
    <row r="1270" spans="1:2" x14ac:dyDescent="0.2">
      <c r="A1270" t="s">
        <v>1289</v>
      </c>
      <c r="B1270">
        <v>30</v>
      </c>
    </row>
    <row r="1271" spans="1:2" x14ac:dyDescent="0.2">
      <c r="A1271" t="s">
        <v>1290</v>
      </c>
      <c r="B1271">
        <v>946230</v>
      </c>
    </row>
    <row r="1272" spans="1:2" x14ac:dyDescent="0.2">
      <c r="A1272" t="s">
        <v>1291</v>
      </c>
      <c r="B1272">
        <v>135710</v>
      </c>
    </row>
    <row r="1273" spans="1:2" x14ac:dyDescent="0.2">
      <c r="A1273" t="s">
        <v>1292</v>
      </c>
      <c r="B1273">
        <v>2190</v>
      </c>
    </row>
    <row r="1274" spans="1:2" x14ac:dyDescent="0.2">
      <c r="A1274" t="s">
        <v>1293</v>
      </c>
      <c r="B1274">
        <v>1505</v>
      </c>
    </row>
    <row r="1275" spans="1:2" x14ac:dyDescent="0.2">
      <c r="A1275" t="s">
        <v>1294</v>
      </c>
      <c r="B1275">
        <v>680</v>
      </c>
    </row>
    <row r="1276" spans="1:2" x14ac:dyDescent="0.2">
      <c r="A1276" t="s">
        <v>1295</v>
      </c>
      <c r="B1276">
        <v>12395</v>
      </c>
    </row>
    <row r="1277" spans="1:2" x14ac:dyDescent="0.2">
      <c r="A1277" t="s">
        <v>1296</v>
      </c>
      <c r="B1277">
        <v>300</v>
      </c>
    </row>
    <row r="1278" spans="1:2" x14ac:dyDescent="0.2">
      <c r="A1278" t="s">
        <v>1297</v>
      </c>
      <c r="B1278">
        <v>1250</v>
      </c>
    </row>
    <row r="1279" spans="1:2" x14ac:dyDescent="0.2">
      <c r="A1279" t="s">
        <v>1298</v>
      </c>
      <c r="B1279">
        <v>10750</v>
      </c>
    </row>
    <row r="1280" spans="1:2" x14ac:dyDescent="0.2">
      <c r="A1280" t="s">
        <v>1299</v>
      </c>
      <c r="B1280">
        <v>90</v>
      </c>
    </row>
    <row r="1281" spans="1:2" x14ac:dyDescent="0.2">
      <c r="A1281" t="s">
        <v>1300</v>
      </c>
      <c r="B1281">
        <v>120970</v>
      </c>
    </row>
    <row r="1282" spans="1:2" x14ac:dyDescent="0.2">
      <c r="A1282" t="s">
        <v>1301</v>
      </c>
      <c r="B1282">
        <v>3870</v>
      </c>
    </row>
    <row r="1283" spans="1:2" x14ac:dyDescent="0.2">
      <c r="A1283" t="s">
        <v>1302</v>
      </c>
      <c r="B1283">
        <v>104725</v>
      </c>
    </row>
    <row r="1284" spans="1:2" x14ac:dyDescent="0.2">
      <c r="A1284" t="s">
        <v>1303</v>
      </c>
      <c r="B1284">
        <v>3790</v>
      </c>
    </row>
    <row r="1285" spans="1:2" x14ac:dyDescent="0.2">
      <c r="A1285" t="s">
        <v>1304</v>
      </c>
      <c r="B1285">
        <v>1440</v>
      </c>
    </row>
    <row r="1286" spans="1:2" x14ac:dyDescent="0.2">
      <c r="A1286" t="s">
        <v>1305</v>
      </c>
      <c r="B1286">
        <v>300</v>
      </c>
    </row>
    <row r="1287" spans="1:2" x14ac:dyDescent="0.2">
      <c r="A1287" t="s">
        <v>1306</v>
      </c>
      <c r="B1287">
        <v>2385</v>
      </c>
    </row>
    <row r="1288" spans="1:2" x14ac:dyDescent="0.2">
      <c r="A1288" t="s">
        <v>1307</v>
      </c>
      <c r="B1288">
        <v>115</v>
      </c>
    </row>
    <row r="1289" spans="1:2" x14ac:dyDescent="0.2">
      <c r="A1289" t="s">
        <v>1308</v>
      </c>
      <c r="B1289">
        <v>4000</v>
      </c>
    </row>
    <row r="1290" spans="1:2" x14ac:dyDescent="0.2">
      <c r="A1290" t="s">
        <v>1309</v>
      </c>
      <c r="B1290">
        <v>330</v>
      </c>
    </row>
    <row r="1291" spans="1:2" x14ac:dyDescent="0.2">
      <c r="A1291" t="s">
        <v>1310</v>
      </c>
      <c r="B1291">
        <v>160</v>
      </c>
    </row>
    <row r="1292" spans="1:2" x14ac:dyDescent="0.2">
      <c r="A1292" t="s">
        <v>1311</v>
      </c>
      <c r="B1292">
        <v>24130</v>
      </c>
    </row>
    <row r="1293" spans="1:2" x14ac:dyDescent="0.2">
      <c r="A1293" t="s">
        <v>1312</v>
      </c>
      <c r="B1293">
        <v>1990</v>
      </c>
    </row>
    <row r="1294" spans="1:2" x14ac:dyDescent="0.2">
      <c r="A1294" t="s">
        <v>1313</v>
      </c>
      <c r="B1294">
        <v>22120</v>
      </c>
    </row>
    <row r="1295" spans="1:2" x14ac:dyDescent="0.2">
      <c r="A1295" t="s">
        <v>1314</v>
      </c>
      <c r="B1295">
        <v>25</v>
      </c>
    </row>
    <row r="1296" spans="1:2" x14ac:dyDescent="0.2">
      <c r="A1296" t="s">
        <v>1315</v>
      </c>
      <c r="B1296">
        <v>19530</v>
      </c>
    </row>
    <row r="1297" spans="1:2" x14ac:dyDescent="0.2">
      <c r="A1297" t="s">
        <v>1316</v>
      </c>
      <c r="B1297">
        <v>10</v>
      </c>
    </row>
    <row r="1298" spans="1:2" x14ac:dyDescent="0.2">
      <c r="A1298" t="s">
        <v>1317</v>
      </c>
      <c r="B1298">
        <v>630</v>
      </c>
    </row>
    <row r="1299" spans="1:2" x14ac:dyDescent="0.2">
      <c r="A1299" t="s">
        <v>1318</v>
      </c>
      <c r="B1299">
        <v>60</v>
      </c>
    </row>
    <row r="1300" spans="1:2" x14ac:dyDescent="0.2">
      <c r="A1300" t="s">
        <v>1319</v>
      </c>
      <c r="B1300">
        <v>270</v>
      </c>
    </row>
    <row r="1301" spans="1:2" x14ac:dyDescent="0.2">
      <c r="A1301" t="s">
        <v>1320</v>
      </c>
      <c r="B1301">
        <v>780</v>
      </c>
    </row>
    <row r="1302" spans="1:2" x14ac:dyDescent="0.2">
      <c r="A1302" t="s">
        <v>1321</v>
      </c>
      <c r="B1302">
        <v>65</v>
      </c>
    </row>
    <row r="1303" spans="1:2" x14ac:dyDescent="0.2">
      <c r="A1303" t="s">
        <v>1322</v>
      </c>
      <c r="B1303">
        <v>840</v>
      </c>
    </row>
    <row r="1304" spans="1:2" x14ac:dyDescent="0.2">
      <c r="A1304" t="s">
        <v>1323</v>
      </c>
      <c r="B1304">
        <v>60</v>
      </c>
    </row>
    <row r="1305" spans="1:2" x14ac:dyDescent="0.2">
      <c r="A1305" t="s">
        <v>1324</v>
      </c>
      <c r="B1305">
        <v>10</v>
      </c>
    </row>
    <row r="1306" spans="1:2" x14ac:dyDescent="0.2">
      <c r="A1306" t="s">
        <v>1325</v>
      </c>
      <c r="B1306">
        <v>16565</v>
      </c>
    </row>
    <row r="1307" spans="1:2" x14ac:dyDescent="0.2">
      <c r="A1307" t="s">
        <v>1326</v>
      </c>
      <c r="B1307">
        <v>45</v>
      </c>
    </row>
    <row r="1308" spans="1:2" x14ac:dyDescent="0.2">
      <c r="A1308" t="s">
        <v>1327</v>
      </c>
      <c r="B1308">
        <v>195</v>
      </c>
    </row>
    <row r="1309" spans="1:2" x14ac:dyDescent="0.2">
      <c r="A1309" t="s">
        <v>1328</v>
      </c>
      <c r="B1309">
        <v>6020</v>
      </c>
    </row>
    <row r="1310" spans="1:2" x14ac:dyDescent="0.2">
      <c r="A1310" t="s">
        <v>1329</v>
      </c>
      <c r="B1310">
        <v>275</v>
      </c>
    </row>
    <row r="1311" spans="1:2" x14ac:dyDescent="0.2">
      <c r="A1311" t="s">
        <v>1330</v>
      </c>
      <c r="B1311">
        <v>5490</v>
      </c>
    </row>
    <row r="1312" spans="1:2" x14ac:dyDescent="0.2">
      <c r="A1312" t="s">
        <v>1331</v>
      </c>
      <c r="B1312">
        <v>255</v>
      </c>
    </row>
    <row r="1313" spans="1:2" x14ac:dyDescent="0.2">
      <c r="A1313" t="s">
        <v>1332</v>
      </c>
      <c r="B1313">
        <v>25270</v>
      </c>
    </row>
    <row r="1314" spans="1:2" x14ac:dyDescent="0.2">
      <c r="A1314" t="s">
        <v>1333</v>
      </c>
      <c r="B1314">
        <v>165</v>
      </c>
    </row>
    <row r="1315" spans="1:2" x14ac:dyDescent="0.2">
      <c r="A1315" t="s">
        <v>1334</v>
      </c>
      <c r="B1315">
        <v>2735</v>
      </c>
    </row>
    <row r="1316" spans="1:2" x14ac:dyDescent="0.2">
      <c r="A1316" t="s">
        <v>1335</v>
      </c>
      <c r="B1316">
        <v>21205</v>
      </c>
    </row>
    <row r="1317" spans="1:2" x14ac:dyDescent="0.2">
      <c r="A1317" t="s">
        <v>1336</v>
      </c>
      <c r="B1317">
        <v>1120</v>
      </c>
    </row>
    <row r="1318" spans="1:2" x14ac:dyDescent="0.2">
      <c r="A1318" t="s">
        <v>1337</v>
      </c>
      <c r="B1318">
        <v>45</v>
      </c>
    </row>
    <row r="1319" spans="1:2" x14ac:dyDescent="0.2">
      <c r="A1319" t="s">
        <v>1338</v>
      </c>
      <c r="B1319">
        <v>35</v>
      </c>
    </row>
    <row r="1320" spans="1:2" x14ac:dyDescent="0.2">
      <c r="A1320" t="s">
        <v>1339</v>
      </c>
      <c r="B1320">
        <v>387975</v>
      </c>
    </row>
    <row r="1321" spans="1:2" x14ac:dyDescent="0.2">
      <c r="A1321" t="s">
        <v>1340</v>
      </c>
      <c r="B1321">
        <v>3195</v>
      </c>
    </row>
    <row r="1322" spans="1:2" x14ac:dyDescent="0.2">
      <c r="A1322" t="s">
        <v>1341</v>
      </c>
      <c r="B1322">
        <v>6915</v>
      </c>
    </row>
    <row r="1323" spans="1:2" x14ac:dyDescent="0.2">
      <c r="A1323" t="s">
        <v>1342</v>
      </c>
      <c r="B1323">
        <v>58280</v>
      </c>
    </row>
    <row r="1324" spans="1:2" x14ac:dyDescent="0.2">
      <c r="A1324" t="s">
        <v>1343</v>
      </c>
      <c r="B1324">
        <v>510</v>
      </c>
    </row>
    <row r="1325" spans="1:2" x14ac:dyDescent="0.2">
      <c r="A1325" t="s">
        <v>1344</v>
      </c>
      <c r="B1325">
        <v>165</v>
      </c>
    </row>
    <row r="1326" spans="1:2" x14ac:dyDescent="0.2">
      <c r="A1326" t="s">
        <v>1345</v>
      </c>
      <c r="B1326">
        <v>350</v>
      </c>
    </row>
    <row r="1327" spans="1:2" x14ac:dyDescent="0.2">
      <c r="A1327" t="s">
        <v>1346</v>
      </c>
      <c r="B1327">
        <v>57765</v>
      </c>
    </row>
    <row r="1328" spans="1:2" x14ac:dyDescent="0.2">
      <c r="A1328" t="s">
        <v>1347</v>
      </c>
      <c r="B1328">
        <v>40</v>
      </c>
    </row>
    <row r="1329" spans="1:2" x14ac:dyDescent="0.2">
      <c r="A1329" t="s">
        <v>1348</v>
      </c>
      <c r="B1329">
        <v>1195</v>
      </c>
    </row>
    <row r="1330" spans="1:2" x14ac:dyDescent="0.2">
      <c r="A1330" t="s">
        <v>1349</v>
      </c>
      <c r="B1330">
        <v>2080</v>
      </c>
    </row>
    <row r="1331" spans="1:2" x14ac:dyDescent="0.2">
      <c r="A1331" t="s">
        <v>1350</v>
      </c>
      <c r="B1331">
        <v>2145</v>
      </c>
    </row>
    <row r="1332" spans="1:2" x14ac:dyDescent="0.2">
      <c r="A1332" t="s">
        <v>1351</v>
      </c>
      <c r="B1332">
        <v>1365</v>
      </c>
    </row>
    <row r="1333" spans="1:2" x14ac:dyDescent="0.2">
      <c r="A1333" t="s">
        <v>1352</v>
      </c>
      <c r="B1333">
        <v>975</v>
      </c>
    </row>
    <row r="1334" spans="1:2" x14ac:dyDescent="0.2">
      <c r="A1334" t="s">
        <v>1353</v>
      </c>
      <c r="B1334">
        <v>11690</v>
      </c>
    </row>
    <row r="1335" spans="1:2" x14ac:dyDescent="0.2">
      <c r="A1335" t="s">
        <v>1354</v>
      </c>
      <c r="B1335">
        <v>27210</v>
      </c>
    </row>
    <row r="1336" spans="1:2" x14ac:dyDescent="0.2">
      <c r="A1336" t="s">
        <v>1355</v>
      </c>
      <c r="B1336">
        <v>3880</v>
      </c>
    </row>
    <row r="1337" spans="1:2" x14ac:dyDescent="0.2">
      <c r="A1337" t="s">
        <v>1356</v>
      </c>
      <c r="B1337">
        <v>480</v>
      </c>
    </row>
    <row r="1338" spans="1:2" x14ac:dyDescent="0.2">
      <c r="A1338" t="s">
        <v>1357</v>
      </c>
      <c r="B1338">
        <v>1600</v>
      </c>
    </row>
    <row r="1339" spans="1:2" x14ac:dyDescent="0.2">
      <c r="A1339" t="s">
        <v>1358</v>
      </c>
      <c r="B1339">
        <v>135</v>
      </c>
    </row>
    <row r="1340" spans="1:2" x14ac:dyDescent="0.2">
      <c r="A1340" t="s">
        <v>1359</v>
      </c>
      <c r="B1340">
        <v>4880</v>
      </c>
    </row>
    <row r="1341" spans="1:2" x14ac:dyDescent="0.2">
      <c r="A1341" t="s">
        <v>1360</v>
      </c>
      <c r="B1341">
        <v>90</v>
      </c>
    </row>
    <row r="1342" spans="1:2" x14ac:dyDescent="0.2">
      <c r="A1342" t="s">
        <v>1361</v>
      </c>
      <c r="B1342">
        <v>55</v>
      </c>
    </row>
    <row r="1343" spans="1:2" x14ac:dyDescent="0.2">
      <c r="A1343" t="s">
        <v>1362</v>
      </c>
      <c r="B1343">
        <v>30</v>
      </c>
    </row>
    <row r="1344" spans="1:2" x14ac:dyDescent="0.2">
      <c r="A1344" t="s">
        <v>1363</v>
      </c>
      <c r="B1344">
        <v>0</v>
      </c>
    </row>
    <row r="1345" spans="1:2" x14ac:dyDescent="0.2">
      <c r="A1345" t="s">
        <v>1364</v>
      </c>
      <c r="B1345">
        <v>25</v>
      </c>
    </row>
    <row r="1346" spans="1:2" x14ac:dyDescent="0.2">
      <c r="A1346" t="s">
        <v>1365</v>
      </c>
      <c r="B1346">
        <v>27450</v>
      </c>
    </row>
    <row r="1347" spans="1:2" x14ac:dyDescent="0.2">
      <c r="A1347" t="s">
        <v>1366</v>
      </c>
      <c r="B1347">
        <v>445</v>
      </c>
    </row>
    <row r="1348" spans="1:2" x14ac:dyDescent="0.2">
      <c r="A1348" t="s">
        <v>1367</v>
      </c>
      <c r="B1348">
        <v>140</v>
      </c>
    </row>
    <row r="1349" spans="1:2" x14ac:dyDescent="0.2">
      <c r="A1349" t="s">
        <v>1368</v>
      </c>
      <c r="B1349">
        <v>1540</v>
      </c>
    </row>
    <row r="1350" spans="1:2" x14ac:dyDescent="0.2">
      <c r="A1350" t="s">
        <v>1369</v>
      </c>
      <c r="B1350">
        <v>0</v>
      </c>
    </row>
    <row r="1351" spans="1:2" x14ac:dyDescent="0.2">
      <c r="A1351" t="s">
        <v>1370</v>
      </c>
      <c r="B1351">
        <v>22295</v>
      </c>
    </row>
    <row r="1352" spans="1:2" x14ac:dyDescent="0.2">
      <c r="A1352" t="s">
        <v>1371</v>
      </c>
      <c r="B1352">
        <v>35</v>
      </c>
    </row>
    <row r="1353" spans="1:2" x14ac:dyDescent="0.2">
      <c r="A1353" t="s">
        <v>1372</v>
      </c>
      <c r="B1353">
        <v>40</v>
      </c>
    </row>
    <row r="1354" spans="1:2" x14ac:dyDescent="0.2">
      <c r="A1354" t="s">
        <v>1373</v>
      </c>
      <c r="B1354">
        <v>135</v>
      </c>
    </row>
    <row r="1355" spans="1:2" x14ac:dyDescent="0.2">
      <c r="A1355" t="s">
        <v>1374</v>
      </c>
      <c r="B1355">
        <v>45</v>
      </c>
    </row>
    <row r="1356" spans="1:2" x14ac:dyDescent="0.2">
      <c r="A1356" t="s">
        <v>1375</v>
      </c>
      <c r="B1356">
        <v>910</v>
      </c>
    </row>
    <row r="1357" spans="1:2" x14ac:dyDescent="0.2">
      <c r="A1357" t="s">
        <v>1376</v>
      </c>
      <c r="B1357">
        <v>1870</v>
      </c>
    </row>
    <row r="1358" spans="1:2" x14ac:dyDescent="0.2">
      <c r="A1358" t="s">
        <v>1377</v>
      </c>
      <c r="B1358">
        <v>8425</v>
      </c>
    </row>
    <row r="1359" spans="1:2" x14ac:dyDescent="0.2">
      <c r="A1359" t="s">
        <v>1378</v>
      </c>
      <c r="B1359">
        <v>192295</v>
      </c>
    </row>
    <row r="1360" spans="1:2" x14ac:dyDescent="0.2">
      <c r="A1360" t="s">
        <v>1379</v>
      </c>
      <c r="B1360">
        <v>126215</v>
      </c>
    </row>
    <row r="1361" spans="1:2" x14ac:dyDescent="0.2">
      <c r="A1361" t="s">
        <v>1380</v>
      </c>
      <c r="B1361">
        <v>14755</v>
      </c>
    </row>
    <row r="1362" spans="1:2" x14ac:dyDescent="0.2">
      <c r="A1362" t="s">
        <v>1381</v>
      </c>
      <c r="B1362">
        <v>8890</v>
      </c>
    </row>
    <row r="1363" spans="1:2" x14ac:dyDescent="0.2">
      <c r="A1363" t="s">
        <v>1382</v>
      </c>
      <c r="B1363">
        <v>9030</v>
      </c>
    </row>
    <row r="1364" spans="1:2" x14ac:dyDescent="0.2">
      <c r="A1364" t="s">
        <v>1383</v>
      </c>
      <c r="B1364">
        <v>0</v>
      </c>
    </row>
    <row r="1365" spans="1:2" x14ac:dyDescent="0.2">
      <c r="A1365" t="s">
        <v>1384</v>
      </c>
      <c r="B1365">
        <v>40</v>
      </c>
    </row>
    <row r="1366" spans="1:2" x14ac:dyDescent="0.2">
      <c r="A1366" t="s">
        <v>1385</v>
      </c>
      <c r="B1366">
        <v>375</v>
      </c>
    </row>
    <row r="1367" spans="1:2" x14ac:dyDescent="0.2">
      <c r="A1367" t="s">
        <v>1386</v>
      </c>
      <c r="B1367">
        <v>4925</v>
      </c>
    </row>
    <row r="1368" spans="1:2" x14ac:dyDescent="0.2">
      <c r="A1368" t="s">
        <v>1387</v>
      </c>
      <c r="B1368">
        <v>55</v>
      </c>
    </row>
    <row r="1369" spans="1:2" x14ac:dyDescent="0.2">
      <c r="A1369" t="s">
        <v>1388</v>
      </c>
      <c r="B1369">
        <v>44490</v>
      </c>
    </row>
    <row r="1370" spans="1:2" x14ac:dyDescent="0.2">
      <c r="A1370" t="s">
        <v>1389</v>
      </c>
      <c r="B1370">
        <v>1055</v>
      </c>
    </row>
    <row r="1371" spans="1:2" x14ac:dyDescent="0.2">
      <c r="A1371" t="s">
        <v>1390</v>
      </c>
      <c r="B1371">
        <v>1095</v>
      </c>
    </row>
    <row r="1372" spans="1:2" x14ac:dyDescent="0.2">
      <c r="A1372" t="s">
        <v>1391</v>
      </c>
      <c r="B1372">
        <v>41500</v>
      </c>
    </row>
    <row r="1373" spans="1:2" x14ac:dyDescent="0.2">
      <c r="A1373" t="s">
        <v>1392</v>
      </c>
      <c r="B1373">
        <v>65270</v>
      </c>
    </row>
    <row r="1374" spans="1:2" x14ac:dyDescent="0.2">
      <c r="A1374" t="s">
        <v>1393</v>
      </c>
      <c r="B1374">
        <v>3295</v>
      </c>
    </row>
    <row r="1375" spans="1:2" x14ac:dyDescent="0.2">
      <c r="A1375" t="s">
        <v>1394</v>
      </c>
      <c r="B1375">
        <v>4665</v>
      </c>
    </row>
    <row r="1376" spans="1:2" x14ac:dyDescent="0.2">
      <c r="A1376" t="s">
        <v>1395</v>
      </c>
      <c r="B1376">
        <v>57315</v>
      </c>
    </row>
    <row r="1377" spans="1:2" x14ac:dyDescent="0.2">
      <c r="A1377" t="s">
        <v>1396</v>
      </c>
      <c r="B1377">
        <v>805</v>
      </c>
    </row>
    <row r="1378" spans="1:2" x14ac:dyDescent="0.2">
      <c r="A1378" t="s">
        <v>1397</v>
      </c>
      <c r="B1378">
        <v>91360</v>
      </c>
    </row>
    <row r="1379" spans="1:2" x14ac:dyDescent="0.2">
      <c r="A1379" t="s">
        <v>1398</v>
      </c>
      <c r="B1379">
        <v>75</v>
      </c>
    </row>
    <row r="1380" spans="1:2" x14ac:dyDescent="0.2">
      <c r="A1380" t="s">
        <v>1399</v>
      </c>
      <c r="B1380">
        <v>12085</v>
      </c>
    </row>
    <row r="1381" spans="1:2" x14ac:dyDescent="0.2">
      <c r="A1381" t="s">
        <v>1400</v>
      </c>
      <c r="B1381">
        <v>16345</v>
      </c>
    </row>
    <row r="1382" spans="1:2" x14ac:dyDescent="0.2">
      <c r="A1382" t="s">
        <v>1401</v>
      </c>
      <c r="B1382">
        <v>5965</v>
      </c>
    </row>
    <row r="1383" spans="1:2" x14ac:dyDescent="0.2">
      <c r="A1383" t="s">
        <v>1402</v>
      </c>
      <c r="B1383">
        <v>56880</v>
      </c>
    </row>
    <row r="1384" spans="1:2" x14ac:dyDescent="0.2">
      <c r="A1384" t="s">
        <v>1403</v>
      </c>
      <c r="B1384">
        <v>20</v>
      </c>
    </row>
    <row r="1385" spans="1:2" x14ac:dyDescent="0.2">
      <c r="A1385" t="s">
        <v>938</v>
      </c>
      <c r="B1385">
        <v>4360</v>
      </c>
    </row>
    <row r="1386" spans="1:2" x14ac:dyDescent="0.2">
      <c r="A1386" t="s">
        <v>1404</v>
      </c>
      <c r="B1386">
        <v>400</v>
      </c>
    </row>
    <row r="1387" spans="1:2" x14ac:dyDescent="0.2">
      <c r="A1387" t="s">
        <v>1405</v>
      </c>
      <c r="B1387">
        <v>400</v>
      </c>
    </row>
    <row r="1388" spans="1:2" x14ac:dyDescent="0.2">
      <c r="A1388" t="s">
        <v>940</v>
      </c>
      <c r="B1388">
        <v>43460</v>
      </c>
    </row>
    <row r="1389" spans="1:2" x14ac:dyDescent="0.2">
      <c r="A1389" t="s">
        <v>1406</v>
      </c>
      <c r="B1389">
        <v>205</v>
      </c>
    </row>
    <row r="1390" spans="1:2" x14ac:dyDescent="0.2">
      <c r="A1390" t="s">
        <v>1407</v>
      </c>
      <c r="B1390">
        <v>205</v>
      </c>
    </row>
    <row r="1391" spans="1:2" x14ac:dyDescent="0.2">
      <c r="A1391" t="s">
        <v>1408</v>
      </c>
      <c r="B1391">
        <v>9370</v>
      </c>
    </row>
    <row r="1392" spans="1:2" x14ac:dyDescent="0.2">
      <c r="A1392" t="s">
        <v>1409</v>
      </c>
      <c r="B1392">
        <v>1550</v>
      </c>
    </row>
    <row r="1393" spans="1:2" x14ac:dyDescent="0.2">
      <c r="A1393" t="s">
        <v>1410</v>
      </c>
      <c r="B1393">
        <v>170</v>
      </c>
    </row>
    <row r="1394" spans="1:2" x14ac:dyDescent="0.2">
      <c r="A1394" t="s">
        <v>1411</v>
      </c>
      <c r="B1394">
        <v>175</v>
      </c>
    </row>
    <row r="1395" spans="1:2" x14ac:dyDescent="0.2">
      <c r="A1395" t="s">
        <v>1412</v>
      </c>
      <c r="B1395">
        <v>60</v>
      </c>
    </row>
    <row r="1396" spans="1:2" x14ac:dyDescent="0.2">
      <c r="A1396" t="s">
        <v>2049</v>
      </c>
      <c r="B1396">
        <v>185</v>
      </c>
    </row>
    <row r="1397" spans="1:2" x14ac:dyDescent="0.2">
      <c r="A1397" t="s">
        <v>1414</v>
      </c>
      <c r="B1397">
        <v>25</v>
      </c>
    </row>
    <row r="1398" spans="1:2" x14ac:dyDescent="0.2">
      <c r="A1398" t="s">
        <v>1415</v>
      </c>
      <c r="B1398">
        <v>90</v>
      </c>
    </row>
    <row r="1399" spans="1:2" x14ac:dyDescent="0.2">
      <c r="A1399" t="s">
        <v>1416</v>
      </c>
      <c r="B1399">
        <v>255</v>
      </c>
    </row>
    <row r="1400" spans="1:2" x14ac:dyDescent="0.2">
      <c r="A1400" t="s">
        <v>1417</v>
      </c>
      <c r="B1400">
        <v>350</v>
      </c>
    </row>
    <row r="1401" spans="1:2" x14ac:dyDescent="0.2">
      <c r="A1401" t="s">
        <v>1418</v>
      </c>
      <c r="B1401">
        <v>915</v>
      </c>
    </row>
    <row r="1402" spans="1:2" x14ac:dyDescent="0.2">
      <c r="A1402" t="s">
        <v>1419</v>
      </c>
      <c r="B1402">
        <v>345</v>
      </c>
    </row>
    <row r="1403" spans="1:2" x14ac:dyDescent="0.2">
      <c r="A1403" t="s">
        <v>1420</v>
      </c>
      <c r="B1403">
        <v>85</v>
      </c>
    </row>
    <row r="1404" spans="1:2" x14ac:dyDescent="0.2">
      <c r="A1404" t="s">
        <v>1421</v>
      </c>
      <c r="B1404">
        <v>2515</v>
      </c>
    </row>
    <row r="1405" spans="1:2" x14ac:dyDescent="0.2">
      <c r="A1405" t="s">
        <v>1422</v>
      </c>
      <c r="B1405">
        <v>345</v>
      </c>
    </row>
    <row r="1406" spans="1:2" x14ac:dyDescent="0.2">
      <c r="A1406" t="s">
        <v>1423</v>
      </c>
      <c r="B1406">
        <v>535</v>
      </c>
    </row>
    <row r="1407" spans="1:2" x14ac:dyDescent="0.2">
      <c r="A1407" t="s">
        <v>1424</v>
      </c>
      <c r="B1407">
        <v>1780</v>
      </c>
    </row>
    <row r="1408" spans="1:2" x14ac:dyDescent="0.2">
      <c r="A1408" t="s">
        <v>1425</v>
      </c>
      <c r="B1408">
        <v>905</v>
      </c>
    </row>
    <row r="1409" spans="1:2" x14ac:dyDescent="0.2">
      <c r="A1409" t="s">
        <v>1426</v>
      </c>
      <c r="B1409">
        <v>295</v>
      </c>
    </row>
    <row r="1410" spans="1:2" x14ac:dyDescent="0.2">
      <c r="A1410" t="s">
        <v>1427</v>
      </c>
      <c r="B1410">
        <v>610</v>
      </c>
    </row>
    <row r="1411" spans="1:2" x14ac:dyDescent="0.2">
      <c r="A1411" t="s">
        <v>1428</v>
      </c>
      <c r="B1411">
        <v>2575</v>
      </c>
    </row>
    <row r="1412" spans="1:2" x14ac:dyDescent="0.2">
      <c r="A1412" t="s">
        <v>1429</v>
      </c>
      <c r="B1412">
        <v>805</v>
      </c>
    </row>
    <row r="1413" spans="1:2" x14ac:dyDescent="0.2">
      <c r="A1413" t="s">
        <v>1430</v>
      </c>
      <c r="B1413">
        <v>190</v>
      </c>
    </row>
    <row r="1414" spans="1:2" x14ac:dyDescent="0.2">
      <c r="A1414" t="s">
        <v>1431</v>
      </c>
      <c r="B1414">
        <v>1585</v>
      </c>
    </row>
    <row r="1415" spans="1:2" x14ac:dyDescent="0.2">
      <c r="A1415" t="s">
        <v>1432</v>
      </c>
      <c r="B1415">
        <v>270610</v>
      </c>
    </row>
    <row r="1416" spans="1:2" x14ac:dyDescent="0.2">
      <c r="A1416" t="s">
        <v>1433</v>
      </c>
      <c r="B1416">
        <v>267590</v>
      </c>
    </row>
    <row r="1417" spans="1:2" x14ac:dyDescent="0.2">
      <c r="A1417" t="s">
        <v>1434</v>
      </c>
      <c r="B1417">
        <v>90935</v>
      </c>
    </row>
    <row r="1418" spans="1:2" x14ac:dyDescent="0.2">
      <c r="A1418" t="s">
        <v>1435</v>
      </c>
      <c r="B1418">
        <v>550</v>
      </c>
    </row>
    <row r="1419" spans="1:2" x14ac:dyDescent="0.2">
      <c r="A1419" t="s">
        <v>1436</v>
      </c>
      <c r="B1419">
        <v>161930</v>
      </c>
    </row>
    <row r="1420" spans="1:2" x14ac:dyDescent="0.2">
      <c r="A1420" t="s">
        <v>1437</v>
      </c>
      <c r="B1420">
        <v>65</v>
      </c>
    </row>
    <row r="1421" spans="1:2" x14ac:dyDescent="0.2">
      <c r="A1421" t="s">
        <v>1438</v>
      </c>
      <c r="B1421">
        <v>3170</v>
      </c>
    </row>
    <row r="1422" spans="1:2" x14ac:dyDescent="0.2">
      <c r="A1422" t="s">
        <v>1439</v>
      </c>
      <c r="B1422">
        <v>2195</v>
      </c>
    </row>
    <row r="1423" spans="1:2" x14ac:dyDescent="0.2">
      <c r="A1423" t="s">
        <v>1440</v>
      </c>
      <c r="B1423">
        <v>8650</v>
      </c>
    </row>
    <row r="1424" spans="1:2" x14ac:dyDescent="0.2">
      <c r="A1424" t="s">
        <v>1441</v>
      </c>
      <c r="B1424">
        <v>90</v>
      </c>
    </row>
    <row r="1425" spans="1:2" x14ac:dyDescent="0.2">
      <c r="A1425" t="s">
        <v>1442</v>
      </c>
      <c r="B1425">
        <v>3025</v>
      </c>
    </row>
    <row r="1426" spans="1:2" x14ac:dyDescent="0.2">
      <c r="A1426" t="s">
        <v>1443</v>
      </c>
      <c r="B1426">
        <v>580</v>
      </c>
    </row>
    <row r="1427" spans="1:2" x14ac:dyDescent="0.2">
      <c r="A1427" t="s">
        <v>1444</v>
      </c>
      <c r="B1427">
        <v>940</v>
      </c>
    </row>
    <row r="1428" spans="1:2" x14ac:dyDescent="0.2">
      <c r="A1428" t="s">
        <v>1445</v>
      </c>
      <c r="B1428">
        <v>1225</v>
      </c>
    </row>
    <row r="1429" spans="1:2" x14ac:dyDescent="0.2">
      <c r="A1429" t="s">
        <v>1446</v>
      </c>
      <c r="B1429">
        <v>280</v>
      </c>
    </row>
    <row r="1430" spans="1:2" x14ac:dyDescent="0.2">
      <c r="A1430" t="s">
        <v>1447</v>
      </c>
      <c r="B1430">
        <v>1370</v>
      </c>
    </row>
    <row r="1431" spans="1:2" x14ac:dyDescent="0.2">
      <c r="A1431" t="s">
        <v>1448</v>
      </c>
      <c r="B1431">
        <v>710</v>
      </c>
    </row>
    <row r="1432" spans="1:2" x14ac:dyDescent="0.2">
      <c r="A1432" t="s">
        <v>1449</v>
      </c>
      <c r="B1432">
        <v>655</v>
      </c>
    </row>
    <row r="1433" spans="1:2" x14ac:dyDescent="0.2">
      <c r="A1433" t="s">
        <v>1450</v>
      </c>
      <c r="B1433">
        <v>0</v>
      </c>
    </row>
    <row r="1434" spans="1:2" x14ac:dyDescent="0.2">
      <c r="A1434" t="s">
        <v>1451</v>
      </c>
      <c r="B1434">
        <v>8445</v>
      </c>
    </row>
    <row r="1435" spans="1:2" x14ac:dyDescent="0.2">
      <c r="A1435" t="s">
        <v>1452</v>
      </c>
      <c r="B1435">
        <v>560</v>
      </c>
    </row>
    <row r="1436" spans="1:2" x14ac:dyDescent="0.2">
      <c r="A1436" t="s">
        <v>1453</v>
      </c>
      <c r="B1436">
        <v>6955</v>
      </c>
    </row>
    <row r="1437" spans="1:2" x14ac:dyDescent="0.2">
      <c r="A1437" t="s">
        <v>1454</v>
      </c>
      <c r="B1437">
        <v>380</v>
      </c>
    </row>
    <row r="1438" spans="1:2" x14ac:dyDescent="0.2">
      <c r="A1438" t="s">
        <v>1455</v>
      </c>
      <c r="B1438">
        <v>400</v>
      </c>
    </row>
    <row r="1439" spans="1:2" x14ac:dyDescent="0.2">
      <c r="A1439" t="s">
        <v>1456</v>
      </c>
      <c r="B1439">
        <v>160</v>
      </c>
    </row>
    <row r="1440" spans="1:2" x14ac:dyDescent="0.2">
      <c r="A1440" t="s">
        <v>1457</v>
      </c>
      <c r="B1440">
        <v>5555</v>
      </c>
    </row>
    <row r="1441" spans="1:2" x14ac:dyDescent="0.2">
      <c r="A1441" t="s">
        <v>1458</v>
      </c>
      <c r="B1441">
        <v>100</v>
      </c>
    </row>
    <row r="1442" spans="1:2" x14ac:dyDescent="0.2">
      <c r="A1442" t="s">
        <v>1459</v>
      </c>
      <c r="B1442">
        <v>380</v>
      </c>
    </row>
    <row r="1443" spans="1:2" x14ac:dyDescent="0.2">
      <c r="A1443" t="s">
        <v>1460</v>
      </c>
      <c r="B1443">
        <v>5080</v>
      </c>
    </row>
    <row r="1444" spans="1:2" x14ac:dyDescent="0.2">
      <c r="A1444" t="s">
        <v>1461</v>
      </c>
      <c r="B1444">
        <v>0</v>
      </c>
    </row>
    <row r="1445" spans="1:2" x14ac:dyDescent="0.2">
      <c r="A1445" t="s">
        <v>1462</v>
      </c>
      <c r="B1445">
        <v>305</v>
      </c>
    </row>
    <row r="1446" spans="1:2" x14ac:dyDescent="0.2">
      <c r="A1446" t="s">
        <v>2050</v>
      </c>
      <c r="B1446">
        <v>307550</v>
      </c>
    </row>
    <row r="1447" spans="1:2" x14ac:dyDescent="0.2">
      <c r="A1447" t="s">
        <v>2039</v>
      </c>
      <c r="B1447">
        <v>23855</v>
      </c>
    </row>
    <row r="1448" spans="1:2" x14ac:dyDescent="0.2">
      <c r="A1448" t="s">
        <v>2051</v>
      </c>
      <c r="B1448">
        <v>235015</v>
      </c>
    </row>
    <row r="1449" spans="1:2" x14ac:dyDescent="0.2">
      <c r="A1449" t="s">
        <v>2052</v>
      </c>
      <c r="B1449">
        <v>36215</v>
      </c>
    </row>
    <row r="1450" spans="1:2" x14ac:dyDescent="0.2">
      <c r="A1450" t="s">
        <v>2053</v>
      </c>
      <c r="B1450">
        <v>12475</v>
      </c>
    </row>
    <row r="1451" spans="1:2" x14ac:dyDescent="0.2">
      <c r="A1451" t="s">
        <v>2323</v>
      </c>
      <c r="B1451">
        <v>2242030</v>
      </c>
    </row>
    <row r="1452" spans="1:2" x14ac:dyDescent="0.2">
      <c r="A1452" t="s">
        <v>2055</v>
      </c>
      <c r="B1452">
        <v>2093985</v>
      </c>
    </row>
    <row r="1453" spans="1:2" x14ac:dyDescent="0.2">
      <c r="A1453" t="s">
        <v>2056</v>
      </c>
      <c r="B1453">
        <v>1648675</v>
      </c>
    </row>
    <row r="1454" spans="1:2" x14ac:dyDescent="0.2">
      <c r="A1454" t="s">
        <v>702</v>
      </c>
      <c r="B1454">
        <v>1237200</v>
      </c>
    </row>
    <row r="1455" spans="1:2" x14ac:dyDescent="0.2">
      <c r="A1455" t="s">
        <v>712</v>
      </c>
      <c r="B1455">
        <v>411480</v>
      </c>
    </row>
    <row r="1456" spans="1:2" x14ac:dyDescent="0.2">
      <c r="A1456" t="s">
        <v>2057</v>
      </c>
      <c r="B1456">
        <v>445305</v>
      </c>
    </row>
    <row r="1457" spans="1:2" x14ac:dyDescent="0.2">
      <c r="A1457" t="s">
        <v>2058</v>
      </c>
      <c r="B1457">
        <v>3575</v>
      </c>
    </row>
    <row r="1458" spans="1:2" x14ac:dyDescent="0.2">
      <c r="A1458" t="s">
        <v>2059</v>
      </c>
      <c r="B1458">
        <v>2015</v>
      </c>
    </row>
    <row r="1459" spans="1:2" x14ac:dyDescent="0.2">
      <c r="A1459" t="s">
        <v>2060</v>
      </c>
      <c r="B1459">
        <v>10</v>
      </c>
    </row>
    <row r="1460" spans="1:2" x14ac:dyDescent="0.2">
      <c r="A1460" t="s">
        <v>2061</v>
      </c>
      <c r="B1460">
        <v>1490</v>
      </c>
    </row>
    <row r="1461" spans="1:2" x14ac:dyDescent="0.2">
      <c r="A1461" t="s">
        <v>2062</v>
      </c>
      <c r="B1461">
        <v>165</v>
      </c>
    </row>
    <row r="1462" spans="1:2" x14ac:dyDescent="0.2">
      <c r="A1462" t="s">
        <v>2063</v>
      </c>
      <c r="B1462">
        <v>145</v>
      </c>
    </row>
    <row r="1463" spans="1:2" x14ac:dyDescent="0.2">
      <c r="A1463" t="s">
        <v>2064</v>
      </c>
      <c r="B1463">
        <v>0</v>
      </c>
    </row>
    <row r="1464" spans="1:2" x14ac:dyDescent="0.2">
      <c r="A1464" t="s">
        <v>2065</v>
      </c>
      <c r="B1464">
        <v>0</v>
      </c>
    </row>
    <row r="1465" spans="1:2" x14ac:dyDescent="0.2">
      <c r="A1465" t="s">
        <v>2066</v>
      </c>
      <c r="B1465">
        <v>20</v>
      </c>
    </row>
    <row r="1466" spans="1:2" x14ac:dyDescent="0.2">
      <c r="A1466" t="s">
        <v>2067</v>
      </c>
      <c r="B1466">
        <v>45</v>
      </c>
    </row>
    <row r="1467" spans="1:2" x14ac:dyDescent="0.2">
      <c r="A1467" t="s">
        <v>2068</v>
      </c>
      <c r="B1467">
        <v>0</v>
      </c>
    </row>
    <row r="1468" spans="1:2" x14ac:dyDescent="0.2">
      <c r="A1468" t="s">
        <v>2069</v>
      </c>
      <c r="B1468">
        <v>75</v>
      </c>
    </row>
    <row r="1469" spans="1:2" x14ac:dyDescent="0.2">
      <c r="A1469" t="s">
        <v>2070</v>
      </c>
      <c r="B1469">
        <v>75</v>
      </c>
    </row>
    <row r="1470" spans="1:2" x14ac:dyDescent="0.2">
      <c r="A1470" t="s">
        <v>2071</v>
      </c>
      <c r="B1470">
        <v>965</v>
      </c>
    </row>
    <row r="1471" spans="1:2" x14ac:dyDescent="0.2">
      <c r="A1471" t="s">
        <v>2072</v>
      </c>
      <c r="B1471">
        <v>15</v>
      </c>
    </row>
    <row r="1472" spans="1:2" x14ac:dyDescent="0.2">
      <c r="A1472" t="s">
        <v>2073</v>
      </c>
      <c r="B1472">
        <v>0</v>
      </c>
    </row>
    <row r="1473" spans="1:2" x14ac:dyDescent="0.2">
      <c r="A1473" t="s">
        <v>2074</v>
      </c>
      <c r="B1473">
        <v>20</v>
      </c>
    </row>
    <row r="1474" spans="1:2" x14ac:dyDescent="0.2">
      <c r="A1474" t="s">
        <v>2075</v>
      </c>
      <c r="B1474">
        <v>490</v>
      </c>
    </row>
    <row r="1475" spans="1:2" x14ac:dyDescent="0.2">
      <c r="A1475" t="s">
        <v>2076</v>
      </c>
      <c r="B1475">
        <v>25</v>
      </c>
    </row>
    <row r="1476" spans="1:2" x14ac:dyDescent="0.2">
      <c r="A1476" t="s">
        <v>2077</v>
      </c>
      <c r="B1476">
        <v>245</v>
      </c>
    </row>
    <row r="1477" spans="1:2" x14ac:dyDescent="0.2">
      <c r="A1477" t="s">
        <v>2078</v>
      </c>
      <c r="B1477">
        <v>220</v>
      </c>
    </row>
    <row r="1478" spans="1:2" x14ac:dyDescent="0.2">
      <c r="A1478" t="s">
        <v>2079</v>
      </c>
      <c r="B1478">
        <v>0</v>
      </c>
    </row>
    <row r="1479" spans="1:2" x14ac:dyDescent="0.2">
      <c r="A1479" t="s">
        <v>2080</v>
      </c>
      <c r="B1479">
        <v>0</v>
      </c>
    </row>
    <row r="1480" spans="1:2" x14ac:dyDescent="0.2">
      <c r="A1480" t="s">
        <v>2081</v>
      </c>
      <c r="B1480">
        <v>545</v>
      </c>
    </row>
    <row r="1481" spans="1:2" x14ac:dyDescent="0.2">
      <c r="A1481" t="s">
        <v>2082</v>
      </c>
      <c r="B1481">
        <v>545</v>
      </c>
    </row>
    <row r="1482" spans="1:2" x14ac:dyDescent="0.2">
      <c r="A1482" t="s">
        <v>2083</v>
      </c>
      <c r="B1482">
        <v>0</v>
      </c>
    </row>
    <row r="1483" spans="1:2" x14ac:dyDescent="0.2">
      <c r="A1483" t="s">
        <v>2084</v>
      </c>
      <c r="B1483">
        <v>30</v>
      </c>
    </row>
    <row r="1484" spans="1:2" x14ac:dyDescent="0.2">
      <c r="A1484" t="s">
        <v>2085</v>
      </c>
      <c r="B1484">
        <v>15</v>
      </c>
    </row>
    <row r="1485" spans="1:2" x14ac:dyDescent="0.2">
      <c r="A1485" t="s">
        <v>2086</v>
      </c>
      <c r="B1485">
        <v>20</v>
      </c>
    </row>
    <row r="1486" spans="1:2" x14ac:dyDescent="0.2">
      <c r="A1486" t="s">
        <v>2087</v>
      </c>
      <c r="B1486">
        <v>480</v>
      </c>
    </row>
    <row r="1487" spans="1:2" x14ac:dyDescent="0.2">
      <c r="A1487" t="s">
        <v>2088</v>
      </c>
      <c r="B1487">
        <v>0</v>
      </c>
    </row>
    <row r="1488" spans="1:2" x14ac:dyDescent="0.2">
      <c r="A1488" t="s">
        <v>2089</v>
      </c>
      <c r="B1488">
        <v>0</v>
      </c>
    </row>
    <row r="1489" spans="1:2" x14ac:dyDescent="0.2">
      <c r="A1489" t="s">
        <v>2090</v>
      </c>
      <c r="B1489">
        <v>0</v>
      </c>
    </row>
    <row r="1490" spans="1:2" x14ac:dyDescent="0.2">
      <c r="A1490" t="s">
        <v>2091</v>
      </c>
      <c r="B1490">
        <v>0</v>
      </c>
    </row>
    <row r="1491" spans="1:2" x14ac:dyDescent="0.2">
      <c r="A1491" t="s">
        <v>2092</v>
      </c>
      <c r="B1491">
        <v>0</v>
      </c>
    </row>
    <row r="1492" spans="1:2" x14ac:dyDescent="0.2">
      <c r="A1492" t="s">
        <v>2093</v>
      </c>
      <c r="B1492">
        <v>0</v>
      </c>
    </row>
    <row r="1493" spans="1:2" x14ac:dyDescent="0.2">
      <c r="A1493" t="s">
        <v>2094</v>
      </c>
      <c r="B1493">
        <v>0</v>
      </c>
    </row>
    <row r="1494" spans="1:2" x14ac:dyDescent="0.2">
      <c r="A1494" t="s">
        <v>2095</v>
      </c>
      <c r="B1494">
        <v>0</v>
      </c>
    </row>
    <row r="1495" spans="1:2" x14ac:dyDescent="0.2">
      <c r="A1495" t="s">
        <v>2096</v>
      </c>
      <c r="B1495">
        <v>0</v>
      </c>
    </row>
    <row r="1496" spans="1:2" x14ac:dyDescent="0.2">
      <c r="A1496" t="s">
        <v>2097</v>
      </c>
      <c r="B1496">
        <v>0</v>
      </c>
    </row>
    <row r="1497" spans="1:2" x14ac:dyDescent="0.2">
      <c r="A1497" t="s">
        <v>2098</v>
      </c>
      <c r="B1497">
        <v>0</v>
      </c>
    </row>
    <row r="1498" spans="1:2" x14ac:dyDescent="0.2">
      <c r="A1498" t="s">
        <v>2099</v>
      </c>
      <c r="B1498">
        <v>0</v>
      </c>
    </row>
    <row r="1499" spans="1:2" x14ac:dyDescent="0.2">
      <c r="A1499" t="s">
        <v>2100</v>
      </c>
      <c r="B1499">
        <v>0</v>
      </c>
    </row>
    <row r="1500" spans="1:2" x14ac:dyDescent="0.2">
      <c r="A1500" t="s">
        <v>2101</v>
      </c>
      <c r="B1500">
        <v>0</v>
      </c>
    </row>
    <row r="1501" spans="1:2" x14ac:dyDescent="0.2">
      <c r="A1501" t="s">
        <v>2102</v>
      </c>
      <c r="B1501">
        <v>0</v>
      </c>
    </row>
    <row r="1502" spans="1:2" x14ac:dyDescent="0.2">
      <c r="A1502" t="s">
        <v>2103</v>
      </c>
      <c r="B1502">
        <v>0</v>
      </c>
    </row>
    <row r="1503" spans="1:2" x14ac:dyDescent="0.2">
      <c r="A1503" t="s">
        <v>2104</v>
      </c>
      <c r="B1503">
        <v>925</v>
      </c>
    </row>
    <row r="1504" spans="1:2" x14ac:dyDescent="0.2">
      <c r="A1504" t="s">
        <v>2105</v>
      </c>
      <c r="B1504">
        <v>0</v>
      </c>
    </row>
    <row r="1505" spans="1:2" x14ac:dyDescent="0.2">
      <c r="A1505" t="s">
        <v>2106</v>
      </c>
      <c r="B1505">
        <v>895</v>
      </c>
    </row>
    <row r="1506" spans="1:2" x14ac:dyDescent="0.2">
      <c r="A1506" t="s">
        <v>2107</v>
      </c>
      <c r="B1506">
        <v>20</v>
      </c>
    </row>
    <row r="1507" spans="1:2" x14ac:dyDescent="0.2">
      <c r="A1507" t="s">
        <v>2108</v>
      </c>
      <c r="B1507">
        <v>10</v>
      </c>
    </row>
    <row r="1508" spans="1:2" x14ac:dyDescent="0.2">
      <c r="A1508" t="s">
        <v>2109</v>
      </c>
      <c r="B1508">
        <v>0</v>
      </c>
    </row>
    <row r="1509" spans="1:2" x14ac:dyDescent="0.2">
      <c r="A1509" t="s">
        <v>2110</v>
      </c>
      <c r="B1509">
        <v>0</v>
      </c>
    </row>
    <row r="1510" spans="1:2" x14ac:dyDescent="0.2">
      <c r="A1510" t="s">
        <v>2111</v>
      </c>
      <c r="B1510">
        <v>0</v>
      </c>
    </row>
    <row r="1511" spans="1:2" x14ac:dyDescent="0.2">
      <c r="A1511" t="s">
        <v>2112</v>
      </c>
      <c r="B1511">
        <v>0</v>
      </c>
    </row>
    <row r="1512" spans="1:2" x14ac:dyDescent="0.2">
      <c r="A1512" t="s">
        <v>2113</v>
      </c>
      <c r="B1512">
        <v>0</v>
      </c>
    </row>
    <row r="1513" spans="1:2" x14ac:dyDescent="0.2">
      <c r="A1513" t="s">
        <v>2114</v>
      </c>
      <c r="B1513">
        <v>20</v>
      </c>
    </row>
    <row r="1514" spans="1:2" x14ac:dyDescent="0.2">
      <c r="A1514" t="s">
        <v>2115</v>
      </c>
      <c r="B1514">
        <v>0</v>
      </c>
    </row>
    <row r="1515" spans="1:2" x14ac:dyDescent="0.2">
      <c r="A1515" t="s">
        <v>2116</v>
      </c>
      <c r="B1515">
        <v>0</v>
      </c>
    </row>
    <row r="1516" spans="1:2" x14ac:dyDescent="0.2">
      <c r="A1516" t="s">
        <v>2117</v>
      </c>
      <c r="B1516">
        <v>0</v>
      </c>
    </row>
    <row r="1517" spans="1:2" x14ac:dyDescent="0.2">
      <c r="A1517" t="s">
        <v>2118</v>
      </c>
      <c r="B1517">
        <v>0</v>
      </c>
    </row>
    <row r="1518" spans="1:2" x14ac:dyDescent="0.2">
      <c r="A1518" t="s">
        <v>2119</v>
      </c>
      <c r="B1518">
        <v>0</v>
      </c>
    </row>
    <row r="1519" spans="1:2" x14ac:dyDescent="0.2">
      <c r="A1519" t="s">
        <v>2120</v>
      </c>
      <c r="B1519">
        <v>0</v>
      </c>
    </row>
    <row r="1520" spans="1:2" x14ac:dyDescent="0.2">
      <c r="A1520" t="s">
        <v>2121</v>
      </c>
      <c r="B1520">
        <v>0</v>
      </c>
    </row>
    <row r="1521" spans="1:2" x14ac:dyDescent="0.2">
      <c r="A1521" t="s">
        <v>2122</v>
      </c>
      <c r="B1521">
        <v>0</v>
      </c>
    </row>
    <row r="1522" spans="1:2" x14ac:dyDescent="0.2">
      <c r="A1522" t="s">
        <v>2123</v>
      </c>
      <c r="B1522">
        <v>0</v>
      </c>
    </row>
    <row r="1523" spans="1:2" x14ac:dyDescent="0.2">
      <c r="A1523" t="s">
        <v>2124</v>
      </c>
      <c r="B1523">
        <v>0</v>
      </c>
    </row>
    <row r="1524" spans="1:2" x14ac:dyDescent="0.2">
      <c r="A1524" t="s">
        <v>2125</v>
      </c>
      <c r="B1524">
        <v>20</v>
      </c>
    </row>
    <row r="1525" spans="1:2" x14ac:dyDescent="0.2">
      <c r="A1525" t="s">
        <v>2126</v>
      </c>
      <c r="B1525">
        <v>10</v>
      </c>
    </row>
    <row r="1526" spans="1:2" x14ac:dyDescent="0.2">
      <c r="A1526" t="s">
        <v>2127</v>
      </c>
      <c r="B1526">
        <v>0</v>
      </c>
    </row>
    <row r="1527" spans="1:2" x14ac:dyDescent="0.2">
      <c r="A1527" t="s">
        <v>2128</v>
      </c>
      <c r="B1527">
        <v>0</v>
      </c>
    </row>
    <row r="1528" spans="1:2" x14ac:dyDescent="0.2">
      <c r="A1528" t="s">
        <v>2129</v>
      </c>
      <c r="B1528">
        <v>0</v>
      </c>
    </row>
    <row r="1529" spans="1:2" x14ac:dyDescent="0.2">
      <c r="A1529" t="s">
        <v>2130</v>
      </c>
      <c r="B1529">
        <v>10</v>
      </c>
    </row>
    <row r="1530" spans="1:2" x14ac:dyDescent="0.2">
      <c r="A1530" t="s">
        <v>2131</v>
      </c>
      <c r="B1530">
        <v>0</v>
      </c>
    </row>
    <row r="1531" spans="1:2" x14ac:dyDescent="0.2">
      <c r="A1531" t="s">
        <v>2132</v>
      </c>
      <c r="B1531">
        <v>0</v>
      </c>
    </row>
    <row r="1532" spans="1:2" x14ac:dyDescent="0.2">
      <c r="A1532" t="s">
        <v>2133</v>
      </c>
      <c r="B1532">
        <v>0</v>
      </c>
    </row>
    <row r="1533" spans="1:2" x14ac:dyDescent="0.2">
      <c r="A1533" t="s">
        <v>2134</v>
      </c>
      <c r="B1533">
        <v>25</v>
      </c>
    </row>
    <row r="1534" spans="1:2" x14ac:dyDescent="0.2">
      <c r="A1534" t="s">
        <v>2135</v>
      </c>
      <c r="B1534">
        <v>0</v>
      </c>
    </row>
    <row r="1535" spans="1:2" x14ac:dyDescent="0.2">
      <c r="A1535" t="s">
        <v>2136</v>
      </c>
      <c r="B1535">
        <v>0</v>
      </c>
    </row>
    <row r="1536" spans="1:2" x14ac:dyDescent="0.2">
      <c r="A1536" t="s">
        <v>2137</v>
      </c>
      <c r="B1536">
        <v>0</v>
      </c>
    </row>
    <row r="1537" spans="1:2" x14ac:dyDescent="0.2">
      <c r="A1537" t="s">
        <v>2138</v>
      </c>
      <c r="B1537">
        <v>20</v>
      </c>
    </row>
    <row r="1538" spans="1:2" x14ac:dyDescent="0.2">
      <c r="A1538" t="s">
        <v>2139</v>
      </c>
      <c r="B1538">
        <v>0</v>
      </c>
    </row>
    <row r="1539" spans="1:2" x14ac:dyDescent="0.2">
      <c r="A1539" t="s">
        <v>2140</v>
      </c>
      <c r="B1539">
        <v>15</v>
      </c>
    </row>
    <row r="1540" spans="1:2" x14ac:dyDescent="0.2">
      <c r="A1540" t="s">
        <v>2141</v>
      </c>
      <c r="B1540">
        <v>441730</v>
      </c>
    </row>
    <row r="1541" spans="1:2" x14ac:dyDescent="0.2">
      <c r="A1541" t="s">
        <v>2142</v>
      </c>
      <c r="B1541">
        <v>66795</v>
      </c>
    </row>
    <row r="1542" spans="1:2" x14ac:dyDescent="0.2">
      <c r="A1542" t="s">
        <v>2143</v>
      </c>
      <c r="B1542">
        <v>1110</v>
      </c>
    </row>
    <row r="1543" spans="1:2" x14ac:dyDescent="0.2">
      <c r="A1543" t="s">
        <v>2144</v>
      </c>
      <c r="B1543">
        <v>760</v>
      </c>
    </row>
    <row r="1544" spans="1:2" x14ac:dyDescent="0.2">
      <c r="A1544" t="s">
        <v>2145</v>
      </c>
      <c r="B1544">
        <v>350</v>
      </c>
    </row>
    <row r="1545" spans="1:2" x14ac:dyDescent="0.2">
      <c r="A1545" t="s">
        <v>2146</v>
      </c>
      <c r="B1545">
        <v>5295</v>
      </c>
    </row>
    <row r="1546" spans="1:2" x14ac:dyDescent="0.2">
      <c r="A1546" t="s">
        <v>2147</v>
      </c>
      <c r="B1546">
        <v>155</v>
      </c>
    </row>
    <row r="1547" spans="1:2" x14ac:dyDescent="0.2">
      <c r="A1547" t="s">
        <v>2148</v>
      </c>
      <c r="B1547">
        <v>530</v>
      </c>
    </row>
    <row r="1548" spans="1:2" x14ac:dyDescent="0.2">
      <c r="A1548" t="s">
        <v>2149</v>
      </c>
      <c r="B1548">
        <v>4565</v>
      </c>
    </row>
    <row r="1549" spans="1:2" x14ac:dyDescent="0.2">
      <c r="A1549" t="s">
        <v>2150</v>
      </c>
      <c r="B1549">
        <v>50</v>
      </c>
    </row>
    <row r="1550" spans="1:2" x14ac:dyDescent="0.2">
      <c r="A1550" t="s">
        <v>2151</v>
      </c>
      <c r="B1550">
        <v>60315</v>
      </c>
    </row>
    <row r="1551" spans="1:2" x14ac:dyDescent="0.2">
      <c r="A1551" t="s">
        <v>2152</v>
      </c>
      <c r="B1551">
        <v>1720</v>
      </c>
    </row>
    <row r="1552" spans="1:2" x14ac:dyDescent="0.2">
      <c r="A1552" t="s">
        <v>2153</v>
      </c>
      <c r="B1552">
        <v>52800</v>
      </c>
    </row>
    <row r="1553" spans="1:2" x14ac:dyDescent="0.2">
      <c r="A1553" t="s">
        <v>2154</v>
      </c>
      <c r="B1553">
        <v>1710</v>
      </c>
    </row>
    <row r="1554" spans="1:2" x14ac:dyDescent="0.2">
      <c r="A1554" t="s">
        <v>2155</v>
      </c>
      <c r="B1554">
        <v>705</v>
      </c>
    </row>
    <row r="1555" spans="1:2" x14ac:dyDescent="0.2">
      <c r="A1555" t="s">
        <v>2156</v>
      </c>
      <c r="B1555">
        <v>140</v>
      </c>
    </row>
    <row r="1556" spans="1:2" x14ac:dyDescent="0.2">
      <c r="A1556" t="s">
        <v>2157</v>
      </c>
      <c r="B1556">
        <v>1210</v>
      </c>
    </row>
    <row r="1557" spans="1:2" x14ac:dyDescent="0.2">
      <c r="A1557" t="s">
        <v>2158</v>
      </c>
      <c r="B1557">
        <v>40</v>
      </c>
    </row>
    <row r="1558" spans="1:2" x14ac:dyDescent="0.2">
      <c r="A1558" t="s">
        <v>2159</v>
      </c>
      <c r="B1558">
        <v>1855</v>
      </c>
    </row>
    <row r="1559" spans="1:2" x14ac:dyDescent="0.2">
      <c r="A1559" t="s">
        <v>2160</v>
      </c>
      <c r="B1559">
        <v>140</v>
      </c>
    </row>
    <row r="1560" spans="1:2" x14ac:dyDescent="0.2">
      <c r="A1560" t="s">
        <v>2161</v>
      </c>
      <c r="B1560">
        <v>75</v>
      </c>
    </row>
    <row r="1561" spans="1:2" x14ac:dyDescent="0.2">
      <c r="A1561" t="s">
        <v>2162</v>
      </c>
      <c r="B1561">
        <v>10910</v>
      </c>
    </row>
    <row r="1562" spans="1:2" x14ac:dyDescent="0.2">
      <c r="A1562" t="s">
        <v>2163</v>
      </c>
      <c r="B1562">
        <v>865</v>
      </c>
    </row>
    <row r="1563" spans="1:2" x14ac:dyDescent="0.2">
      <c r="A1563" t="s">
        <v>2164</v>
      </c>
      <c r="B1563">
        <v>10025</v>
      </c>
    </row>
    <row r="1564" spans="1:2" x14ac:dyDescent="0.2">
      <c r="A1564" t="s">
        <v>2165</v>
      </c>
      <c r="B1564">
        <v>15</v>
      </c>
    </row>
    <row r="1565" spans="1:2" x14ac:dyDescent="0.2">
      <c r="A1565" t="s">
        <v>2166</v>
      </c>
      <c r="B1565">
        <v>8650</v>
      </c>
    </row>
    <row r="1566" spans="1:2" x14ac:dyDescent="0.2">
      <c r="A1566" t="s">
        <v>2167</v>
      </c>
      <c r="B1566">
        <v>10</v>
      </c>
    </row>
    <row r="1567" spans="1:2" x14ac:dyDescent="0.2">
      <c r="A1567" t="s">
        <v>2168</v>
      </c>
      <c r="B1567">
        <v>290</v>
      </c>
    </row>
    <row r="1568" spans="1:2" x14ac:dyDescent="0.2">
      <c r="A1568" t="s">
        <v>2169</v>
      </c>
      <c r="B1568">
        <v>30</v>
      </c>
    </row>
    <row r="1569" spans="1:2" x14ac:dyDescent="0.2">
      <c r="A1569" t="s">
        <v>2170</v>
      </c>
      <c r="B1569">
        <v>140</v>
      </c>
    </row>
    <row r="1570" spans="1:2" x14ac:dyDescent="0.2">
      <c r="A1570" t="s">
        <v>2171</v>
      </c>
      <c r="B1570">
        <v>350</v>
      </c>
    </row>
    <row r="1571" spans="1:2" x14ac:dyDescent="0.2">
      <c r="A1571" t="s">
        <v>2172</v>
      </c>
      <c r="B1571">
        <v>40</v>
      </c>
    </row>
    <row r="1572" spans="1:2" x14ac:dyDescent="0.2">
      <c r="A1572" t="s">
        <v>2173</v>
      </c>
      <c r="B1572">
        <v>365</v>
      </c>
    </row>
    <row r="1573" spans="1:2" x14ac:dyDescent="0.2">
      <c r="A1573" t="s">
        <v>2174</v>
      </c>
      <c r="B1573">
        <v>35</v>
      </c>
    </row>
    <row r="1574" spans="1:2" x14ac:dyDescent="0.2">
      <c r="A1574" t="s">
        <v>2175</v>
      </c>
      <c r="B1574">
        <v>10</v>
      </c>
    </row>
    <row r="1575" spans="1:2" x14ac:dyDescent="0.2">
      <c r="A1575" t="s">
        <v>2176</v>
      </c>
      <c r="B1575">
        <v>7265</v>
      </c>
    </row>
    <row r="1576" spans="1:2" x14ac:dyDescent="0.2">
      <c r="A1576" t="s">
        <v>2177</v>
      </c>
      <c r="B1576">
        <v>15</v>
      </c>
    </row>
    <row r="1577" spans="1:2" x14ac:dyDescent="0.2">
      <c r="A1577" t="s">
        <v>2178</v>
      </c>
      <c r="B1577">
        <v>110</v>
      </c>
    </row>
    <row r="1578" spans="1:2" x14ac:dyDescent="0.2">
      <c r="A1578" t="s">
        <v>2179</v>
      </c>
      <c r="B1578">
        <v>2405</v>
      </c>
    </row>
    <row r="1579" spans="1:2" x14ac:dyDescent="0.2">
      <c r="A1579" t="s">
        <v>2180</v>
      </c>
      <c r="B1579">
        <v>130</v>
      </c>
    </row>
    <row r="1580" spans="1:2" x14ac:dyDescent="0.2">
      <c r="A1580" t="s">
        <v>2181</v>
      </c>
      <c r="B1580">
        <v>2180</v>
      </c>
    </row>
    <row r="1581" spans="1:2" x14ac:dyDescent="0.2">
      <c r="A1581" t="s">
        <v>2182</v>
      </c>
      <c r="B1581">
        <v>100</v>
      </c>
    </row>
    <row r="1582" spans="1:2" x14ac:dyDescent="0.2">
      <c r="A1582" t="s">
        <v>2183</v>
      </c>
      <c r="B1582">
        <v>12055</v>
      </c>
    </row>
    <row r="1583" spans="1:2" x14ac:dyDescent="0.2">
      <c r="A1583" t="s">
        <v>2184</v>
      </c>
      <c r="B1583">
        <v>90</v>
      </c>
    </row>
    <row r="1584" spans="1:2" x14ac:dyDescent="0.2">
      <c r="A1584" t="s">
        <v>2185</v>
      </c>
      <c r="B1584">
        <v>1395</v>
      </c>
    </row>
    <row r="1585" spans="1:2" x14ac:dyDescent="0.2">
      <c r="A1585" t="s">
        <v>2186</v>
      </c>
      <c r="B1585">
        <v>9895</v>
      </c>
    </row>
    <row r="1586" spans="1:2" x14ac:dyDescent="0.2">
      <c r="A1586" t="s">
        <v>2187</v>
      </c>
      <c r="B1586">
        <v>660</v>
      </c>
    </row>
    <row r="1587" spans="1:2" x14ac:dyDescent="0.2">
      <c r="A1587" t="s">
        <v>2188</v>
      </c>
      <c r="B1587">
        <v>20</v>
      </c>
    </row>
    <row r="1588" spans="1:2" x14ac:dyDescent="0.2">
      <c r="A1588" t="s">
        <v>2189</v>
      </c>
      <c r="B1588">
        <v>10</v>
      </c>
    </row>
    <row r="1589" spans="1:2" x14ac:dyDescent="0.2">
      <c r="A1589" t="s">
        <v>2190</v>
      </c>
      <c r="B1589">
        <v>181450</v>
      </c>
    </row>
    <row r="1590" spans="1:2" x14ac:dyDescent="0.2">
      <c r="A1590" t="s">
        <v>2191</v>
      </c>
      <c r="B1590">
        <v>1530</v>
      </c>
    </row>
    <row r="1591" spans="1:2" x14ac:dyDescent="0.2">
      <c r="A1591" t="s">
        <v>2192</v>
      </c>
      <c r="B1591">
        <v>3125</v>
      </c>
    </row>
    <row r="1592" spans="1:2" x14ac:dyDescent="0.2">
      <c r="A1592" t="s">
        <v>2193</v>
      </c>
      <c r="B1592">
        <v>25235</v>
      </c>
    </row>
    <row r="1593" spans="1:2" x14ac:dyDescent="0.2">
      <c r="A1593" t="s">
        <v>2194</v>
      </c>
      <c r="B1593">
        <v>210</v>
      </c>
    </row>
    <row r="1594" spans="1:2" x14ac:dyDescent="0.2">
      <c r="A1594" t="s">
        <v>2195</v>
      </c>
      <c r="B1594">
        <v>65</v>
      </c>
    </row>
    <row r="1595" spans="1:2" x14ac:dyDescent="0.2">
      <c r="A1595" t="s">
        <v>2196</v>
      </c>
      <c r="B1595">
        <v>150</v>
      </c>
    </row>
    <row r="1596" spans="1:2" x14ac:dyDescent="0.2">
      <c r="A1596" t="s">
        <v>2197</v>
      </c>
      <c r="B1596">
        <v>25025</v>
      </c>
    </row>
    <row r="1597" spans="1:2" x14ac:dyDescent="0.2">
      <c r="A1597" t="s">
        <v>2198</v>
      </c>
      <c r="B1597">
        <v>20</v>
      </c>
    </row>
    <row r="1598" spans="1:2" x14ac:dyDescent="0.2">
      <c r="A1598" t="s">
        <v>2199</v>
      </c>
      <c r="B1598">
        <v>515</v>
      </c>
    </row>
    <row r="1599" spans="1:2" x14ac:dyDescent="0.2">
      <c r="A1599" t="s">
        <v>2200</v>
      </c>
      <c r="B1599">
        <v>970</v>
      </c>
    </row>
    <row r="1600" spans="1:2" x14ac:dyDescent="0.2">
      <c r="A1600" t="s">
        <v>2201</v>
      </c>
      <c r="B1600">
        <v>930</v>
      </c>
    </row>
    <row r="1601" spans="1:2" x14ac:dyDescent="0.2">
      <c r="A1601" t="s">
        <v>2202</v>
      </c>
      <c r="B1601">
        <v>655</v>
      </c>
    </row>
    <row r="1602" spans="1:2" x14ac:dyDescent="0.2">
      <c r="A1602" t="s">
        <v>2203</v>
      </c>
      <c r="B1602">
        <v>400</v>
      </c>
    </row>
    <row r="1603" spans="1:2" x14ac:dyDescent="0.2">
      <c r="A1603" t="s">
        <v>2204</v>
      </c>
      <c r="B1603">
        <v>4740</v>
      </c>
    </row>
    <row r="1604" spans="1:2" x14ac:dyDescent="0.2">
      <c r="A1604" t="s">
        <v>2205</v>
      </c>
      <c r="B1604">
        <v>11755</v>
      </c>
    </row>
    <row r="1605" spans="1:2" x14ac:dyDescent="0.2">
      <c r="A1605" t="s">
        <v>2206</v>
      </c>
      <c r="B1605">
        <v>1770</v>
      </c>
    </row>
    <row r="1606" spans="1:2" x14ac:dyDescent="0.2">
      <c r="A1606" t="s">
        <v>2207</v>
      </c>
      <c r="B1606">
        <v>215</v>
      </c>
    </row>
    <row r="1607" spans="1:2" x14ac:dyDescent="0.2">
      <c r="A1607" t="s">
        <v>2208</v>
      </c>
      <c r="B1607">
        <v>780</v>
      </c>
    </row>
    <row r="1608" spans="1:2" x14ac:dyDescent="0.2">
      <c r="A1608" t="s">
        <v>2209</v>
      </c>
      <c r="B1608">
        <v>50</v>
      </c>
    </row>
    <row r="1609" spans="1:2" x14ac:dyDescent="0.2">
      <c r="A1609" t="s">
        <v>2210</v>
      </c>
      <c r="B1609">
        <v>2170</v>
      </c>
    </row>
    <row r="1610" spans="1:2" x14ac:dyDescent="0.2">
      <c r="A1610" t="s">
        <v>2211</v>
      </c>
      <c r="B1610">
        <v>45</v>
      </c>
    </row>
    <row r="1611" spans="1:2" x14ac:dyDescent="0.2">
      <c r="A1611" t="s">
        <v>2212</v>
      </c>
      <c r="B1611">
        <v>45</v>
      </c>
    </row>
    <row r="1612" spans="1:2" x14ac:dyDescent="0.2">
      <c r="A1612" t="s">
        <v>2213</v>
      </c>
      <c r="B1612">
        <v>20</v>
      </c>
    </row>
    <row r="1613" spans="1:2" x14ac:dyDescent="0.2">
      <c r="A1613" t="s">
        <v>2214</v>
      </c>
      <c r="B1613">
        <v>0</v>
      </c>
    </row>
    <row r="1614" spans="1:2" x14ac:dyDescent="0.2">
      <c r="A1614" t="s">
        <v>2215</v>
      </c>
      <c r="B1614">
        <v>20</v>
      </c>
    </row>
    <row r="1615" spans="1:2" x14ac:dyDescent="0.2">
      <c r="A1615" t="s">
        <v>2216</v>
      </c>
      <c r="B1615">
        <v>13155</v>
      </c>
    </row>
    <row r="1616" spans="1:2" x14ac:dyDescent="0.2">
      <c r="A1616" t="s">
        <v>2217</v>
      </c>
      <c r="B1616">
        <v>225</v>
      </c>
    </row>
    <row r="1617" spans="1:2" x14ac:dyDescent="0.2">
      <c r="A1617" t="s">
        <v>2218</v>
      </c>
      <c r="B1617">
        <v>60</v>
      </c>
    </row>
    <row r="1618" spans="1:2" x14ac:dyDescent="0.2">
      <c r="A1618" t="s">
        <v>2219</v>
      </c>
      <c r="B1618">
        <v>720</v>
      </c>
    </row>
    <row r="1619" spans="1:2" x14ac:dyDescent="0.2">
      <c r="A1619" t="s">
        <v>2220</v>
      </c>
      <c r="B1619">
        <v>0</v>
      </c>
    </row>
    <row r="1620" spans="1:2" x14ac:dyDescent="0.2">
      <c r="A1620" t="s">
        <v>2221</v>
      </c>
      <c r="B1620">
        <v>10625</v>
      </c>
    </row>
    <row r="1621" spans="1:2" x14ac:dyDescent="0.2">
      <c r="A1621" t="s">
        <v>2222</v>
      </c>
      <c r="B1621">
        <v>10</v>
      </c>
    </row>
    <row r="1622" spans="1:2" x14ac:dyDescent="0.2">
      <c r="A1622" t="s">
        <v>2223</v>
      </c>
      <c r="B1622">
        <v>10</v>
      </c>
    </row>
    <row r="1623" spans="1:2" x14ac:dyDescent="0.2">
      <c r="A1623" t="s">
        <v>2224</v>
      </c>
      <c r="B1623">
        <v>60</v>
      </c>
    </row>
    <row r="1624" spans="1:2" x14ac:dyDescent="0.2">
      <c r="A1624" t="s">
        <v>2225</v>
      </c>
      <c r="B1624">
        <v>15</v>
      </c>
    </row>
    <row r="1625" spans="1:2" x14ac:dyDescent="0.2">
      <c r="A1625" t="s">
        <v>2226</v>
      </c>
      <c r="B1625">
        <v>510</v>
      </c>
    </row>
    <row r="1626" spans="1:2" x14ac:dyDescent="0.2">
      <c r="A1626" t="s">
        <v>2227</v>
      </c>
      <c r="B1626">
        <v>920</v>
      </c>
    </row>
    <row r="1627" spans="1:2" x14ac:dyDescent="0.2">
      <c r="A1627" t="s">
        <v>2228</v>
      </c>
      <c r="B1627">
        <v>3670</v>
      </c>
    </row>
    <row r="1628" spans="1:2" x14ac:dyDescent="0.2">
      <c r="A1628" t="s">
        <v>2229</v>
      </c>
      <c r="B1628">
        <v>95515</v>
      </c>
    </row>
    <row r="1629" spans="1:2" x14ac:dyDescent="0.2">
      <c r="A1629" t="s">
        <v>2230</v>
      </c>
      <c r="B1629">
        <v>63460</v>
      </c>
    </row>
    <row r="1630" spans="1:2" x14ac:dyDescent="0.2">
      <c r="A1630" t="s">
        <v>2231</v>
      </c>
      <c r="B1630">
        <v>7350</v>
      </c>
    </row>
    <row r="1631" spans="1:2" x14ac:dyDescent="0.2">
      <c r="A1631" t="s">
        <v>2232</v>
      </c>
      <c r="B1631">
        <v>4390</v>
      </c>
    </row>
    <row r="1632" spans="1:2" x14ac:dyDescent="0.2">
      <c r="A1632" t="s">
        <v>2233</v>
      </c>
      <c r="B1632">
        <v>4580</v>
      </c>
    </row>
    <row r="1633" spans="1:2" x14ac:dyDescent="0.2">
      <c r="A1633" t="s">
        <v>2234</v>
      </c>
      <c r="B1633">
        <v>0</v>
      </c>
    </row>
    <row r="1634" spans="1:2" x14ac:dyDescent="0.2">
      <c r="A1634" t="s">
        <v>2235</v>
      </c>
      <c r="B1634">
        <v>15</v>
      </c>
    </row>
    <row r="1635" spans="1:2" x14ac:dyDescent="0.2">
      <c r="A1635" t="s">
        <v>2236</v>
      </c>
      <c r="B1635">
        <v>175</v>
      </c>
    </row>
    <row r="1636" spans="1:2" x14ac:dyDescent="0.2">
      <c r="A1636" t="s">
        <v>2237</v>
      </c>
      <c r="B1636">
        <v>2540</v>
      </c>
    </row>
    <row r="1637" spans="1:2" x14ac:dyDescent="0.2">
      <c r="A1637" t="s">
        <v>2238</v>
      </c>
      <c r="B1637">
        <v>40</v>
      </c>
    </row>
    <row r="1638" spans="1:2" x14ac:dyDescent="0.2">
      <c r="A1638" t="s">
        <v>2239</v>
      </c>
      <c r="B1638">
        <v>23110</v>
      </c>
    </row>
    <row r="1639" spans="1:2" x14ac:dyDescent="0.2">
      <c r="A1639" t="s">
        <v>2240</v>
      </c>
      <c r="B1639">
        <v>435</v>
      </c>
    </row>
    <row r="1640" spans="1:2" x14ac:dyDescent="0.2">
      <c r="A1640" t="s">
        <v>2241</v>
      </c>
      <c r="B1640">
        <v>535</v>
      </c>
    </row>
    <row r="1641" spans="1:2" x14ac:dyDescent="0.2">
      <c r="A1641" t="s">
        <v>2242</v>
      </c>
      <c r="B1641">
        <v>20305</v>
      </c>
    </row>
    <row r="1642" spans="1:2" x14ac:dyDescent="0.2">
      <c r="A1642" t="s">
        <v>2243</v>
      </c>
      <c r="B1642">
        <v>31650</v>
      </c>
    </row>
    <row r="1643" spans="1:2" x14ac:dyDescent="0.2">
      <c r="A1643" t="s">
        <v>2244</v>
      </c>
      <c r="B1643">
        <v>1710</v>
      </c>
    </row>
    <row r="1644" spans="1:2" x14ac:dyDescent="0.2">
      <c r="A1644" t="s">
        <v>2245</v>
      </c>
      <c r="B1644">
        <v>2400</v>
      </c>
    </row>
    <row r="1645" spans="1:2" x14ac:dyDescent="0.2">
      <c r="A1645" t="s">
        <v>2246</v>
      </c>
      <c r="B1645">
        <v>27535</v>
      </c>
    </row>
    <row r="1646" spans="1:2" x14ac:dyDescent="0.2">
      <c r="A1646" t="s">
        <v>2247</v>
      </c>
      <c r="B1646">
        <v>400</v>
      </c>
    </row>
    <row r="1647" spans="1:2" x14ac:dyDescent="0.2">
      <c r="A1647" t="s">
        <v>2248</v>
      </c>
      <c r="B1647">
        <v>39180</v>
      </c>
    </row>
    <row r="1648" spans="1:2" x14ac:dyDescent="0.2">
      <c r="A1648" t="s">
        <v>2249</v>
      </c>
      <c r="B1648">
        <v>35</v>
      </c>
    </row>
    <row r="1649" spans="1:2" x14ac:dyDescent="0.2">
      <c r="A1649" t="s">
        <v>2250</v>
      </c>
      <c r="B1649">
        <v>3960</v>
      </c>
    </row>
    <row r="1650" spans="1:2" x14ac:dyDescent="0.2">
      <c r="A1650" t="s">
        <v>2251</v>
      </c>
      <c r="B1650">
        <v>7140</v>
      </c>
    </row>
    <row r="1651" spans="1:2" x14ac:dyDescent="0.2">
      <c r="A1651" t="s">
        <v>2252</v>
      </c>
      <c r="B1651">
        <v>2695</v>
      </c>
    </row>
    <row r="1652" spans="1:2" x14ac:dyDescent="0.2">
      <c r="A1652" t="s">
        <v>2253</v>
      </c>
      <c r="B1652">
        <v>25340</v>
      </c>
    </row>
    <row r="1653" spans="1:2" x14ac:dyDescent="0.2">
      <c r="A1653" t="s">
        <v>2254</v>
      </c>
      <c r="B1653">
        <v>10</v>
      </c>
    </row>
    <row r="1654" spans="1:2" x14ac:dyDescent="0.2">
      <c r="A1654" t="s">
        <v>2255</v>
      </c>
      <c r="B1654">
        <v>1805</v>
      </c>
    </row>
    <row r="1655" spans="1:2" x14ac:dyDescent="0.2">
      <c r="A1655" t="s">
        <v>2256</v>
      </c>
      <c r="B1655">
        <v>220</v>
      </c>
    </row>
    <row r="1656" spans="1:2" x14ac:dyDescent="0.2">
      <c r="A1656" t="s">
        <v>2257</v>
      </c>
      <c r="B1656">
        <v>220</v>
      </c>
    </row>
    <row r="1657" spans="1:2" x14ac:dyDescent="0.2">
      <c r="A1657" t="s">
        <v>2258</v>
      </c>
      <c r="B1657">
        <v>19585</v>
      </c>
    </row>
    <row r="1658" spans="1:2" x14ac:dyDescent="0.2">
      <c r="A1658" t="s">
        <v>2259</v>
      </c>
      <c r="B1658">
        <v>95</v>
      </c>
    </row>
    <row r="1659" spans="1:2" x14ac:dyDescent="0.2">
      <c r="A1659" t="s">
        <v>2260</v>
      </c>
      <c r="B1659">
        <v>95</v>
      </c>
    </row>
    <row r="1660" spans="1:2" x14ac:dyDescent="0.2">
      <c r="A1660" t="s">
        <v>2261</v>
      </c>
      <c r="B1660">
        <v>4005</v>
      </c>
    </row>
    <row r="1661" spans="1:2" x14ac:dyDescent="0.2">
      <c r="A1661" t="s">
        <v>2262</v>
      </c>
      <c r="B1661">
        <v>565</v>
      </c>
    </row>
    <row r="1662" spans="1:2" x14ac:dyDescent="0.2">
      <c r="A1662" t="s">
        <v>2263</v>
      </c>
      <c r="B1662">
        <v>80</v>
      </c>
    </row>
    <row r="1663" spans="1:2" x14ac:dyDescent="0.2">
      <c r="A1663" t="s">
        <v>2264</v>
      </c>
      <c r="B1663">
        <v>50</v>
      </c>
    </row>
    <row r="1664" spans="1:2" x14ac:dyDescent="0.2">
      <c r="A1664" t="s">
        <v>2265</v>
      </c>
      <c r="B1664">
        <v>20</v>
      </c>
    </row>
    <row r="1665" spans="1:2" x14ac:dyDescent="0.2">
      <c r="A1665" t="s">
        <v>2266</v>
      </c>
      <c r="B1665">
        <v>115</v>
      </c>
    </row>
    <row r="1666" spans="1:2" x14ac:dyDescent="0.2">
      <c r="A1666" t="s">
        <v>2267</v>
      </c>
      <c r="B1666">
        <v>10</v>
      </c>
    </row>
    <row r="1667" spans="1:2" x14ac:dyDescent="0.2">
      <c r="A1667" t="s">
        <v>2268</v>
      </c>
      <c r="B1667">
        <v>45</v>
      </c>
    </row>
    <row r="1668" spans="1:2" x14ac:dyDescent="0.2">
      <c r="A1668" t="s">
        <v>2269</v>
      </c>
      <c r="B1668">
        <v>105</v>
      </c>
    </row>
    <row r="1669" spans="1:2" x14ac:dyDescent="0.2">
      <c r="A1669" t="s">
        <v>2270</v>
      </c>
      <c r="B1669">
        <v>130</v>
      </c>
    </row>
    <row r="1670" spans="1:2" x14ac:dyDescent="0.2">
      <c r="A1670" t="s">
        <v>2271</v>
      </c>
      <c r="B1670">
        <v>435</v>
      </c>
    </row>
    <row r="1671" spans="1:2" x14ac:dyDescent="0.2">
      <c r="A1671" t="s">
        <v>2272</v>
      </c>
      <c r="B1671">
        <v>125</v>
      </c>
    </row>
    <row r="1672" spans="1:2" x14ac:dyDescent="0.2">
      <c r="A1672" t="s">
        <v>2273</v>
      </c>
      <c r="B1672">
        <v>40</v>
      </c>
    </row>
    <row r="1673" spans="1:2" x14ac:dyDescent="0.2">
      <c r="A1673" t="s">
        <v>2274</v>
      </c>
      <c r="B1673">
        <v>1095</v>
      </c>
    </row>
    <row r="1674" spans="1:2" x14ac:dyDescent="0.2">
      <c r="A1674" t="s">
        <v>2275</v>
      </c>
      <c r="B1674">
        <v>160</v>
      </c>
    </row>
    <row r="1675" spans="1:2" x14ac:dyDescent="0.2">
      <c r="A1675" t="s">
        <v>2276</v>
      </c>
      <c r="B1675">
        <v>240</v>
      </c>
    </row>
    <row r="1676" spans="1:2" x14ac:dyDescent="0.2">
      <c r="A1676" t="s">
        <v>2277</v>
      </c>
      <c r="B1676">
        <v>785</v>
      </c>
    </row>
    <row r="1677" spans="1:2" x14ac:dyDescent="0.2">
      <c r="A1677" t="s">
        <v>2278</v>
      </c>
      <c r="B1677">
        <v>380</v>
      </c>
    </row>
    <row r="1678" spans="1:2" x14ac:dyDescent="0.2">
      <c r="A1678" t="s">
        <v>2279</v>
      </c>
      <c r="B1678">
        <v>115</v>
      </c>
    </row>
    <row r="1679" spans="1:2" x14ac:dyDescent="0.2">
      <c r="A1679" t="s">
        <v>2280</v>
      </c>
      <c r="B1679">
        <v>265</v>
      </c>
    </row>
    <row r="1680" spans="1:2" x14ac:dyDescent="0.2">
      <c r="A1680" t="s">
        <v>2281</v>
      </c>
      <c r="B1680">
        <v>1475</v>
      </c>
    </row>
    <row r="1681" spans="1:2" x14ac:dyDescent="0.2">
      <c r="A1681" t="s">
        <v>2282</v>
      </c>
      <c r="B1681">
        <v>405</v>
      </c>
    </row>
    <row r="1682" spans="1:2" x14ac:dyDescent="0.2">
      <c r="A1682" t="s">
        <v>2283</v>
      </c>
      <c r="B1682">
        <v>80</v>
      </c>
    </row>
    <row r="1683" spans="1:2" x14ac:dyDescent="0.2">
      <c r="A1683" t="s">
        <v>2284</v>
      </c>
      <c r="B1683">
        <v>980</v>
      </c>
    </row>
    <row r="1684" spans="1:2" x14ac:dyDescent="0.2">
      <c r="A1684" t="s">
        <v>2285</v>
      </c>
      <c r="B1684">
        <v>124610</v>
      </c>
    </row>
    <row r="1685" spans="1:2" x14ac:dyDescent="0.2">
      <c r="A1685" t="s">
        <v>2286</v>
      </c>
      <c r="B1685">
        <v>123040</v>
      </c>
    </row>
    <row r="1686" spans="1:2" x14ac:dyDescent="0.2">
      <c r="A1686" t="s">
        <v>2287</v>
      </c>
      <c r="B1686">
        <v>40695</v>
      </c>
    </row>
    <row r="1687" spans="1:2" x14ac:dyDescent="0.2">
      <c r="A1687" t="s">
        <v>2288</v>
      </c>
      <c r="B1687">
        <v>235</v>
      </c>
    </row>
    <row r="1688" spans="1:2" x14ac:dyDescent="0.2">
      <c r="A1688" t="s">
        <v>2289</v>
      </c>
      <c r="B1688">
        <v>75490</v>
      </c>
    </row>
    <row r="1689" spans="1:2" x14ac:dyDescent="0.2">
      <c r="A1689" t="s">
        <v>2290</v>
      </c>
      <c r="B1689">
        <v>30</v>
      </c>
    </row>
    <row r="1690" spans="1:2" x14ac:dyDescent="0.2">
      <c r="A1690" t="s">
        <v>2291</v>
      </c>
      <c r="B1690">
        <v>1380</v>
      </c>
    </row>
    <row r="1691" spans="1:2" x14ac:dyDescent="0.2">
      <c r="A1691" t="s">
        <v>2292</v>
      </c>
      <c r="B1691">
        <v>980</v>
      </c>
    </row>
    <row r="1692" spans="1:2" x14ac:dyDescent="0.2">
      <c r="A1692" t="s">
        <v>2293</v>
      </c>
      <c r="B1692">
        <v>4205</v>
      </c>
    </row>
    <row r="1693" spans="1:2" x14ac:dyDescent="0.2">
      <c r="A1693" t="s">
        <v>2294</v>
      </c>
      <c r="B1693">
        <v>30</v>
      </c>
    </row>
    <row r="1694" spans="1:2" x14ac:dyDescent="0.2">
      <c r="A1694" t="s">
        <v>2295</v>
      </c>
      <c r="B1694">
        <v>1565</v>
      </c>
    </row>
    <row r="1695" spans="1:2" x14ac:dyDescent="0.2">
      <c r="A1695" t="s">
        <v>2296</v>
      </c>
      <c r="B1695">
        <v>295</v>
      </c>
    </row>
    <row r="1696" spans="1:2" x14ac:dyDescent="0.2">
      <c r="A1696" t="s">
        <v>2297</v>
      </c>
      <c r="B1696">
        <v>500</v>
      </c>
    </row>
    <row r="1697" spans="1:2" x14ac:dyDescent="0.2">
      <c r="A1697" t="s">
        <v>2298</v>
      </c>
      <c r="B1697">
        <v>625</v>
      </c>
    </row>
    <row r="1698" spans="1:2" x14ac:dyDescent="0.2">
      <c r="A1698" t="s">
        <v>2299</v>
      </c>
      <c r="B1698">
        <v>145</v>
      </c>
    </row>
    <row r="1699" spans="1:2" x14ac:dyDescent="0.2">
      <c r="A1699" t="s">
        <v>2300</v>
      </c>
      <c r="B1699">
        <v>635</v>
      </c>
    </row>
    <row r="1700" spans="1:2" x14ac:dyDescent="0.2">
      <c r="A1700" t="s">
        <v>2301</v>
      </c>
      <c r="B1700">
        <v>355</v>
      </c>
    </row>
    <row r="1701" spans="1:2" x14ac:dyDescent="0.2">
      <c r="A1701" t="s">
        <v>2302</v>
      </c>
      <c r="B1701">
        <v>270</v>
      </c>
    </row>
    <row r="1702" spans="1:2" x14ac:dyDescent="0.2">
      <c r="A1702" t="s">
        <v>2303</v>
      </c>
      <c r="B1702">
        <v>0</v>
      </c>
    </row>
    <row r="1703" spans="1:2" x14ac:dyDescent="0.2">
      <c r="A1703" t="s">
        <v>2304</v>
      </c>
      <c r="B1703">
        <v>4065</v>
      </c>
    </row>
    <row r="1704" spans="1:2" x14ac:dyDescent="0.2">
      <c r="A1704" t="s">
        <v>2305</v>
      </c>
      <c r="B1704">
        <v>285</v>
      </c>
    </row>
    <row r="1705" spans="1:2" x14ac:dyDescent="0.2">
      <c r="A1705" t="s">
        <v>2306</v>
      </c>
      <c r="B1705">
        <v>3320</v>
      </c>
    </row>
    <row r="1706" spans="1:2" x14ac:dyDescent="0.2">
      <c r="A1706" t="s">
        <v>2307</v>
      </c>
      <c r="B1706">
        <v>190</v>
      </c>
    </row>
    <row r="1707" spans="1:2" x14ac:dyDescent="0.2">
      <c r="A1707" t="s">
        <v>2308</v>
      </c>
      <c r="B1707">
        <v>195</v>
      </c>
    </row>
    <row r="1708" spans="1:2" x14ac:dyDescent="0.2">
      <c r="A1708" t="s">
        <v>2309</v>
      </c>
      <c r="B1708">
        <v>75</v>
      </c>
    </row>
    <row r="1709" spans="1:2" x14ac:dyDescent="0.2">
      <c r="A1709" t="s">
        <v>2310</v>
      </c>
      <c r="B1709">
        <v>2445</v>
      </c>
    </row>
    <row r="1710" spans="1:2" x14ac:dyDescent="0.2">
      <c r="A1710" t="s">
        <v>2311</v>
      </c>
      <c r="B1710">
        <v>25</v>
      </c>
    </row>
    <row r="1711" spans="1:2" x14ac:dyDescent="0.2">
      <c r="A1711" t="s">
        <v>2312</v>
      </c>
      <c r="B1711">
        <v>140</v>
      </c>
    </row>
    <row r="1712" spans="1:2" x14ac:dyDescent="0.2">
      <c r="A1712" t="s">
        <v>2313</v>
      </c>
      <c r="B1712">
        <v>2280</v>
      </c>
    </row>
    <row r="1713" spans="1:2" x14ac:dyDescent="0.2">
      <c r="A1713" t="s">
        <v>2314</v>
      </c>
      <c r="B1713">
        <v>0</v>
      </c>
    </row>
    <row r="1714" spans="1:2" x14ac:dyDescent="0.2">
      <c r="A1714" t="s">
        <v>2315</v>
      </c>
      <c r="B1714">
        <v>140</v>
      </c>
    </row>
    <row r="1715" spans="1:2" x14ac:dyDescent="0.2">
      <c r="A1715" t="s">
        <v>2316</v>
      </c>
      <c r="B1715">
        <v>148045</v>
      </c>
    </row>
    <row r="1716" spans="1:2" x14ac:dyDescent="0.2">
      <c r="A1716" t="s">
        <v>2317</v>
      </c>
      <c r="B1716">
        <v>11560</v>
      </c>
    </row>
    <row r="1717" spans="1:2" x14ac:dyDescent="0.2">
      <c r="A1717" t="s">
        <v>2318</v>
      </c>
      <c r="B1717">
        <v>113405</v>
      </c>
    </row>
    <row r="1718" spans="1:2" x14ac:dyDescent="0.2">
      <c r="A1718" t="s">
        <v>2319</v>
      </c>
      <c r="B1718">
        <v>16860</v>
      </c>
    </row>
    <row r="1719" spans="1:2" x14ac:dyDescent="0.2">
      <c r="A1719" t="s">
        <v>2320</v>
      </c>
      <c r="B1719">
        <v>6215</v>
      </c>
    </row>
    <row r="1720" spans="1:2" x14ac:dyDescent="0.2">
      <c r="A1720" t="s">
        <v>2324</v>
      </c>
      <c r="B1720">
        <v>2567310</v>
      </c>
    </row>
    <row r="1721" spans="1:2" x14ac:dyDescent="0.2">
      <c r="A1721" t="s">
        <v>2055</v>
      </c>
      <c r="B1721">
        <v>2407800</v>
      </c>
    </row>
    <row r="1722" spans="1:2" x14ac:dyDescent="0.2">
      <c r="A1722" t="s">
        <v>2056</v>
      </c>
      <c r="B1722">
        <v>1899185</v>
      </c>
    </row>
    <row r="1723" spans="1:2" x14ac:dyDescent="0.2">
      <c r="A1723" t="s">
        <v>702</v>
      </c>
      <c r="B1723">
        <v>1414630</v>
      </c>
    </row>
    <row r="1724" spans="1:2" x14ac:dyDescent="0.2">
      <c r="A1724" t="s">
        <v>712</v>
      </c>
      <c r="B1724">
        <v>484555</v>
      </c>
    </row>
    <row r="1725" spans="1:2" x14ac:dyDescent="0.2">
      <c r="A1725" t="s">
        <v>2057</v>
      </c>
      <c r="B1725">
        <v>508620</v>
      </c>
    </row>
    <row r="1726" spans="1:2" x14ac:dyDescent="0.2">
      <c r="A1726" t="s">
        <v>2058</v>
      </c>
      <c r="B1726">
        <v>4120</v>
      </c>
    </row>
    <row r="1727" spans="1:2" x14ac:dyDescent="0.2">
      <c r="A1727" t="s">
        <v>2059</v>
      </c>
      <c r="B1727">
        <v>2435</v>
      </c>
    </row>
    <row r="1728" spans="1:2" x14ac:dyDescent="0.2">
      <c r="A1728" t="s">
        <v>2060</v>
      </c>
      <c r="B1728">
        <v>25</v>
      </c>
    </row>
    <row r="1729" spans="1:2" x14ac:dyDescent="0.2">
      <c r="A1729" t="s">
        <v>2061</v>
      </c>
      <c r="B1729">
        <v>1775</v>
      </c>
    </row>
    <row r="1730" spans="1:2" x14ac:dyDescent="0.2">
      <c r="A1730" t="s">
        <v>2062</v>
      </c>
      <c r="B1730">
        <v>210</v>
      </c>
    </row>
    <row r="1731" spans="1:2" x14ac:dyDescent="0.2">
      <c r="A1731" t="s">
        <v>2063</v>
      </c>
      <c r="B1731">
        <v>135</v>
      </c>
    </row>
    <row r="1732" spans="1:2" x14ac:dyDescent="0.2">
      <c r="A1732" t="s">
        <v>2064</v>
      </c>
      <c r="B1732">
        <v>0</v>
      </c>
    </row>
    <row r="1733" spans="1:2" x14ac:dyDescent="0.2">
      <c r="A1733" t="s">
        <v>2065</v>
      </c>
      <c r="B1733">
        <v>0</v>
      </c>
    </row>
    <row r="1734" spans="1:2" x14ac:dyDescent="0.2">
      <c r="A1734" t="s">
        <v>2066</v>
      </c>
      <c r="B1734">
        <v>20</v>
      </c>
    </row>
    <row r="1735" spans="1:2" x14ac:dyDescent="0.2">
      <c r="A1735" t="s">
        <v>2067</v>
      </c>
      <c r="B1735">
        <v>50</v>
      </c>
    </row>
    <row r="1736" spans="1:2" x14ac:dyDescent="0.2">
      <c r="A1736" t="s">
        <v>2068</v>
      </c>
      <c r="B1736">
        <v>0</v>
      </c>
    </row>
    <row r="1737" spans="1:2" x14ac:dyDescent="0.2">
      <c r="A1737" t="s">
        <v>2069</v>
      </c>
      <c r="B1737">
        <v>80</v>
      </c>
    </row>
    <row r="1738" spans="1:2" x14ac:dyDescent="0.2">
      <c r="A1738" t="s">
        <v>2070</v>
      </c>
      <c r="B1738">
        <v>70</v>
      </c>
    </row>
    <row r="1739" spans="1:2" x14ac:dyDescent="0.2">
      <c r="A1739" t="s">
        <v>2071</v>
      </c>
      <c r="B1739">
        <v>1205</v>
      </c>
    </row>
    <row r="1740" spans="1:2" x14ac:dyDescent="0.2">
      <c r="A1740" t="s">
        <v>2072</v>
      </c>
      <c r="B1740">
        <v>25</v>
      </c>
    </row>
    <row r="1741" spans="1:2" x14ac:dyDescent="0.2">
      <c r="A1741" t="s">
        <v>2073</v>
      </c>
      <c r="B1741">
        <v>0</v>
      </c>
    </row>
    <row r="1742" spans="1:2" x14ac:dyDescent="0.2">
      <c r="A1742" t="s">
        <v>2074</v>
      </c>
      <c r="B1742">
        <v>20</v>
      </c>
    </row>
    <row r="1743" spans="1:2" x14ac:dyDescent="0.2">
      <c r="A1743" t="s">
        <v>2075</v>
      </c>
      <c r="B1743">
        <v>615</v>
      </c>
    </row>
    <row r="1744" spans="1:2" x14ac:dyDescent="0.2">
      <c r="A1744" t="s">
        <v>2076</v>
      </c>
      <c r="B1744">
        <v>50</v>
      </c>
    </row>
    <row r="1745" spans="1:2" x14ac:dyDescent="0.2">
      <c r="A1745" t="s">
        <v>2077</v>
      </c>
      <c r="B1745">
        <v>375</v>
      </c>
    </row>
    <row r="1746" spans="1:2" x14ac:dyDescent="0.2">
      <c r="A1746" t="s">
        <v>2078</v>
      </c>
      <c r="B1746">
        <v>185</v>
      </c>
    </row>
    <row r="1747" spans="1:2" x14ac:dyDescent="0.2">
      <c r="A1747" t="s">
        <v>2079</v>
      </c>
      <c r="B1747">
        <v>0</v>
      </c>
    </row>
    <row r="1748" spans="1:2" x14ac:dyDescent="0.2">
      <c r="A1748" t="s">
        <v>2080</v>
      </c>
      <c r="B1748">
        <v>0</v>
      </c>
    </row>
    <row r="1749" spans="1:2" x14ac:dyDescent="0.2">
      <c r="A1749" t="s">
        <v>2081</v>
      </c>
      <c r="B1749">
        <v>695</v>
      </c>
    </row>
    <row r="1750" spans="1:2" x14ac:dyDescent="0.2">
      <c r="A1750" t="s">
        <v>2082</v>
      </c>
      <c r="B1750">
        <v>695</v>
      </c>
    </row>
    <row r="1751" spans="1:2" x14ac:dyDescent="0.2">
      <c r="A1751" t="s">
        <v>2083</v>
      </c>
      <c r="B1751">
        <v>0</v>
      </c>
    </row>
    <row r="1752" spans="1:2" x14ac:dyDescent="0.2">
      <c r="A1752" t="s">
        <v>2084</v>
      </c>
      <c r="B1752">
        <v>10</v>
      </c>
    </row>
    <row r="1753" spans="1:2" x14ac:dyDescent="0.2">
      <c r="A1753" t="s">
        <v>2085</v>
      </c>
      <c r="B1753">
        <v>25</v>
      </c>
    </row>
    <row r="1754" spans="1:2" x14ac:dyDescent="0.2">
      <c r="A1754" t="s">
        <v>2086</v>
      </c>
      <c r="B1754">
        <v>10</v>
      </c>
    </row>
    <row r="1755" spans="1:2" x14ac:dyDescent="0.2">
      <c r="A1755" t="s">
        <v>2087</v>
      </c>
      <c r="B1755">
        <v>650</v>
      </c>
    </row>
    <row r="1756" spans="1:2" x14ac:dyDescent="0.2">
      <c r="A1756" t="s">
        <v>2088</v>
      </c>
      <c r="B1756">
        <v>0</v>
      </c>
    </row>
    <row r="1757" spans="1:2" x14ac:dyDescent="0.2">
      <c r="A1757" t="s">
        <v>2089</v>
      </c>
      <c r="B1757">
        <v>0</v>
      </c>
    </row>
    <row r="1758" spans="1:2" x14ac:dyDescent="0.2">
      <c r="A1758" t="s">
        <v>2090</v>
      </c>
      <c r="B1758">
        <v>0</v>
      </c>
    </row>
    <row r="1759" spans="1:2" x14ac:dyDescent="0.2">
      <c r="A1759" t="s">
        <v>2091</v>
      </c>
      <c r="B1759">
        <v>0</v>
      </c>
    </row>
    <row r="1760" spans="1:2" x14ac:dyDescent="0.2">
      <c r="A1760" t="s">
        <v>2092</v>
      </c>
      <c r="B1760">
        <v>0</v>
      </c>
    </row>
    <row r="1761" spans="1:2" x14ac:dyDescent="0.2">
      <c r="A1761" t="s">
        <v>2093</v>
      </c>
      <c r="B1761">
        <v>0</v>
      </c>
    </row>
    <row r="1762" spans="1:2" x14ac:dyDescent="0.2">
      <c r="A1762" t="s">
        <v>2094</v>
      </c>
      <c r="B1762">
        <v>0</v>
      </c>
    </row>
    <row r="1763" spans="1:2" x14ac:dyDescent="0.2">
      <c r="A1763" t="s">
        <v>2095</v>
      </c>
      <c r="B1763">
        <v>0</v>
      </c>
    </row>
    <row r="1764" spans="1:2" x14ac:dyDescent="0.2">
      <c r="A1764" t="s">
        <v>2096</v>
      </c>
      <c r="B1764">
        <v>0</v>
      </c>
    </row>
    <row r="1765" spans="1:2" x14ac:dyDescent="0.2">
      <c r="A1765" t="s">
        <v>2097</v>
      </c>
      <c r="B1765">
        <v>0</v>
      </c>
    </row>
    <row r="1766" spans="1:2" x14ac:dyDescent="0.2">
      <c r="A1766" t="s">
        <v>2098</v>
      </c>
      <c r="B1766">
        <v>0</v>
      </c>
    </row>
    <row r="1767" spans="1:2" x14ac:dyDescent="0.2">
      <c r="A1767" t="s">
        <v>2099</v>
      </c>
      <c r="B1767">
        <v>0</v>
      </c>
    </row>
    <row r="1768" spans="1:2" x14ac:dyDescent="0.2">
      <c r="A1768" t="s">
        <v>2100</v>
      </c>
      <c r="B1768">
        <v>0</v>
      </c>
    </row>
    <row r="1769" spans="1:2" x14ac:dyDescent="0.2">
      <c r="A1769" t="s">
        <v>2101</v>
      </c>
      <c r="B1769">
        <v>0</v>
      </c>
    </row>
    <row r="1770" spans="1:2" x14ac:dyDescent="0.2">
      <c r="A1770" t="s">
        <v>2102</v>
      </c>
      <c r="B1770">
        <v>0</v>
      </c>
    </row>
    <row r="1771" spans="1:2" x14ac:dyDescent="0.2">
      <c r="A1771" t="s">
        <v>2103</v>
      </c>
      <c r="B1771">
        <v>0</v>
      </c>
    </row>
    <row r="1772" spans="1:2" x14ac:dyDescent="0.2">
      <c r="A1772" t="s">
        <v>2104</v>
      </c>
      <c r="B1772">
        <v>890</v>
      </c>
    </row>
    <row r="1773" spans="1:2" x14ac:dyDescent="0.2">
      <c r="A1773" t="s">
        <v>2105</v>
      </c>
      <c r="B1773">
        <v>0</v>
      </c>
    </row>
    <row r="1774" spans="1:2" x14ac:dyDescent="0.2">
      <c r="A1774" t="s">
        <v>2106</v>
      </c>
      <c r="B1774">
        <v>870</v>
      </c>
    </row>
    <row r="1775" spans="1:2" x14ac:dyDescent="0.2">
      <c r="A1775" t="s">
        <v>2107</v>
      </c>
      <c r="B1775">
        <v>20</v>
      </c>
    </row>
    <row r="1776" spans="1:2" x14ac:dyDescent="0.2">
      <c r="A1776" t="s">
        <v>2108</v>
      </c>
      <c r="B1776">
        <v>15</v>
      </c>
    </row>
    <row r="1777" spans="1:2" x14ac:dyDescent="0.2">
      <c r="A1777" t="s">
        <v>2109</v>
      </c>
      <c r="B1777">
        <v>0</v>
      </c>
    </row>
    <row r="1778" spans="1:2" x14ac:dyDescent="0.2">
      <c r="A1778" t="s">
        <v>2110</v>
      </c>
      <c r="B1778">
        <v>0</v>
      </c>
    </row>
    <row r="1779" spans="1:2" x14ac:dyDescent="0.2">
      <c r="A1779" t="s">
        <v>2111</v>
      </c>
      <c r="B1779">
        <v>0</v>
      </c>
    </row>
    <row r="1780" spans="1:2" x14ac:dyDescent="0.2">
      <c r="A1780" t="s">
        <v>2112</v>
      </c>
      <c r="B1780">
        <v>0</v>
      </c>
    </row>
    <row r="1781" spans="1:2" x14ac:dyDescent="0.2">
      <c r="A1781" t="s">
        <v>2113</v>
      </c>
      <c r="B1781">
        <v>0</v>
      </c>
    </row>
    <row r="1782" spans="1:2" x14ac:dyDescent="0.2">
      <c r="A1782" t="s">
        <v>2114</v>
      </c>
      <c r="B1782">
        <v>10</v>
      </c>
    </row>
    <row r="1783" spans="1:2" x14ac:dyDescent="0.2">
      <c r="A1783" t="s">
        <v>2115</v>
      </c>
      <c r="B1783">
        <v>10</v>
      </c>
    </row>
    <row r="1784" spans="1:2" x14ac:dyDescent="0.2">
      <c r="A1784" t="s">
        <v>2116</v>
      </c>
      <c r="B1784">
        <v>0</v>
      </c>
    </row>
    <row r="1785" spans="1:2" x14ac:dyDescent="0.2">
      <c r="A1785" t="s">
        <v>2117</v>
      </c>
      <c r="B1785">
        <v>0</v>
      </c>
    </row>
    <row r="1786" spans="1:2" x14ac:dyDescent="0.2">
      <c r="A1786" t="s">
        <v>2118</v>
      </c>
      <c r="B1786">
        <v>0</v>
      </c>
    </row>
    <row r="1787" spans="1:2" x14ac:dyDescent="0.2">
      <c r="A1787" t="s">
        <v>2119</v>
      </c>
      <c r="B1787">
        <v>0</v>
      </c>
    </row>
    <row r="1788" spans="1:2" x14ac:dyDescent="0.2">
      <c r="A1788" t="s">
        <v>2120</v>
      </c>
      <c r="B1788">
        <v>0</v>
      </c>
    </row>
    <row r="1789" spans="1:2" x14ac:dyDescent="0.2">
      <c r="A1789" t="s">
        <v>2121</v>
      </c>
      <c r="B1789">
        <v>0</v>
      </c>
    </row>
    <row r="1790" spans="1:2" x14ac:dyDescent="0.2">
      <c r="A1790" t="s">
        <v>2122</v>
      </c>
      <c r="B1790">
        <v>0</v>
      </c>
    </row>
    <row r="1791" spans="1:2" x14ac:dyDescent="0.2">
      <c r="A1791" t="s">
        <v>2123</v>
      </c>
      <c r="B1791">
        <v>0</v>
      </c>
    </row>
    <row r="1792" spans="1:2" x14ac:dyDescent="0.2">
      <c r="A1792" t="s">
        <v>2124</v>
      </c>
      <c r="B1792">
        <v>0</v>
      </c>
    </row>
    <row r="1793" spans="1:2" x14ac:dyDescent="0.2">
      <c r="A1793" t="s">
        <v>2125</v>
      </c>
      <c r="B1793">
        <v>15</v>
      </c>
    </row>
    <row r="1794" spans="1:2" x14ac:dyDescent="0.2">
      <c r="A1794" t="s">
        <v>2126</v>
      </c>
      <c r="B1794">
        <v>0</v>
      </c>
    </row>
    <row r="1795" spans="1:2" x14ac:dyDescent="0.2">
      <c r="A1795" t="s">
        <v>2127</v>
      </c>
      <c r="B1795">
        <v>0</v>
      </c>
    </row>
    <row r="1796" spans="1:2" x14ac:dyDescent="0.2">
      <c r="A1796" t="s">
        <v>2128</v>
      </c>
      <c r="B1796">
        <v>0</v>
      </c>
    </row>
    <row r="1797" spans="1:2" x14ac:dyDescent="0.2">
      <c r="A1797" t="s">
        <v>2129</v>
      </c>
      <c r="B1797">
        <v>0</v>
      </c>
    </row>
    <row r="1798" spans="1:2" x14ac:dyDescent="0.2">
      <c r="A1798" t="s">
        <v>2130</v>
      </c>
      <c r="B1798">
        <v>15</v>
      </c>
    </row>
    <row r="1799" spans="1:2" x14ac:dyDescent="0.2">
      <c r="A1799" t="s">
        <v>2131</v>
      </c>
      <c r="B1799">
        <v>10</v>
      </c>
    </row>
    <row r="1800" spans="1:2" x14ac:dyDescent="0.2">
      <c r="A1800" t="s">
        <v>2132</v>
      </c>
      <c r="B1800">
        <v>0</v>
      </c>
    </row>
    <row r="1801" spans="1:2" x14ac:dyDescent="0.2">
      <c r="A1801" t="s">
        <v>2133</v>
      </c>
      <c r="B1801">
        <v>10</v>
      </c>
    </row>
    <row r="1802" spans="1:2" x14ac:dyDescent="0.2">
      <c r="A1802" t="s">
        <v>2134</v>
      </c>
      <c r="B1802">
        <v>25</v>
      </c>
    </row>
    <row r="1803" spans="1:2" x14ac:dyDescent="0.2">
      <c r="A1803" t="s">
        <v>2135</v>
      </c>
      <c r="B1803">
        <v>0</v>
      </c>
    </row>
    <row r="1804" spans="1:2" x14ac:dyDescent="0.2">
      <c r="A1804" t="s">
        <v>2136</v>
      </c>
      <c r="B1804">
        <v>0</v>
      </c>
    </row>
    <row r="1805" spans="1:2" x14ac:dyDescent="0.2">
      <c r="A1805" t="s">
        <v>2137</v>
      </c>
      <c r="B1805">
        <v>10</v>
      </c>
    </row>
    <row r="1806" spans="1:2" x14ac:dyDescent="0.2">
      <c r="A1806" t="s">
        <v>2138</v>
      </c>
      <c r="B1806">
        <v>15</v>
      </c>
    </row>
    <row r="1807" spans="1:2" x14ac:dyDescent="0.2">
      <c r="A1807" t="s">
        <v>2139</v>
      </c>
      <c r="B1807">
        <v>0</v>
      </c>
    </row>
    <row r="1808" spans="1:2" x14ac:dyDescent="0.2">
      <c r="A1808" t="s">
        <v>2140</v>
      </c>
      <c r="B1808">
        <v>20</v>
      </c>
    </row>
    <row r="1809" spans="1:2" x14ac:dyDescent="0.2">
      <c r="A1809" t="s">
        <v>2141</v>
      </c>
      <c r="B1809">
        <v>504495</v>
      </c>
    </row>
    <row r="1810" spans="1:2" x14ac:dyDescent="0.2">
      <c r="A1810" t="s">
        <v>2142</v>
      </c>
      <c r="B1810">
        <v>68910</v>
      </c>
    </row>
    <row r="1811" spans="1:2" x14ac:dyDescent="0.2">
      <c r="A1811" t="s">
        <v>2143</v>
      </c>
      <c r="B1811">
        <v>1080</v>
      </c>
    </row>
    <row r="1812" spans="1:2" x14ac:dyDescent="0.2">
      <c r="A1812" t="s">
        <v>2144</v>
      </c>
      <c r="B1812">
        <v>750</v>
      </c>
    </row>
    <row r="1813" spans="1:2" x14ac:dyDescent="0.2">
      <c r="A1813" t="s">
        <v>2145</v>
      </c>
      <c r="B1813">
        <v>330</v>
      </c>
    </row>
    <row r="1814" spans="1:2" x14ac:dyDescent="0.2">
      <c r="A1814" t="s">
        <v>2146</v>
      </c>
      <c r="B1814">
        <v>7095</v>
      </c>
    </row>
    <row r="1815" spans="1:2" x14ac:dyDescent="0.2">
      <c r="A1815" t="s">
        <v>2147</v>
      </c>
      <c r="B1815">
        <v>150</v>
      </c>
    </row>
    <row r="1816" spans="1:2" x14ac:dyDescent="0.2">
      <c r="A1816" t="s">
        <v>2148</v>
      </c>
      <c r="B1816">
        <v>720</v>
      </c>
    </row>
    <row r="1817" spans="1:2" x14ac:dyDescent="0.2">
      <c r="A1817" t="s">
        <v>2149</v>
      </c>
      <c r="B1817">
        <v>6190</v>
      </c>
    </row>
    <row r="1818" spans="1:2" x14ac:dyDescent="0.2">
      <c r="A1818" t="s">
        <v>2150</v>
      </c>
      <c r="B1818">
        <v>40</v>
      </c>
    </row>
    <row r="1819" spans="1:2" x14ac:dyDescent="0.2">
      <c r="A1819" t="s">
        <v>2151</v>
      </c>
      <c r="B1819">
        <v>60650</v>
      </c>
    </row>
    <row r="1820" spans="1:2" x14ac:dyDescent="0.2">
      <c r="A1820" t="s">
        <v>2152</v>
      </c>
      <c r="B1820">
        <v>2155</v>
      </c>
    </row>
    <row r="1821" spans="1:2" x14ac:dyDescent="0.2">
      <c r="A1821" t="s">
        <v>2153</v>
      </c>
      <c r="B1821">
        <v>51930</v>
      </c>
    </row>
    <row r="1822" spans="1:2" x14ac:dyDescent="0.2">
      <c r="A1822" t="s">
        <v>2154</v>
      </c>
      <c r="B1822">
        <v>2080</v>
      </c>
    </row>
    <row r="1823" spans="1:2" x14ac:dyDescent="0.2">
      <c r="A1823" t="s">
        <v>2155</v>
      </c>
      <c r="B1823">
        <v>740</v>
      </c>
    </row>
    <row r="1824" spans="1:2" x14ac:dyDescent="0.2">
      <c r="A1824" t="s">
        <v>2156</v>
      </c>
      <c r="B1824">
        <v>160</v>
      </c>
    </row>
    <row r="1825" spans="1:2" x14ac:dyDescent="0.2">
      <c r="A1825" t="s">
        <v>2157</v>
      </c>
      <c r="B1825">
        <v>1180</v>
      </c>
    </row>
    <row r="1826" spans="1:2" x14ac:dyDescent="0.2">
      <c r="A1826" t="s">
        <v>2158</v>
      </c>
      <c r="B1826">
        <v>75</v>
      </c>
    </row>
    <row r="1827" spans="1:2" x14ac:dyDescent="0.2">
      <c r="A1827" t="s">
        <v>2159</v>
      </c>
      <c r="B1827">
        <v>2150</v>
      </c>
    </row>
    <row r="1828" spans="1:2" x14ac:dyDescent="0.2">
      <c r="A1828" t="s">
        <v>2160</v>
      </c>
      <c r="B1828">
        <v>190</v>
      </c>
    </row>
    <row r="1829" spans="1:2" x14ac:dyDescent="0.2">
      <c r="A1829" t="s">
        <v>2161</v>
      </c>
      <c r="B1829">
        <v>85</v>
      </c>
    </row>
    <row r="1830" spans="1:2" x14ac:dyDescent="0.2">
      <c r="A1830" t="s">
        <v>2162</v>
      </c>
      <c r="B1830">
        <v>13220</v>
      </c>
    </row>
    <row r="1831" spans="1:2" x14ac:dyDescent="0.2">
      <c r="A1831" t="s">
        <v>2163</v>
      </c>
      <c r="B1831">
        <v>1120</v>
      </c>
    </row>
    <row r="1832" spans="1:2" x14ac:dyDescent="0.2">
      <c r="A1832" t="s">
        <v>2164</v>
      </c>
      <c r="B1832">
        <v>12090</v>
      </c>
    </row>
    <row r="1833" spans="1:2" x14ac:dyDescent="0.2">
      <c r="A1833" t="s">
        <v>2165</v>
      </c>
      <c r="B1833">
        <v>10</v>
      </c>
    </row>
    <row r="1834" spans="1:2" x14ac:dyDescent="0.2">
      <c r="A1834" t="s">
        <v>2166</v>
      </c>
      <c r="B1834">
        <v>10880</v>
      </c>
    </row>
    <row r="1835" spans="1:2" x14ac:dyDescent="0.2">
      <c r="A1835" t="s">
        <v>2167</v>
      </c>
      <c r="B1835">
        <v>0</v>
      </c>
    </row>
    <row r="1836" spans="1:2" x14ac:dyDescent="0.2">
      <c r="A1836" t="s">
        <v>2168</v>
      </c>
      <c r="B1836">
        <v>345</v>
      </c>
    </row>
    <row r="1837" spans="1:2" x14ac:dyDescent="0.2">
      <c r="A1837" t="s">
        <v>2169</v>
      </c>
      <c r="B1837">
        <v>30</v>
      </c>
    </row>
    <row r="1838" spans="1:2" x14ac:dyDescent="0.2">
      <c r="A1838" t="s">
        <v>2170</v>
      </c>
      <c r="B1838">
        <v>125</v>
      </c>
    </row>
    <row r="1839" spans="1:2" x14ac:dyDescent="0.2">
      <c r="A1839" t="s">
        <v>2171</v>
      </c>
      <c r="B1839">
        <v>430</v>
      </c>
    </row>
    <row r="1840" spans="1:2" x14ac:dyDescent="0.2">
      <c r="A1840" t="s">
        <v>2172</v>
      </c>
      <c r="B1840">
        <v>25</v>
      </c>
    </row>
    <row r="1841" spans="1:2" x14ac:dyDescent="0.2">
      <c r="A1841" t="s">
        <v>2173</v>
      </c>
      <c r="B1841">
        <v>475</v>
      </c>
    </row>
    <row r="1842" spans="1:2" x14ac:dyDescent="0.2">
      <c r="A1842" t="s">
        <v>2174</v>
      </c>
      <c r="B1842">
        <v>30</v>
      </c>
    </row>
    <row r="1843" spans="1:2" x14ac:dyDescent="0.2">
      <c r="A1843" t="s">
        <v>2175</v>
      </c>
      <c r="B1843">
        <v>10</v>
      </c>
    </row>
    <row r="1844" spans="1:2" x14ac:dyDescent="0.2">
      <c r="A1844" t="s">
        <v>2176</v>
      </c>
      <c r="B1844">
        <v>9295</v>
      </c>
    </row>
    <row r="1845" spans="1:2" x14ac:dyDescent="0.2">
      <c r="A1845" t="s">
        <v>2177</v>
      </c>
      <c r="B1845">
        <v>25</v>
      </c>
    </row>
    <row r="1846" spans="1:2" x14ac:dyDescent="0.2">
      <c r="A1846" t="s">
        <v>2178</v>
      </c>
      <c r="B1846">
        <v>85</v>
      </c>
    </row>
    <row r="1847" spans="1:2" x14ac:dyDescent="0.2">
      <c r="A1847" t="s">
        <v>2179</v>
      </c>
      <c r="B1847">
        <v>3615</v>
      </c>
    </row>
    <row r="1848" spans="1:2" x14ac:dyDescent="0.2">
      <c r="A1848" t="s">
        <v>2180</v>
      </c>
      <c r="B1848">
        <v>150</v>
      </c>
    </row>
    <row r="1849" spans="1:2" x14ac:dyDescent="0.2">
      <c r="A1849" t="s">
        <v>2181</v>
      </c>
      <c r="B1849">
        <v>3310</v>
      </c>
    </row>
    <row r="1850" spans="1:2" x14ac:dyDescent="0.2">
      <c r="A1850" t="s">
        <v>2182</v>
      </c>
      <c r="B1850">
        <v>155</v>
      </c>
    </row>
    <row r="1851" spans="1:2" x14ac:dyDescent="0.2">
      <c r="A1851" t="s">
        <v>2183</v>
      </c>
      <c r="B1851">
        <v>13215</v>
      </c>
    </row>
    <row r="1852" spans="1:2" x14ac:dyDescent="0.2">
      <c r="A1852" t="s">
        <v>2184</v>
      </c>
      <c r="B1852">
        <v>80</v>
      </c>
    </row>
    <row r="1853" spans="1:2" x14ac:dyDescent="0.2">
      <c r="A1853" t="s">
        <v>2185</v>
      </c>
      <c r="B1853">
        <v>1345</v>
      </c>
    </row>
    <row r="1854" spans="1:2" x14ac:dyDescent="0.2">
      <c r="A1854" t="s">
        <v>2186</v>
      </c>
      <c r="B1854">
        <v>11305</v>
      </c>
    </row>
    <row r="1855" spans="1:2" x14ac:dyDescent="0.2">
      <c r="A1855" t="s">
        <v>2187</v>
      </c>
      <c r="B1855">
        <v>460</v>
      </c>
    </row>
    <row r="1856" spans="1:2" x14ac:dyDescent="0.2">
      <c r="A1856" t="s">
        <v>2188</v>
      </c>
      <c r="B1856">
        <v>25</v>
      </c>
    </row>
    <row r="1857" spans="1:2" x14ac:dyDescent="0.2">
      <c r="A1857" t="s">
        <v>2189</v>
      </c>
      <c r="B1857">
        <v>25</v>
      </c>
    </row>
    <row r="1858" spans="1:2" x14ac:dyDescent="0.2">
      <c r="A1858" t="s">
        <v>2190</v>
      </c>
      <c r="B1858">
        <v>206520</v>
      </c>
    </row>
    <row r="1859" spans="1:2" x14ac:dyDescent="0.2">
      <c r="A1859" t="s">
        <v>2191</v>
      </c>
      <c r="B1859">
        <v>1660</v>
      </c>
    </row>
    <row r="1860" spans="1:2" x14ac:dyDescent="0.2">
      <c r="A1860" t="s">
        <v>2192</v>
      </c>
      <c r="B1860">
        <v>3790</v>
      </c>
    </row>
    <row r="1861" spans="1:2" x14ac:dyDescent="0.2">
      <c r="A1861" t="s">
        <v>2193</v>
      </c>
      <c r="B1861">
        <v>33045</v>
      </c>
    </row>
    <row r="1862" spans="1:2" x14ac:dyDescent="0.2">
      <c r="A1862" t="s">
        <v>2194</v>
      </c>
      <c r="B1862">
        <v>305</v>
      </c>
    </row>
    <row r="1863" spans="1:2" x14ac:dyDescent="0.2">
      <c r="A1863" t="s">
        <v>2195</v>
      </c>
      <c r="B1863">
        <v>100</v>
      </c>
    </row>
    <row r="1864" spans="1:2" x14ac:dyDescent="0.2">
      <c r="A1864" t="s">
        <v>2196</v>
      </c>
      <c r="B1864">
        <v>200</v>
      </c>
    </row>
    <row r="1865" spans="1:2" x14ac:dyDescent="0.2">
      <c r="A1865" t="s">
        <v>2197</v>
      </c>
      <c r="B1865">
        <v>32740</v>
      </c>
    </row>
    <row r="1866" spans="1:2" x14ac:dyDescent="0.2">
      <c r="A1866" t="s">
        <v>2198</v>
      </c>
      <c r="B1866">
        <v>20</v>
      </c>
    </row>
    <row r="1867" spans="1:2" x14ac:dyDescent="0.2">
      <c r="A1867" t="s">
        <v>2199</v>
      </c>
      <c r="B1867">
        <v>680</v>
      </c>
    </row>
    <row r="1868" spans="1:2" x14ac:dyDescent="0.2">
      <c r="A1868" t="s">
        <v>2200</v>
      </c>
      <c r="B1868">
        <v>1110</v>
      </c>
    </row>
    <row r="1869" spans="1:2" x14ac:dyDescent="0.2">
      <c r="A1869" t="s">
        <v>2201</v>
      </c>
      <c r="B1869">
        <v>1220</v>
      </c>
    </row>
    <row r="1870" spans="1:2" x14ac:dyDescent="0.2">
      <c r="A1870" t="s">
        <v>2202</v>
      </c>
      <c r="B1870">
        <v>705</v>
      </c>
    </row>
    <row r="1871" spans="1:2" x14ac:dyDescent="0.2">
      <c r="A1871" t="s">
        <v>2203</v>
      </c>
      <c r="B1871">
        <v>575</v>
      </c>
    </row>
    <row r="1872" spans="1:2" x14ac:dyDescent="0.2">
      <c r="A1872" t="s">
        <v>2204</v>
      </c>
      <c r="B1872">
        <v>6945</v>
      </c>
    </row>
    <row r="1873" spans="1:2" x14ac:dyDescent="0.2">
      <c r="A1873" t="s">
        <v>2205</v>
      </c>
      <c r="B1873">
        <v>15455</v>
      </c>
    </row>
    <row r="1874" spans="1:2" x14ac:dyDescent="0.2">
      <c r="A1874" t="s">
        <v>2206</v>
      </c>
      <c r="B1874">
        <v>2115</v>
      </c>
    </row>
    <row r="1875" spans="1:2" x14ac:dyDescent="0.2">
      <c r="A1875" t="s">
        <v>2207</v>
      </c>
      <c r="B1875">
        <v>265</v>
      </c>
    </row>
    <row r="1876" spans="1:2" x14ac:dyDescent="0.2">
      <c r="A1876" t="s">
        <v>2208</v>
      </c>
      <c r="B1876">
        <v>820</v>
      </c>
    </row>
    <row r="1877" spans="1:2" x14ac:dyDescent="0.2">
      <c r="A1877" t="s">
        <v>2209</v>
      </c>
      <c r="B1877">
        <v>85</v>
      </c>
    </row>
    <row r="1878" spans="1:2" x14ac:dyDescent="0.2">
      <c r="A1878" t="s">
        <v>2210</v>
      </c>
      <c r="B1878">
        <v>2710</v>
      </c>
    </row>
    <row r="1879" spans="1:2" x14ac:dyDescent="0.2">
      <c r="A1879" t="s">
        <v>2211</v>
      </c>
      <c r="B1879">
        <v>40</v>
      </c>
    </row>
    <row r="1880" spans="1:2" x14ac:dyDescent="0.2">
      <c r="A1880" t="s">
        <v>2212</v>
      </c>
      <c r="B1880">
        <v>10</v>
      </c>
    </row>
    <row r="1881" spans="1:2" x14ac:dyDescent="0.2">
      <c r="A1881" t="s">
        <v>2213</v>
      </c>
      <c r="B1881">
        <v>0</v>
      </c>
    </row>
    <row r="1882" spans="1:2" x14ac:dyDescent="0.2">
      <c r="A1882" t="s">
        <v>2214</v>
      </c>
      <c r="B1882">
        <v>0</v>
      </c>
    </row>
    <row r="1883" spans="1:2" x14ac:dyDescent="0.2">
      <c r="A1883" t="s">
        <v>2215</v>
      </c>
      <c r="B1883">
        <v>0</v>
      </c>
    </row>
    <row r="1884" spans="1:2" x14ac:dyDescent="0.2">
      <c r="A1884" t="s">
        <v>2216</v>
      </c>
      <c r="B1884">
        <v>14295</v>
      </c>
    </row>
    <row r="1885" spans="1:2" x14ac:dyDescent="0.2">
      <c r="A1885" t="s">
        <v>2217</v>
      </c>
      <c r="B1885">
        <v>220</v>
      </c>
    </row>
    <row r="1886" spans="1:2" x14ac:dyDescent="0.2">
      <c r="A1886" t="s">
        <v>2218</v>
      </c>
      <c r="B1886">
        <v>85</v>
      </c>
    </row>
    <row r="1887" spans="1:2" x14ac:dyDescent="0.2">
      <c r="A1887" t="s">
        <v>2219</v>
      </c>
      <c r="B1887">
        <v>820</v>
      </c>
    </row>
    <row r="1888" spans="1:2" x14ac:dyDescent="0.2">
      <c r="A1888" t="s">
        <v>2220</v>
      </c>
      <c r="B1888">
        <v>10</v>
      </c>
    </row>
    <row r="1889" spans="1:2" x14ac:dyDescent="0.2">
      <c r="A1889" t="s">
        <v>2221</v>
      </c>
      <c r="B1889">
        <v>11670</v>
      </c>
    </row>
    <row r="1890" spans="1:2" x14ac:dyDescent="0.2">
      <c r="A1890" t="s">
        <v>2222</v>
      </c>
      <c r="B1890">
        <v>20</v>
      </c>
    </row>
    <row r="1891" spans="1:2" x14ac:dyDescent="0.2">
      <c r="A1891" t="s">
        <v>2223</v>
      </c>
      <c r="B1891">
        <v>20</v>
      </c>
    </row>
    <row r="1892" spans="1:2" x14ac:dyDescent="0.2">
      <c r="A1892" t="s">
        <v>2224</v>
      </c>
      <c r="B1892">
        <v>75</v>
      </c>
    </row>
    <row r="1893" spans="1:2" x14ac:dyDescent="0.2">
      <c r="A1893" t="s">
        <v>2225</v>
      </c>
      <c r="B1893">
        <v>25</v>
      </c>
    </row>
    <row r="1894" spans="1:2" x14ac:dyDescent="0.2">
      <c r="A1894" t="s">
        <v>2226</v>
      </c>
      <c r="B1894">
        <v>400</v>
      </c>
    </row>
    <row r="1895" spans="1:2" x14ac:dyDescent="0.2">
      <c r="A1895" t="s">
        <v>2227</v>
      </c>
      <c r="B1895">
        <v>945</v>
      </c>
    </row>
    <row r="1896" spans="1:2" x14ac:dyDescent="0.2">
      <c r="A1896" t="s">
        <v>2228</v>
      </c>
      <c r="B1896">
        <v>4755</v>
      </c>
    </row>
    <row r="1897" spans="1:2" x14ac:dyDescent="0.2">
      <c r="A1897" t="s">
        <v>2229</v>
      </c>
      <c r="B1897">
        <v>96780</v>
      </c>
    </row>
    <row r="1898" spans="1:2" x14ac:dyDescent="0.2">
      <c r="A1898" t="s">
        <v>2230</v>
      </c>
      <c r="B1898">
        <v>62755</v>
      </c>
    </row>
    <row r="1899" spans="1:2" x14ac:dyDescent="0.2">
      <c r="A1899" t="s">
        <v>2231</v>
      </c>
      <c r="B1899">
        <v>7405</v>
      </c>
    </row>
    <row r="1900" spans="1:2" x14ac:dyDescent="0.2">
      <c r="A1900" t="s">
        <v>2232</v>
      </c>
      <c r="B1900">
        <v>4505</v>
      </c>
    </row>
    <row r="1901" spans="1:2" x14ac:dyDescent="0.2">
      <c r="A1901" t="s">
        <v>2233</v>
      </c>
      <c r="B1901">
        <v>4450</v>
      </c>
    </row>
    <row r="1902" spans="1:2" x14ac:dyDescent="0.2">
      <c r="A1902" t="s">
        <v>2234</v>
      </c>
      <c r="B1902">
        <v>0</v>
      </c>
    </row>
    <row r="1903" spans="1:2" x14ac:dyDescent="0.2">
      <c r="A1903" t="s">
        <v>2235</v>
      </c>
      <c r="B1903">
        <v>20</v>
      </c>
    </row>
    <row r="1904" spans="1:2" x14ac:dyDescent="0.2">
      <c r="A1904" t="s">
        <v>2236</v>
      </c>
      <c r="B1904">
        <v>195</v>
      </c>
    </row>
    <row r="1905" spans="1:2" x14ac:dyDescent="0.2">
      <c r="A1905" t="s">
        <v>2237</v>
      </c>
      <c r="B1905">
        <v>2390</v>
      </c>
    </row>
    <row r="1906" spans="1:2" x14ac:dyDescent="0.2">
      <c r="A1906" t="s">
        <v>2238</v>
      </c>
      <c r="B1906">
        <v>20</v>
      </c>
    </row>
    <row r="1907" spans="1:2" x14ac:dyDescent="0.2">
      <c r="A1907" t="s">
        <v>2239</v>
      </c>
      <c r="B1907">
        <v>21385</v>
      </c>
    </row>
    <row r="1908" spans="1:2" x14ac:dyDescent="0.2">
      <c r="A1908" t="s">
        <v>2240</v>
      </c>
      <c r="B1908">
        <v>620</v>
      </c>
    </row>
    <row r="1909" spans="1:2" x14ac:dyDescent="0.2">
      <c r="A1909" t="s">
        <v>2241</v>
      </c>
      <c r="B1909">
        <v>565</v>
      </c>
    </row>
    <row r="1910" spans="1:2" x14ac:dyDescent="0.2">
      <c r="A1910" t="s">
        <v>2242</v>
      </c>
      <c r="B1910">
        <v>21195</v>
      </c>
    </row>
    <row r="1911" spans="1:2" x14ac:dyDescent="0.2">
      <c r="A1911" t="s">
        <v>2243</v>
      </c>
      <c r="B1911">
        <v>33630</v>
      </c>
    </row>
    <row r="1912" spans="1:2" x14ac:dyDescent="0.2">
      <c r="A1912" t="s">
        <v>2244</v>
      </c>
      <c r="B1912">
        <v>1580</v>
      </c>
    </row>
    <row r="1913" spans="1:2" x14ac:dyDescent="0.2">
      <c r="A1913" t="s">
        <v>2245</v>
      </c>
      <c r="B1913">
        <v>2260</v>
      </c>
    </row>
    <row r="1914" spans="1:2" x14ac:dyDescent="0.2">
      <c r="A1914" t="s">
        <v>2246</v>
      </c>
      <c r="B1914">
        <v>29775</v>
      </c>
    </row>
    <row r="1915" spans="1:2" x14ac:dyDescent="0.2">
      <c r="A1915" t="s">
        <v>2247</v>
      </c>
      <c r="B1915">
        <v>400</v>
      </c>
    </row>
    <row r="1916" spans="1:2" x14ac:dyDescent="0.2">
      <c r="A1916" t="s">
        <v>2248</v>
      </c>
      <c r="B1916">
        <v>52185</v>
      </c>
    </row>
    <row r="1917" spans="1:2" x14ac:dyDescent="0.2">
      <c r="A1917" t="s">
        <v>2249</v>
      </c>
      <c r="B1917">
        <v>40</v>
      </c>
    </row>
    <row r="1918" spans="1:2" x14ac:dyDescent="0.2">
      <c r="A1918" t="s">
        <v>2250</v>
      </c>
      <c r="B1918">
        <v>8125</v>
      </c>
    </row>
    <row r="1919" spans="1:2" x14ac:dyDescent="0.2">
      <c r="A1919" t="s">
        <v>2251</v>
      </c>
      <c r="B1919">
        <v>9200</v>
      </c>
    </row>
    <row r="1920" spans="1:2" x14ac:dyDescent="0.2">
      <c r="A1920" t="s">
        <v>2252</v>
      </c>
      <c r="B1920">
        <v>3270</v>
      </c>
    </row>
    <row r="1921" spans="1:2" x14ac:dyDescent="0.2">
      <c r="A1921" t="s">
        <v>2253</v>
      </c>
      <c r="B1921">
        <v>31545</v>
      </c>
    </row>
    <row r="1922" spans="1:2" x14ac:dyDescent="0.2">
      <c r="A1922" t="s">
        <v>2254</v>
      </c>
      <c r="B1922">
        <v>10</v>
      </c>
    </row>
    <row r="1923" spans="1:2" x14ac:dyDescent="0.2">
      <c r="A1923" t="s">
        <v>2255</v>
      </c>
      <c r="B1923">
        <v>2555</v>
      </c>
    </row>
    <row r="1924" spans="1:2" x14ac:dyDescent="0.2">
      <c r="A1924" t="s">
        <v>2256</v>
      </c>
      <c r="B1924">
        <v>180</v>
      </c>
    </row>
    <row r="1925" spans="1:2" x14ac:dyDescent="0.2">
      <c r="A1925" t="s">
        <v>2257</v>
      </c>
      <c r="B1925">
        <v>180</v>
      </c>
    </row>
    <row r="1926" spans="1:2" x14ac:dyDescent="0.2">
      <c r="A1926" t="s">
        <v>2258</v>
      </c>
      <c r="B1926">
        <v>23875</v>
      </c>
    </row>
    <row r="1927" spans="1:2" x14ac:dyDescent="0.2">
      <c r="A1927" t="s">
        <v>2259</v>
      </c>
      <c r="B1927">
        <v>110</v>
      </c>
    </row>
    <row r="1928" spans="1:2" x14ac:dyDescent="0.2">
      <c r="A1928" t="s">
        <v>2260</v>
      </c>
      <c r="B1928">
        <v>110</v>
      </c>
    </row>
    <row r="1929" spans="1:2" x14ac:dyDescent="0.2">
      <c r="A1929" t="s">
        <v>2261</v>
      </c>
      <c r="B1929">
        <v>5360</v>
      </c>
    </row>
    <row r="1930" spans="1:2" x14ac:dyDescent="0.2">
      <c r="A1930" t="s">
        <v>2262</v>
      </c>
      <c r="B1930">
        <v>980</v>
      </c>
    </row>
    <row r="1931" spans="1:2" x14ac:dyDescent="0.2">
      <c r="A1931" t="s">
        <v>2263</v>
      </c>
      <c r="B1931">
        <v>90</v>
      </c>
    </row>
    <row r="1932" spans="1:2" x14ac:dyDescent="0.2">
      <c r="A1932" t="s">
        <v>2264</v>
      </c>
      <c r="B1932">
        <v>120</v>
      </c>
    </row>
    <row r="1933" spans="1:2" x14ac:dyDescent="0.2">
      <c r="A1933" t="s">
        <v>2265</v>
      </c>
      <c r="B1933">
        <v>35</v>
      </c>
    </row>
    <row r="1934" spans="1:2" x14ac:dyDescent="0.2">
      <c r="A1934" t="s">
        <v>2266</v>
      </c>
      <c r="B1934">
        <v>70</v>
      </c>
    </row>
    <row r="1935" spans="1:2" x14ac:dyDescent="0.2">
      <c r="A1935" t="s">
        <v>2267</v>
      </c>
      <c r="B1935">
        <v>10</v>
      </c>
    </row>
    <row r="1936" spans="1:2" x14ac:dyDescent="0.2">
      <c r="A1936" t="s">
        <v>2268</v>
      </c>
      <c r="B1936">
        <v>45</v>
      </c>
    </row>
    <row r="1937" spans="1:2" x14ac:dyDescent="0.2">
      <c r="A1937" t="s">
        <v>2269</v>
      </c>
      <c r="B1937">
        <v>145</v>
      </c>
    </row>
    <row r="1938" spans="1:2" x14ac:dyDescent="0.2">
      <c r="A1938" t="s">
        <v>2270</v>
      </c>
      <c r="B1938">
        <v>220</v>
      </c>
    </row>
    <row r="1939" spans="1:2" x14ac:dyDescent="0.2">
      <c r="A1939" t="s">
        <v>2271</v>
      </c>
      <c r="B1939">
        <v>480</v>
      </c>
    </row>
    <row r="1940" spans="1:2" x14ac:dyDescent="0.2">
      <c r="A1940" t="s">
        <v>2272</v>
      </c>
      <c r="B1940">
        <v>215</v>
      </c>
    </row>
    <row r="1941" spans="1:2" x14ac:dyDescent="0.2">
      <c r="A1941" t="s">
        <v>2273</v>
      </c>
      <c r="B1941">
        <v>45</v>
      </c>
    </row>
    <row r="1942" spans="1:2" x14ac:dyDescent="0.2">
      <c r="A1942" t="s">
        <v>2274</v>
      </c>
      <c r="B1942">
        <v>1420</v>
      </c>
    </row>
    <row r="1943" spans="1:2" x14ac:dyDescent="0.2">
      <c r="A1943" t="s">
        <v>2275</v>
      </c>
      <c r="B1943">
        <v>185</v>
      </c>
    </row>
    <row r="1944" spans="1:2" x14ac:dyDescent="0.2">
      <c r="A1944" t="s">
        <v>2276</v>
      </c>
      <c r="B1944">
        <v>300</v>
      </c>
    </row>
    <row r="1945" spans="1:2" x14ac:dyDescent="0.2">
      <c r="A1945" t="s">
        <v>2277</v>
      </c>
      <c r="B1945">
        <v>1005</v>
      </c>
    </row>
    <row r="1946" spans="1:2" x14ac:dyDescent="0.2">
      <c r="A1946" t="s">
        <v>2278</v>
      </c>
      <c r="B1946">
        <v>525</v>
      </c>
    </row>
    <row r="1947" spans="1:2" x14ac:dyDescent="0.2">
      <c r="A1947" t="s">
        <v>2279</v>
      </c>
      <c r="B1947">
        <v>185</v>
      </c>
    </row>
    <row r="1948" spans="1:2" x14ac:dyDescent="0.2">
      <c r="A1948" t="s">
        <v>2280</v>
      </c>
      <c r="B1948">
        <v>345</v>
      </c>
    </row>
    <row r="1949" spans="1:2" x14ac:dyDescent="0.2">
      <c r="A1949" t="s">
        <v>2281</v>
      </c>
      <c r="B1949">
        <v>1105</v>
      </c>
    </row>
    <row r="1950" spans="1:2" x14ac:dyDescent="0.2">
      <c r="A1950" t="s">
        <v>2282</v>
      </c>
      <c r="B1950">
        <v>400</v>
      </c>
    </row>
    <row r="1951" spans="1:2" x14ac:dyDescent="0.2">
      <c r="A1951" t="s">
        <v>2283</v>
      </c>
      <c r="B1951">
        <v>105</v>
      </c>
    </row>
    <row r="1952" spans="1:2" x14ac:dyDescent="0.2">
      <c r="A1952" t="s">
        <v>2284</v>
      </c>
      <c r="B1952">
        <v>600</v>
      </c>
    </row>
    <row r="1953" spans="1:2" x14ac:dyDescent="0.2">
      <c r="A1953" t="s">
        <v>2285</v>
      </c>
      <c r="B1953">
        <v>146010</v>
      </c>
    </row>
    <row r="1954" spans="1:2" x14ac:dyDescent="0.2">
      <c r="A1954" t="s">
        <v>2286</v>
      </c>
      <c r="B1954">
        <v>144550</v>
      </c>
    </row>
    <row r="1955" spans="1:2" x14ac:dyDescent="0.2">
      <c r="A1955" t="s">
        <v>2287</v>
      </c>
      <c r="B1955">
        <v>50235</v>
      </c>
    </row>
    <row r="1956" spans="1:2" x14ac:dyDescent="0.2">
      <c r="A1956" t="s">
        <v>2288</v>
      </c>
      <c r="B1956">
        <v>320</v>
      </c>
    </row>
    <row r="1957" spans="1:2" x14ac:dyDescent="0.2">
      <c r="A1957" t="s">
        <v>2289</v>
      </c>
      <c r="B1957">
        <v>86440</v>
      </c>
    </row>
    <row r="1958" spans="1:2" x14ac:dyDescent="0.2">
      <c r="A1958" t="s">
        <v>2290</v>
      </c>
      <c r="B1958">
        <v>40</v>
      </c>
    </row>
    <row r="1959" spans="1:2" x14ac:dyDescent="0.2">
      <c r="A1959" t="s">
        <v>2291</v>
      </c>
      <c r="B1959">
        <v>1795</v>
      </c>
    </row>
    <row r="1960" spans="1:2" x14ac:dyDescent="0.2">
      <c r="A1960" t="s">
        <v>2292</v>
      </c>
      <c r="B1960">
        <v>1215</v>
      </c>
    </row>
    <row r="1961" spans="1:2" x14ac:dyDescent="0.2">
      <c r="A1961" t="s">
        <v>2293</v>
      </c>
      <c r="B1961">
        <v>4445</v>
      </c>
    </row>
    <row r="1962" spans="1:2" x14ac:dyDescent="0.2">
      <c r="A1962" t="s">
        <v>2294</v>
      </c>
      <c r="B1962">
        <v>60</v>
      </c>
    </row>
    <row r="1963" spans="1:2" x14ac:dyDescent="0.2">
      <c r="A1963" t="s">
        <v>2295</v>
      </c>
      <c r="B1963">
        <v>1460</v>
      </c>
    </row>
    <row r="1964" spans="1:2" x14ac:dyDescent="0.2">
      <c r="A1964" t="s">
        <v>2296</v>
      </c>
      <c r="B1964">
        <v>280</v>
      </c>
    </row>
    <row r="1965" spans="1:2" x14ac:dyDescent="0.2">
      <c r="A1965" t="s">
        <v>2297</v>
      </c>
      <c r="B1965">
        <v>440</v>
      </c>
    </row>
    <row r="1966" spans="1:2" x14ac:dyDescent="0.2">
      <c r="A1966" t="s">
        <v>2298</v>
      </c>
      <c r="B1966">
        <v>605</v>
      </c>
    </row>
    <row r="1967" spans="1:2" x14ac:dyDescent="0.2">
      <c r="A1967" t="s">
        <v>2299</v>
      </c>
      <c r="B1967">
        <v>135</v>
      </c>
    </row>
    <row r="1968" spans="1:2" x14ac:dyDescent="0.2">
      <c r="A1968" t="s">
        <v>2300</v>
      </c>
      <c r="B1968">
        <v>740</v>
      </c>
    </row>
    <row r="1969" spans="1:2" x14ac:dyDescent="0.2">
      <c r="A1969" t="s">
        <v>2301</v>
      </c>
      <c r="B1969">
        <v>355</v>
      </c>
    </row>
    <row r="1970" spans="1:2" x14ac:dyDescent="0.2">
      <c r="A1970" t="s">
        <v>2302</v>
      </c>
      <c r="B1970">
        <v>380</v>
      </c>
    </row>
    <row r="1971" spans="1:2" x14ac:dyDescent="0.2">
      <c r="A1971" t="s">
        <v>2303</v>
      </c>
      <c r="B1971">
        <v>0</v>
      </c>
    </row>
    <row r="1972" spans="1:2" x14ac:dyDescent="0.2">
      <c r="A1972" t="s">
        <v>2304</v>
      </c>
      <c r="B1972">
        <v>4390</v>
      </c>
    </row>
    <row r="1973" spans="1:2" x14ac:dyDescent="0.2">
      <c r="A1973" t="s">
        <v>2305</v>
      </c>
      <c r="B1973">
        <v>275</v>
      </c>
    </row>
    <row r="1974" spans="1:2" x14ac:dyDescent="0.2">
      <c r="A1974" t="s">
        <v>2306</v>
      </c>
      <c r="B1974">
        <v>3640</v>
      </c>
    </row>
    <row r="1975" spans="1:2" x14ac:dyDescent="0.2">
      <c r="A1975" t="s">
        <v>2307</v>
      </c>
      <c r="B1975">
        <v>185</v>
      </c>
    </row>
    <row r="1976" spans="1:2" x14ac:dyDescent="0.2">
      <c r="A1976" t="s">
        <v>2308</v>
      </c>
      <c r="B1976">
        <v>200</v>
      </c>
    </row>
    <row r="1977" spans="1:2" x14ac:dyDescent="0.2">
      <c r="A1977" t="s">
        <v>2309</v>
      </c>
      <c r="B1977">
        <v>85</v>
      </c>
    </row>
    <row r="1978" spans="1:2" x14ac:dyDescent="0.2">
      <c r="A1978" t="s">
        <v>2310</v>
      </c>
      <c r="B1978">
        <v>3105</v>
      </c>
    </row>
    <row r="1979" spans="1:2" x14ac:dyDescent="0.2">
      <c r="A1979" t="s">
        <v>2311</v>
      </c>
      <c r="B1979">
        <v>70</v>
      </c>
    </row>
    <row r="1980" spans="1:2" x14ac:dyDescent="0.2">
      <c r="A1980" t="s">
        <v>2312</v>
      </c>
      <c r="B1980">
        <v>240</v>
      </c>
    </row>
    <row r="1981" spans="1:2" x14ac:dyDescent="0.2">
      <c r="A1981" t="s">
        <v>2313</v>
      </c>
      <c r="B1981">
        <v>2790</v>
      </c>
    </row>
    <row r="1982" spans="1:2" x14ac:dyDescent="0.2">
      <c r="A1982" t="s">
        <v>2314</v>
      </c>
      <c r="B1982">
        <v>0</v>
      </c>
    </row>
    <row r="1983" spans="1:2" x14ac:dyDescent="0.2">
      <c r="A1983" t="s">
        <v>2315</v>
      </c>
      <c r="B1983">
        <v>165</v>
      </c>
    </row>
    <row r="1984" spans="1:2" x14ac:dyDescent="0.2">
      <c r="A1984" t="s">
        <v>2316</v>
      </c>
      <c r="B1984">
        <v>159505</v>
      </c>
    </row>
    <row r="1985" spans="1:2" x14ac:dyDescent="0.2">
      <c r="A1985" t="s">
        <v>2317</v>
      </c>
      <c r="B1985">
        <v>12295</v>
      </c>
    </row>
    <row r="1986" spans="1:2" x14ac:dyDescent="0.2">
      <c r="A1986" t="s">
        <v>2318</v>
      </c>
      <c r="B1986">
        <v>121605</v>
      </c>
    </row>
    <row r="1987" spans="1:2" x14ac:dyDescent="0.2">
      <c r="A1987" t="s">
        <v>2319</v>
      </c>
      <c r="B1987">
        <v>19355</v>
      </c>
    </row>
    <row r="1988" spans="1:2" x14ac:dyDescent="0.2">
      <c r="A1988" t="s">
        <v>2320</v>
      </c>
      <c r="B1988">
        <v>6255</v>
      </c>
    </row>
    <row r="1989" spans="1:2" x14ac:dyDescent="0.2">
      <c r="A1989" t="s">
        <v>2325</v>
      </c>
      <c r="B1989">
        <v>4809335</v>
      </c>
    </row>
    <row r="1990" spans="1:2" x14ac:dyDescent="0.2">
      <c r="A1990" t="s">
        <v>2326</v>
      </c>
      <c r="B1990">
        <v>3980120</v>
      </c>
    </row>
    <row r="1991" spans="1:2" x14ac:dyDescent="0.2">
      <c r="A1991" t="s">
        <v>2043</v>
      </c>
      <c r="B1991">
        <v>364455</v>
      </c>
    </row>
    <row r="1992" spans="1:2" x14ac:dyDescent="0.2">
      <c r="A1992" t="s">
        <v>2044</v>
      </c>
      <c r="B1992">
        <v>96685</v>
      </c>
    </row>
    <row r="1993" spans="1:2" x14ac:dyDescent="0.2">
      <c r="A1993" t="s">
        <v>2327</v>
      </c>
      <c r="B1993">
        <v>341985</v>
      </c>
    </row>
    <row r="1994" spans="1:2" x14ac:dyDescent="0.2">
      <c r="A1994" t="s">
        <v>2328</v>
      </c>
      <c r="B1994">
        <v>10975</v>
      </c>
    </row>
    <row r="1995" spans="1:2" x14ac:dyDescent="0.2">
      <c r="A1995" t="s">
        <v>2329</v>
      </c>
      <c r="B1995">
        <v>331000</v>
      </c>
    </row>
    <row r="1996" spans="1:2" x14ac:dyDescent="0.2">
      <c r="A1996" t="s">
        <v>2034</v>
      </c>
      <c r="B1996">
        <v>8965</v>
      </c>
    </row>
    <row r="1997" spans="1:2" x14ac:dyDescent="0.2">
      <c r="A1997" t="s">
        <v>2330</v>
      </c>
      <c r="B1997">
        <v>10605</v>
      </c>
    </row>
    <row r="1998" spans="1:2" x14ac:dyDescent="0.2">
      <c r="A1998" t="s">
        <v>2331</v>
      </c>
      <c r="B1998">
        <v>5960</v>
      </c>
    </row>
    <row r="1999" spans="1:2" x14ac:dyDescent="0.2">
      <c r="A1999" t="s">
        <v>2332</v>
      </c>
      <c r="B1999">
        <v>570</v>
      </c>
    </row>
    <row r="2000" spans="1:2" x14ac:dyDescent="0.2">
      <c r="A2000" t="s">
        <v>2333</v>
      </c>
      <c r="B2000">
        <v>2242030</v>
      </c>
    </row>
    <row r="2001" spans="1:2" x14ac:dyDescent="0.2">
      <c r="A2001" t="s">
        <v>2334</v>
      </c>
      <c r="B2001">
        <v>1846000</v>
      </c>
    </row>
    <row r="2002" spans="1:2" x14ac:dyDescent="0.2">
      <c r="A2002" t="s">
        <v>965</v>
      </c>
      <c r="B2002">
        <v>176680</v>
      </c>
    </row>
    <row r="2003" spans="1:2" x14ac:dyDescent="0.2">
      <c r="A2003" t="s">
        <v>966</v>
      </c>
      <c r="B2003">
        <v>43895</v>
      </c>
    </row>
    <row r="2004" spans="1:2" x14ac:dyDescent="0.2">
      <c r="A2004" t="s">
        <v>2335</v>
      </c>
      <c r="B2004">
        <v>162565</v>
      </c>
    </row>
    <row r="2005" spans="1:2" x14ac:dyDescent="0.2">
      <c r="A2005" t="s">
        <v>2336</v>
      </c>
      <c r="B2005">
        <v>4415</v>
      </c>
    </row>
    <row r="2006" spans="1:2" x14ac:dyDescent="0.2">
      <c r="A2006" t="s">
        <v>2337</v>
      </c>
      <c r="B2006">
        <v>158150</v>
      </c>
    </row>
    <row r="2007" spans="1:2" x14ac:dyDescent="0.2">
      <c r="A2007" t="s">
        <v>2039</v>
      </c>
      <c r="B2007">
        <v>4545</v>
      </c>
    </row>
    <row r="2008" spans="1:2" x14ac:dyDescent="0.2">
      <c r="A2008" t="s">
        <v>2051</v>
      </c>
      <c r="B2008">
        <v>5215</v>
      </c>
    </row>
    <row r="2009" spans="1:2" x14ac:dyDescent="0.2">
      <c r="A2009" t="s">
        <v>2052</v>
      </c>
      <c r="B2009">
        <v>2845</v>
      </c>
    </row>
    <row r="2010" spans="1:2" x14ac:dyDescent="0.2">
      <c r="A2010" t="s">
        <v>2053</v>
      </c>
      <c r="B2010">
        <v>285</v>
      </c>
    </row>
    <row r="2011" spans="1:2" x14ac:dyDescent="0.2">
      <c r="A2011" t="s">
        <v>2338</v>
      </c>
      <c r="B2011">
        <v>2567310</v>
      </c>
    </row>
    <row r="2012" spans="1:2" x14ac:dyDescent="0.2">
      <c r="A2012" t="s">
        <v>2334</v>
      </c>
      <c r="B2012">
        <v>2134120</v>
      </c>
    </row>
    <row r="2013" spans="1:2" x14ac:dyDescent="0.2">
      <c r="A2013" t="s">
        <v>965</v>
      </c>
      <c r="B2013">
        <v>187770</v>
      </c>
    </row>
    <row r="2014" spans="1:2" x14ac:dyDescent="0.2">
      <c r="A2014" t="s">
        <v>966</v>
      </c>
      <c r="B2014">
        <v>52795</v>
      </c>
    </row>
    <row r="2015" spans="1:2" x14ac:dyDescent="0.2">
      <c r="A2015" t="s">
        <v>2335</v>
      </c>
      <c r="B2015">
        <v>179420</v>
      </c>
    </row>
    <row r="2016" spans="1:2" x14ac:dyDescent="0.2">
      <c r="A2016" t="s">
        <v>2336</v>
      </c>
      <c r="B2016">
        <v>6565</v>
      </c>
    </row>
    <row r="2017" spans="1:2" x14ac:dyDescent="0.2">
      <c r="A2017" t="s">
        <v>2337</v>
      </c>
      <c r="B2017">
        <v>172855</v>
      </c>
    </row>
    <row r="2018" spans="1:2" x14ac:dyDescent="0.2">
      <c r="A2018" t="s">
        <v>2039</v>
      </c>
      <c r="B2018">
        <v>4425</v>
      </c>
    </row>
    <row r="2019" spans="1:2" x14ac:dyDescent="0.2">
      <c r="A2019" t="s">
        <v>2051</v>
      </c>
      <c r="B2019">
        <v>5385</v>
      </c>
    </row>
    <row r="2020" spans="1:2" x14ac:dyDescent="0.2">
      <c r="A2020" t="s">
        <v>2052</v>
      </c>
      <c r="B2020">
        <v>3115</v>
      </c>
    </row>
    <row r="2021" spans="1:2" x14ac:dyDescent="0.2">
      <c r="A2021" t="s">
        <v>2053</v>
      </c>
      <c r="B2021">
        <v>285</v>
      </c>
    </row>
    <row r="2022" spans="1:2" x14ac:dyDescent="0.2">
      <c r="A2022" t="s">
        <v>2339</v>
      </c>
      <c r="B2022">
        <v>3824495</v>
      </c>
    </row>
    <row r="2023" spans="1:2" x14ac:dyDescent="0.2">
      <c r="A2023" t="s">
        <v>2340</v>
      </c>
      <c r="B2023">
        <v>323360</v>
      </c>
    </row>
    <row r="2024" spans="1:2" x14ac:dyDescent="0.2">
      <c r="A2024" t="s">
        <v>2341</v>
      </c>
      <c r="B2024">
        <v>15013</v>
      </c>
    </row>
    <row r="2025" spans="1:2" x14ac:dyDescent="0.2">
      <c r="A2025" t="s">
        <v>2342</v>
      </c>
      <c r="B2025">
        <v>15283</v>
      </c>
    </row>
    <row r="2026" spans="1:2" x14ac:dyDescent="0.2">
      <c r="A2026" t="s">
        <v>2343</v>
      </c>
      <c r="B2026">
        <v>1736495</v>
      </c>
    </row>
    <row r="2027" spans="1:2" x14ac:dyDescent="0.2">
      <c r="A2027" t="s">
        <v>2344</v>
      </c>
      <c r="B2027">
        <v>184335</v>
      </c>
    </row>
    <row r="2028" spans="1:2" x14ac:dyDescent="0.2">
      <c r="A2028" t="s">
        <v>2345</v>
      </c>
      <c r="B2028">
        <v>14246</v>
      </c>
    </row>
    <row r="2029" spans="1:2" x14ac:dyDescent="0.2">
      <c r="A2029" t="s">
        <v>2346</v>
      </c>
      <c r="B2029">
        <v>14935</v>
      </c>
    </row>
    <row r="2030" spans="1:2" x14ac:dyDescent="0.2">
      <c r="A2030" t="s">
        <v>2347</v>
      </c>
      <c r="B2030">
        <v>2088000</v>
      </c>
    </row>
    <row r="2031" spans="1:2" x14ac:dyDescent="0.2">
      <c r="A2031" t="s">
        <v>2344</v>
      </c>
      <c r="B2031">
        <v>139030</v>
      </c>
    </row>
    <row r="2032" spans="1:2" x14ac:dyDescent="0.2">
      <c r="A2032" t="s">
        <v>2345</v>
      </c>
      <c r="B2032">
        <v>16048</v>
      </c>
    </row>
    <row r="2033" spans="1:2" x14ac:dyDescent="0.2">
      <c r="A2033" t="s">
        <v>2346</v>
      </c>
      <c r="B2033">
        <v>15744</v>
      </c>
    </row>
    <row r="2034" spans="1:2" x14ac:dyDescent="0.2">
      <c r="A2034" t="s">
        <v>2348</v>
      </c>
      <c r="B2034">
        <v>1782710</v>
      </c>
    </row>
    <row r="2035" spans="1:2" x14ac:dyDescent="0.2">
      <c r="A2035" t="s">
        <v>2048</v>
      </c>
      <c r="B2035">
        <v>1701835</v>
      </c>
    </row>
    <row r="2036" spans="1:2" x14ac:dyDescent="0.2">
      <c r="A2036" t="s">
        <v>1205</v>
      </c>
      <c r="B2036">
        <v>1627120</v>
      </c>
    </row>
    <row r="2037" spans="1:2" x14ac:dyDescent="0.2">
      <c r="A2037" t="s">
        <v>429</v>
      </c>
      <c r="B2037">
        <v>1317125</v>
      </c>
    </row>
    <row r="2038" spans="1:2" x14ac:dyDescent="0.2">
      <c r="A2038" t="s">
        <v>439</v>
      </c>
      <c r="B2038">
        <v>309995</v>
      </c>
    </row>
    <row r="2039" spans="1:2" x14ac:dyDescent="0.2">
      <c r="A2039" t="s">
        <v>1206</v>
      </c>
      <c r="B2039">
        <v>74710</v>
      </c>
    </row>
    <row r="2040" spans="1:2" x14ac:dyDescent="0.2">
      <c r="A2040" t="s">
        <v>1207</v>
      </c>
      <c r="B2040">
        <v>815</v>
      </c>
    </row>
    <row r="2041" spans="1:2" x14ac:dyDescent="0.2">
      <c r="A2041" t="s">
        <v>1208</v>
      </c>
      <c r="B2041">
        <v>315</v>
      </c>
    </row>
    <row r="2042" spans="1:2" x14ac:dyDescent="0.2">
      <c r="A2042" t="s">
        <v>1209</v>
      </c>
      <c r="B2042">
        <v>0</v>
      </c>
    </row>
    <row r="2043" spans="1:2" x14ac:dyDescent="0.2">
      <c r="A2043" t="s">
        <v>1210</v>
      </c>
      <c r="B2043">
        <v>245</v>
      </c>
    </row>
    <row r="2044" spans="1:2" x14ac:dyDescent="0.2">
      <c r="A2044" t="s">
        <v>1211</v>
      </c>
      <c r="B2044">
        <v>20</v>
      </c>
    </row>
    <row r="2045" spans="1:2" x14ac:dyDescent="0.2">
      <c r="A2045" t="s">
        <v>1212</v>
      </c>
      <c r="B2045">
        <v>55</v>
      </c>
    </row>
    <row r="2046" spans="1:2" x14ac:dyDescent="0.2">
      <c r="A2046" t="s">
        <v>1213</v>
      </c>
      <c r="B2046">
        <v>0</v>
      </c>
    </row>
    <row r="2047" spans="1:2" x14ac:dyDescent="0.2">
      <c r="A2047" t="s">
        <v>1214</v>
      </c>
      <c r="B2047">
        <v>10</v>
      </c>
    </row>
    <row r="2048" spans="1:2" x14ac:dyDescent="0.2">
      <c r="A2048" t="s">
        <v>1215</v>
      </c>
      <c r="B2048">
        <v>10</v>
      </c>
    </row>
    <row r="2049" spans="1:2" x14ac:dyDescent="0.2">
      <c r="A2049" t="s">
        <v>1216</v>
      </c>
      <c r="B2049">
        <v>10</v>
      </c>
    </row>
    <row r="2050" spans="1:2" x14ac:dyDescent="0.2">
      <c r="A2050" t="s">
        <v>1217</v>
      </c>
      <c r="B2050">
        <v>0</v>
      </c>
    </row>
    <row r="2051" spans="1:2" x14ac:dyDescent="0.2">
      <c r="A2051" t="s">
        <v>1218</v>
      </c>
      <c r="B2051">
        <v>0</v>
      </c>
    </row>
    <row r="2052" spans="1:2" x14ac:dyDescent="0.2">
      <c r="A2052" t="s">
        <v>1219</v>
      </c>
      <c r="B2052">
        <v>10</v>
      </c>
    </row>
    <row r="2053" spans="1:2" x14ac:dyDescent="0.2">
      <c r="A2053" t="s">
        <v>1220</v>
      </c>
      <c r="B2053">
        <v>150</v>
      </c>
    </row>
    <row r="2054" spans="1:2" x14ac:dyDescent="0.2">
      <c r="A2054" t="s">
        <v>1221</v>
      </c>
      <c r="B2054">
        <v>0</v>
      </c>
    </row>
    <row r="2055" spans="1:2" x14ac:dyDescent="0.2">
      <c r="A2055" t="s">
        <v>1222</v>
      </c>
      <c r="B2055">
        <v>0</v>
      </c>
    </row>
    <row r="2056" spans="1:2" x14ac:dyDescent="0.2">
      <c r="A2056" t="s">
        <v>1223</v>
      </c>
      <c r="B2056">
        <v>0</v>
      </c>
    </row>
    <row r="2057" spans="1:2" x14ac:dyDescent="0.2">
      <c r="A2057" t="s">
        <v>1224</v>
      </c>
      <c r="B2057">
        <v>65</v>
      </c>
    </row>
    <row r="2058" spans="1:2" x14ac:dyDescent="0.2">
      <c r="A2058" t="s">
        <v>1225</v>
      </c>
      <c r="B2058">
        <v>0</v>
      </c>
    </row>
    <row r="2059" spans="1:2" x14ac:dyDescent="0.2">
      <c r="A2059" t="s">
        <v>1226</v>
      </c>
      <c r="B2059">
        <v>30</v>
      </c>
    </row>
    <row r="2060" spans="1:2" x14ac:dyDescent="0.2">
      <c r="A2060" t="s">
        <v>1227</v>
      </c>
      <c r="B2060">
        <v>30</v>
      </c>
    </row>
    <row r="2061" spans="1:2" x14ac:dyDescent="0.2">
      <c r="A2061" t="s">
        <v>1228</v>
      </c>
      <c r="B2061">
        <v>0</v>
      </c>
    </row>
    <row r="2062" spans="1:2" x14ac:dyDescent="0.2">
      <c r="A2062" t="s">
        <v>1229</v>
      </c>
      <c r="B2062">
        <v>0</v>
      </c>
    </row>
    <row r="2063" spans="1:2" x14ac:dyDescent="0.2">
      <c r="A2063" t="s">
        <v>1230</v>
      </c>
      <c r="B2063">
        <v>45</v>
      </c>
    </row>
    <row r="2064" spans="1:2" x14ac:dyDescent="0.2">
      <c r="A2064" t="s">
        <v>1231</v>
      </c>
      <c r="B2064">
        <v>45</v>
      </c>
    </row>
    <row r="2065" spans="1:2" x14ac:dyDescent="0.2">
      <c r="A2065" t="s">
        <v>1232</v>
      </c>
      <c r="B2065">
        <v>0</v>
      </c>
    </row>
    <row r="2066" spans="1:2" x14ac:dyDescent="0.2">
      <c r="A2066" t="s">
        <v>1233</v>
      </c>
      <c r="B2066">
        <v>0</v>
      </c>
    </row>
    <row r="2067" spans="1:2" x14ac:dyDescent="0.2">
      <c r="A2067" t="s">
        <v>1234</v>
      </c>
      <c r="B2067">
        <v>0</v>
      </c>
    </row>
    <row r="2068" spans="1:2" x14ac:dyDescent="0.2">
      <c r="A2068" t="s">
        <v>1235</v>
      </c>
      <c r="B2068">
        <v>0</v>
      </c>
    </row>
    <row r="2069" spans="1:2" x14ac:dyDescent="0.2">
      <c r="A2069" t="s">
        <v>1236</v>
      </c>
      <c r="B2069">
        <v>30</v>
      </c>
    </row>
    <row r="2070" spans="1:2" x14ac:dyDescent="0.2">
      <c r="A2070" t="s">
        <v>1237</v>
      </c>
      <c r="B2070">
        <v>0</v>
      </c>
    </row>
    <row r="2071" spans="1:2" x14ac:dyDescent="0.2">
      <c r="A2071" t="s">
        <v>1238</v>
      </c>
      <c r="B2071">
        <v>0</v>
      </c>
    </row>
    <row r="2072" spans="1:2" x14ac:dyDescent="0.2">
      <c r="A2072" t="s">
        <v>1239</v>
      </c>
      <c r="B2072">
        <v>0</v>
      </c>
    </row>
    <row r="2073" spans="1:2" x14ac:dyDescent="0.2">
      <c r="A2073" t="s">
        <v>1240</v>
      </c>
      <c r="B2073">
        <v>0</v>
      </c>
    </row>
    <row r="2074" spans="1:2" x14ac:dyDescent="0.2">
      <c r="A2074" t="s">
        <v>1241</v>
      </c>
      <c r="B2074">
        <v>0</v>
      </c>
    </row>
    <row r="2075" spans="1:2" x14ac:dyDescent="0.2">
      <c r="A2075" t="s">
        <v>1242</v>
      </c>
      <c r="B2075">
        <v>0</v>
      </c>
    </row>
    <row r="2076" spans="1:2" x14ac:dyDescent="0.2">
      <c r="A2076" t="s">
        <v>1243</v>
      </c>
      <c r="B2076">
        <v>0</v>
      </c>
    </row>
    <row r="2077" spans="1:2" x14ac:dyDescent="0.2">
      <c r="A2077" t="s">
        <v>1244</v>
      </c>
      <c r="B2077">
        <v>0</v>
      </c>
    </row>
    <row r="2078" spans="1:2" x14ac:dyDescent="0.2">
      <c r="A2078" t="s">
        <v>1245</v>
      </c>
      <c r="B2078">
        <v>0</v>
      </c>
    </row>
    <row r="2079" spans="1:2" x14ac:dyDescent="0.2">
      <c r="A2079" t="s">
        <v>1246</v>
      </c>
      <c r="B2079">
        <v>0</v>
      </c>
    </row>
    <row r="2080" spans="1:2" x14ac:dyDescent="0.2">
      <c r="A2080" t="s">
        <v>1247</v>
      </c>
      <c r="B2080">
        <v>0</v>
      </c>
    </row>
    <row r="2081" spans="1:2" x14ac:dyDescent="0.2">
      <c r="A2081" t="s">
        <v>1248</v>
      </c>
      <c r="B2081">
        <v>0</v>
      </c>
    </row>
    <row r="2082" spans="1:2" x14ac:dyDescent="0.2">
      <c r="A2082" t="s">
        <v>1249</v>
      </c>
      <c r="B2082">
        <v>0</v>
      </c>
    </row>
    <row r="2083" spans="1:2" x14ac:dyDescent="0.2">
      <c r="A2083" t="s">
        <v>1250</v>
      </c>
      <c r="B2083">
        <v>0</v>
      </c>
    </row>
    <row r="2084" spans="1:2" x14ac:dyDescent="0.2">
      <c r="A2084" t="s">
        <v>1251</v>
      </c>
      <c r="B2084">
        <v>0</v>
      </c>
    </row>
    <row r="2085" spans="1:2" x14ac:dyDescent="0.2">
      <c r="A2085" t="s">
        <v>1252</v>
      </c>
      <c r="B2085">
        <v>0</v>
      </c>
    </row>
    <row r="2086" spans="1:2" x14ac:dyDescent="0.2">
      <c r="A2086" t="s">
        <v>1253</v>
      </c>
      <c r="B2086">
        <v>440</v>
      </c>
    </row>
    <row r="2087" spans="1:2" x14ac:dyDescent="0.2">
      <c r="A2087" t="s">
        <v>1254</v>
      </c>
      <c r="B2087">
        <v>0</v>
      </c>
    </row>
    <row r="2088" spans="1:2" x14ac:dyDescent="0.2">
      <c r="A2088" t="s">
        <v>1255</v>
      </c>
      <c r="B2088">
        <v>440</v>
      </c>
    </row>
    <row r="2089" spans="1:2" x14ac:dyDescent="0.2">
      <c r="A2089" t="s">
        <v>1256</v>
      </c>
      <c r="B2089">
        <v>0</v>
      </c>
    </row>
    <row r="2090" spans="1:2" x14ac:dyDescent="0.2">
      <c r="A2090" t="s">
        <v>1257</v>
      </c>
      <c r="B2090">
        <v>0</v>
      </c>
    </row>
    <row r="2091" spans="1:2" x14ac:dyDescent="0.2">
      <c r="A2091" t="s">
        <v>1258</v>
      </c>
      <c r="B2091">
        <v>0</v>
      </c>
    </row>
    <row r="2092" spans="1:2" x14ac:dyDescent="0.2">
      <c r="A2092" t="s">
        <v>1259</v>
      </c>
      <c r="B2092">
        <v>0</v>
      </c>
    </row>
    <row r="2093" spans="1:2" x14ac:dyDescent="0.2">
      <c r="A2093" t="s">
        <v>1260</v>
      </c>
      <c r="B2093">
        <v>0</v>
      </c>
    </row>
    <row r="2094" spans="1:2" x14ac:dyDescent="0.2">
      <c r="A2094" t="s">
        <v>1261</v>
      </c>
      <c r="B2094">
        <v>0</v>
      </c>
    </row>
    <row r="2095" spans="1:2" x14ac:dyDescent="0.2">
      <c r="A2095" t="s">
        <v>1262</v>
      </c>
      <c r="B2095">
        <v>0</v>
      </c>
    </row>
    <row r="2096" spans="1:2" x14ac:dyDescent="0.2">
      <c r="A2096" t="s">
        <v>1263</v>
      </c>
      <c r="B2096">
        <v>0</v>
      </c>
    </row>
    <row r="2097" spans="1:2" x14ac:dyDescent="0.2">
      <c r="A2097" t="s">
        <v>1264</v>
      </c>
      <c r="B2097">
        <v>0</v>
      </c>
    </row>
    <row r="2098" spans="1:2" x14ac:dyDescent="0.2">
      <c r="A2098" t="s">
        <v>1265</v>
      </c>
      <c r="B2098">
        <v>0</v>
      </c>
    </row>
    <row r="2099" spans="1:2" x14ac:dyDescent="0.2">
      <c r="A2099" t="s">
        <v>1266</v>
      </c>
      <c r="B2099">
        <v>0</v>
      </c>
    </row>
    <row r="2100" spans="1:2" x14ac:dyDescent="0.2">
      <c r="A2100" t="s">
        <v>1267</v>
      </c>
      <c r="B2100">
        <v>10</v>
      </c>
    </row>
    <row r="2101" spans="1:2" x14ac:dyDescent="0.2">
      <c r="A2101" t="s">
        <v>1268</v>
      </c>
      <c r="B2101">
        <v>0</v>
      </c>
    </row>
    <row r="2102" spans="1:2" x14ac:dyDescent="0.2">
      <c r="A2102" t="s">
        <v>1269</v>
      </c>
      <c r="B2102">
        <v>0</v>
      </c>
    </row>
    <row r="2103" spans="1:2" x14ac:dyDescent="0.2">
      <c r="A2103" t="s">
        <v>1270</v>
      </c>
      <c r="B2103">
        <v>0</v>
      </c>
    </row>
    <row r="2104" spans="1:2" x14ac:dyDescent="0.2">
      <c r="A2104" t="s">
        <v>1271</v>
      </c>
      <c r="B2104">
        <v>0</v>
      </c>
    </row>
    <row r="2105" spans="1:2" x14ac:dyDescent="0.2">
      <c r="A2105" t="s">
        <v>1272</v>
      </c>
      <c r="B2105">
        <v>0</v>
      </c>
    </row>
    <row r="2106" spans="1:2" x14ac:dyDescent="0.2">
      <c r="A2106" t="s">
        <v>1273</v>
      </c>
      <c r="B2106">
        <v>0</v>
      </c>
    </row>
    <row r="2107" spans="1:2" x14ac:dyDescent="0.2">
      <c r="A2107" t="s">
        <v>1274</v>
      </c>
      <c r="B2107">
        <v>0</v>
      </c>
    </row>
    <row r="2108" spans="1:2" x14ac:dyDescent="0.2">
      <c r="A2108" t="s">
        <v>1275</v>
      </c>
      <c r="B2108">
        <v>0</v>
      </c>
    </row>
    <row r="2109" spans="1:2" x14ac:dyDescent="0.2">
      <c r="A2109" t="s">
        <v>1276</v>
      </c>
      <c r="B2109">
        <v>0</v>
      </c>
    </row>
    <row r="2110" spans="1:2" x14ac:dyDescent="0.2">
      <c r="A2110" t="s">
        <v>1277</v>
      </c>
      <c r="B2110">
        <v>0</v>
      </c>
    </row>
    <row r="2111" spans="1:2" x14ac:dyDescent="0.2">
      <c r="A2111" t="s">
        <v>1278</v>
      </c>
      <c r="B2111">
        <v>0</v>
      </c>
    </row>
    <row r="2112" spans="1:2" x14ac:dyDescent="0.2">
      <c r="A2112" t="s">
        <v>1279</v>
      </c>
      <c r="B2112">
        <v>0</v>
      </c>
    </row>
    <row r="2113" spans="1:2" x14ac:dyDescent="0.2">
      <c r="A2113" t="s">
        <v>1280</v>
      </c>
      <c r="B2113">
        <v>0</v>
      </c>
    </row>
    <row r="2114" spans="1:2" x14ac:dyDescent="0.2">
      <c r="A2114" t="s">
        <v>1281</v>
      </c>
      <c r="B2114">
        <v>0</v>
      </c>
    </row>
    <row r="2115" spans="1:2" x14ac:dyDescent="0.2">
      <c r="A2115" t="s">
        <v>1282</v>
      </c>
      <c r="B2115">
        <v>0</v>
      </c>
    </row>
    <row r="2116" spans="1:2" x14ac:dyDescent="0.2">
      <c r="A2116" t="s">
        <v>1283</v>
      </c>
      <c r="B2116">
        <v>0</v>
      </c>
    </row>
    <row r="2117" spans="1:2" x14ac:dyDescent="0.2">
      <c r="A2117" t="s">
        <v>1284</v>
      </c>
      <c r="B2117">
        <v>0</v>
      </c>
    </row>
    <row r="2118" spans="1:2" x14ac:dyDescent="0.2">
      <c r="A2118" t="s">
        <v>1285</v>
      </c>
      <c r="B2118">
        <v>0</v>
      </c>
    </row>
    <row r="2119" spans="1:2" x14ac:dyDescent="0.2">
      <c r="A2119" t="s">
        <v>1286</v>
      </c>
      <c r="B2119">
        <v>0</v>
      </c>
    </row>
    <row r="2120" spans="1:2" x14ac:dyDescent="0.2">
      <c r="A2120" t="s">
        <v>1287</v>
      </c>
      <c r="B2120">
        <v>10</v>
      </c>
    </row>
    <row r="2121" spans="1:2" x14ac:dyDescent="0.2">
      <c r="A2121" t="s">
        <v>1288</v>
      </c>
      <c r="B2121">
        <v>0</v>
      </c>
    </row>
    <row r="2122" spans="1:2" x14ac:dyDescent="0.2">
      <c r="A2122" t="s">
        <v>1289</v>
      </c>
      <c r="B2122">
        <v>10</v>
      </c>
    </row>
    <row r="2123" spans="1:2" x14ac:dyDescent="0.2">
      <c r="A2123" t="s">
        <v>1290</v>
      </c>
      <c r="B2123">
        <v>73900</v>
      </c>
    </row>
    <row r="2124" spans="1:2" x14ac:dyDescent="0.2">
      <c r="A2124" t="s">
        <v>1291</v>
      </c>
      <c r="B2124">
        <v>4190</v>
      </c>
    </row>
    <row r="2125" spans="1:2" x14ac:dyDescent="0.2">
      <c r="A2125" t="s">
        <v>1292</v>
      </c>
      <c r="B2125">
        <v>25</v>
      </c>
    </row>
    <row r="2126" spans="1:2" x14ac:dyDescent="0.2">
      <c r="A2126" t="s">
        <v>1293</v>
      </c>
      <c r="B2126">
        <v>15</v>
      </c>
    </row>
    <row r="2127" spans="1:2" x14ac:dyDescent="0.2">
      <c r="A2127" t="s">
        <v>1294</v>
      </c>
      <c r="B2127">
        <v>10</v>
      </c>
    </row>
    <row r="2128" spans="1:2" x14ac:dyDescent="0.2">
      <c r="A2128" t="s">
        <v>1295</v>
      </c>
      <c r="B2128">
        <v>160</v>
      </c>
    </row>
    <row r="2129" spans="1:2" x14ac:dyDescent="0.2">
      <c r="A2129" t="s">
        <v>1296</v>
      </c>
      <c r="B2129">
        <v>0</v>
      </c>
    </row>
    <row r="2130" spans="1:2" x14ac:dyDescent="0.2">
      <c r="A2130" t="s">
        <v>1297</v>
      </c>
      <c r="B2130">
        <v>25</v>
      </c>
    </row>
    <row r="2131" spans="1:2" x14ac:dyDescent="0.2">
      <c r="A2131" t="s">
        <v>1298</v>
      </c>
      <c r="B2131">
        <v>130</v>
      </c>
    </row>
    <row r="2132" spans="1:2" x14ac:dyDescent="0.2">
      <c r="A2132" t="s">
        <v>1299</v>
      </c>
      <c r="B2132">
        <v>0</v>
      </c>
    </row>
    <row r="2133" spans="1:2" x14ac:dyDescent="0.2">
      <c r="A2133" t="s">
        <v>1300</v>
      </c>
      <c r="B2133">
        <v>4010</v>
      </c>
    </row>
    <row r="2134" spans="1:2" x14ac:dyDescent="0.2">
      <c r="A2134" t="s">
        <v>1301</v>
      </c>
      <c r="B2134">
        <v>80</v>
      </c>
    </row>
    <row r="2135" spans="1:2" x14ac:dyDescent="0.2">
      <c r="A2135" t="s">
        <v>1302</v>
      </c>
      <c r="B2135">
        <v>3415</v>
      </c>
    </row>
    <row r="2136" spans="1:2" x14ac:dyDescent="0.2">
      <c r="A2136" t="s">
        <v>1303</v>
      </c>
      <c r="B2136">
        <v>90</v>
      </c>
    </row>
    <row r="2137" spans="1:2" x14ac:dyDescent="0.2">
      <c r="A2137" t="s">
        <v>1304</v>
      </c>
      <c r="B2137">
        <v>15</v>
      </c>
    </row>
    <row r="2138" spans="1:2" x14ac:dyDescent="0.2">
      <c r="A2138" t="s">
        <v>1305</v>
      </c>
      <c r="B2138">
        <v>0</v>
      </c>
    </row>
    <row r="2139" spans="1:2" x14ac:dyDescent="0.2">
      <c r="A2139" t="s">
        <v>1306</v>
      </c>
      <c r="B2139">
        <v>335</v>
      </c>
    </row>
    <row r="2140" spans="1:2" x14ac:dyDescent="0.2">
      <c r="A2140" t="s">
        <v>1307</v>
      </c>
      <c r="B2140">
        <v>0</v>
      </c>
    </row>
    <row r="2141" spans="1:2" x14ac:dyDescent="0.2">
      <c r="A2141" t="s">
        <v>1308</v>
      </c>
      <c r="B2141">
        <v>65</v>
      </c>
    </row>
    <row r="2142" spans="1:2" x14ac:dyDescent="0.2">
      <c r="A2142" t="s">
        <v>1309</v>
      </c>
      <c r="B2142">
        <v>10</v>
      </c>
    </row>
    <row r="2143" spans="1:2" x14ac:dyDescent="0.2">
      <c r="A2143" t="s">
        <v>1310</v>
      </c>
      <c r="B2143">
        <v>10</v>
      </c>
    </row>
    <row r="2144" spans="1:2" x14ac:dyDescent="0.2">
      <c r="A2144" t="s">
        <v>1311</v>
      </c>
      <c r="B2144">
        <v>2085</v>
      </c>
    </row>
    <row r="2145" spans="1:2" x14ac:dyDescent="0.2">
      <c r="A2145" t="s">
        <v>1312</v>
      </c>
      <c r="B2145">
        <v>115</v>
      </c>
    </row>
    <row r="2146" spans="1:2" x14ac:dyDescent="0.2">
      <c r="A2146" t="s">
        <v>1313</v>
      </c>
      <c r="B2146">
        <v>1970</v>
      </c>
    </row>
    <row r="2147" spans="1:2" x14ac:dyDescent="0.2">
      <c r="A2147" t="s">
        <v>1314</v>
      </c>
      <c r="B2147">
        <v>0</v>
      </c>
    </row>
    <row r="2148" spans="1:2" x14ac:dyDescent="0.2">
      <c r="A2148" t="s">
        <v>1315</v>
      </c>
      <c r="B2148">
        <v>570</v>
      </c>
    </row>
    <row r="2149" spans="1:2" x14ac:dyDescent="0.2">
      <c r="A2149" t="s">
        <v>1316</v>
      </c>
      <c r="B2149">
        <v>0</v>
      </c>
    </row>
    <row r="2150" spans="1:2" x14ac:dyDescent="0.2">
      <c r="A2150" t="s">
        <v>1317</v>
      </c>
      <c r="B2150">
        <v>15</v>
      </c>
    </row>
    <row r="2151" spans="1:2" x14ac:dyDescent="0.2">
      <c r="A2151" t="s">
        <v>1318</v>
      </c>
      <c r="B2151">
        <v>0</v>
      </c>
    </row>
    <row r="2152" spans="1:2" x14ac:dyDescent="0.2">
      <c r="A2152" t="s">
        <v>1319</v>
      </c>
      <c r="B2152">
        <v>10</v>
      </c>
    </row>
    <row r="2153" spans="1:2" x14ac:dyDescent="0.2">
      <c r="A2153" t="s">
        <v>1320</v>
      </c>
      <c r="B2153">
        <v>40</v>
      </c>
    </row>
    <row r="2154" spans="1:2" x14ac:dyDescent="0.2">
      <c r="A2154" t="s">
        <v>1321</v>
      </c>
      <c r="B2154">
        <v>0</v>
      </c>
    </row>
    <row r="2155" spans="1:2" x14ac:dyDescent="0.2">
      <c r="A2155" t="s">
        <v>1322</v>
      </c>
      <c r="B2155">
        <v>45</v>
      </c>
    </row>
    <row r="2156" spans="1:2" x14ac:dyDescent="0.2">
      <c r="A2156" t="s">
        <v>1323</v>
      </c>
      <c r="B2156">
        <v>0</v>
      </c>
    </row>
    <row r="2157" spans="1:2" x14ac:dyDescent="0.2">
      <c r="A2157" t="s">
        <v>1324</v>
      </c>
      <c r="B2157">
        <v>0</v>
      </c>
    </row>
    <row r="2158" spans="1:2" x14ac:dyDescent="0.2">
      <c r="A2158" t="s">
        <v>1325</v>
      </c>
      <c r="B2158">
        <v>440</v>
      </c>
    </row>
    <row r="2159" spans="1:2" x14ac:dyDescent="0.2">
      <c r="A2159" t="s">
        <v>1326</v>
      </c>
      <c r="B2159">
        <v>0</v>
      </c>
    </row>
    <row r="2160" spans="1:2" x14ac:dyDescent="0.2">
      <c r="A2160" t="s">
        <v>1327</v>
      </c>
      <c r="B2160">
        <v>20</v>
      </c>
    </row>
    <row r="2161" spans="1:2" x14ac:dyDescent="0.2">
      <c r="A2161" t="s">
        <v>1328</v>
      </c>
      <c r="B2161">
        <v>75</v>
      </c>
    </row>
    <row r="2162" spans="1:2" x14ac:dyDescent="0.2">
      <c r="A2162" t="s">
        <v>1329</v>
      </c>
      <c r="B2162">
        <v>10</v>
      </c>
    </row>
    <row r="2163" spans="1:2" x14ac:dyDescent="0.2">
      <c r="A2163" t="s">
        <v>1330</v>
      </c>
      <c r="B2163">
        <v>55</v>
      </c>
    </row>
    <row r="2164" spans="1:2" x14ac:dyDescent="0.2">
      <c r="A2164" t="s">
        <v>1331</v>
      </c>
      <c r="B2164">
        <v>10</v>
      </c>
    </row>
    <row r="2165" spans="1:2" x14ac:dyDescent="0.2">
      <c r="A2165" t="s">
        <v>1332</v>
      </c>
      <c r="B2165">
        <v>630</v>
      </c>
    </row>
    <row r="2166" spans="1:2" x14ac:dyDescent="0.2">
      <c r="A2166" t="s">
        <v>1333</v>
      </c>
      <c r="B2166">
        <v>0</v>
      </c>
    </row>
    <row r="2167" spans="1:2" x14ac:dyDescent="0.2">
      <c r="A2167" t="s">
        <v>1334</v>
      </c>
      <c r="B2167">
        <v>25</v>
      </c>
    </row>
    <row r="2168" spans="1:2" x14ac:dyDescent="0.2">
      <c r="A2168" t="s">
        <v>1335</v>
      </c>
      <c r="B2168">
        <v>605</v>
      </c>
    </row>
    <row r="2169" spans="1:2" x14ac:dyDescent="0.2">
      <c r="A2169" t="s">
        <v>1336</v>
      </c>
      <c r="B2169">
        <v>0</v>
      </c>
    </row>
    <row r="2170" spans="1:2" x14ac:dyDescent="0.2">
      <c r="A2170" t="s">
        <v>1337</v>
      </c>
      <c r="B2170">
        <v>0</v>
      </c>
    </row>
    <row r="2171" spans="1:2" x14ac:dyDescent="0.2">
      <c r="A2171" t="s">
        <v>1338</v>
      </c>
      <c r="B2171">
        <v>0</v>
      </c>
    </row>
    <row r="2172" spans="1:2" x14ac:dyDescent="0.2">
      <c r="A2172" t="s">
        <v>1339</v>
      </c>
      <c r="B2172">
        <v>21485</v>
      </c>
    </row>
    <row r="2173" spans="1:2" x14ac:dyDescent="0.2">
      <c r="A2173" t="s">
        <v>1340</v>
      </c>
      <c r="B2173">
        <v>105</v>
      </c>
    </row>
    <row r="2174" spans="1:2" x14ac:dyDescent="0.2">
      <c r="A2174" t="s">
        <v>1341</v>
      </c>
      <c r="B2174">
        <v>220</v>
      </c>
    </row>
    <row r="2175" spans="1:2" x14ac:dyDescent="0.2">
      <c r="A2175" t="s">
        <v>1342</v>
      </c>
      <c r="B2175">
        <v>2990</v>
      </c>
    </row>
    <row r="2176" spans="1:2" x14ac:dyDescent="0.2">
      <c r="A2176" t="s">
        <v>1343</v>
      </c>
      <c r="B2176">
        <v>15</v>
      </c>
    </row>
    <row r="2177" spans="1:2" x14ac:dyDescent="0.2">
      <c r="A2177" t="s">
        <v>1344</v>
      </c>
      <c r="B2177">
        <v>10</v>
      </c>
    </row>
    <row r="2178" spans="1:2" x14ac:dyDescent="0.2">
      <c r="A2178" t="s">
        <v>1345</v>
      </c>
      <c r="B2178">
        <v>10</v>
      </c>
    </row>
    <row r="2179" spans="1:2" x14ac:dyDescent="0.2">
      <c r="A2179" t="s">
        <v>1346</v>
      </c>
      <c r="B2179">
        <v>2970</v>
      </c>
    </row>
    <row r="2180" spans="1:2" x14ac:dyDescent="0.2">
      <c r="A2180" t="s">
        <v>1347</v>
      </c>
      <c r="B2180">
        <v>0</v>
      </c>
    </row>
    <row r="2181" spans="1:2" x14ac:dyDescent="0.2">
      <c r="A2181" t="s">
        <v>1348</v>
      </c>
      <c r="B2181">
        <v>15</v>
      </c>
    </row>
    <row r="2182" spans="1:2" x14ac:dyDescent="0.2">
      <c r="A2182" t="s">
        <v>1349</v>
      </c>
      <c r="B2182">
        <v>90</v>
      </c>
    </row>
    <row r="2183" spans="1:2" x14ac:dyDescent="0.2">
      <c r="A2183" t="s">
        <v>1350</v>
      </c>
      <c r="B2183">
        <v>55</v>
      </c>
    </row>
    <row r="2184" spans="1:2" x14ac:dyDescent="0.2">
      <c r="A2184" t="s">
        <v>1351</v>
      </c>
      <c r="B2184">
        <v>20</v>
      </c>
    </row>
    <row r="2185" spans="1:2" x14ac:dyDescent="0.2">
      <c r="A2185" t="s">
        <v>1352</v>
      </c>
      <c r="B2185">
        <v>25</v>
      </c>
    </row>
    <row r="2186" spans="1:2" x14ac:dyDescent="0.2">
      <c r="A2186" t="s">
        <v>1353</v>
      </c>
      <c r="B2186">
        <v>455</v>
      </c>
    </row>
    <row r="2187" spans="1:2" x14ac:dyDescent="0.2">
      <c r="A2187" t="s">
        <v>1354</v>
      </c>
      <c r="B2187">
        <v>1770</v>
      </c>
    </row>
    <row r="2188" spans="1:2" x14ac:dyDescent="0.2">
      <c r="A2188" t="s">
        <v>1355</v>
      </c>
      <c r="B2188">
        <v>125</v>
      </c>
    </row>
    <row r="2189" spans="1:2" x14ac:dyDescent="0.2">
      <c r="A2189" t="s">
        <v>1356</v>
      </c>
      <c r="B2189">
        <v>10</v>
      </c>
    </row>
    <row r="2190" spans="1:2" x14ac:dyDescent="0.2">
      <c r="A2190" t="s">
        <v>1357</v>
      </c>
      <c r="B2190">
        <v>55</v>
      </c>
    </row>
    <row r="2191" spans="1:2" x14ac:dyDescent="0.2">
      <c r="A2191" t="s">
        <v>1358</v>
      </c>
      <c r="B2191">
        <v>0</v>
      </c>
    </row>
    <row r="2192" spans="1:2" x14ac:dyDescent="0.2">
      <c r="A2192" t="s">
        <v>1359</v>
      </c>
      <c r="B2192">
        <v>375</v>
      </c>
    </row>
    <row r="2193" spans="1:2" x14ac:dyDescent="0.2">
      <c r="A2193" t="s">
        <v>1360</v>
      </c>
      <c r="B2193">
        <v>0</v>
      </c>
    </row>
    <row r="2194" spans="1:2" x14ac:dyDescent="0.2">
      <c r="A2194" t="s">
        <v>1361</v>
      </c>
      <c r="B2194">
        <v>0</v>
      </c>
    </row>
    <row r="2195" spans="1:2" x14ac:dyDescent="0.2">
      <c r="A2195" t="s">
        <v>1362</v>
      </c>
      <c r="B2195">
        <v>0</v>
      </c>
    </row>
    <row r="2196" spans="1:2" x14ac:dyDescent="0.2">
      <c r="A2196" t="s">
        <v>1363</v>
      </c>
      <c r="B2196">
        <v>0</v>
      </c>
    </row>
    <row r="2197" spans="1:2" x14ac:dyDescent="0.2">
      <c r="A2197" t="s">
        <v>1364</v>
      </c>
      <c r="B2197">
        <v>10</v>
      </c>
    </row>
    <row r="2198" spans="1:2" x14ac:dyDescent="0.2">
      <c r="A2198" t="s">
        <v>1365</v>
      </c>
      <c r="B2198">
        <v>3775</v>
      </c>
    </row>
    <row r="2199" spans="1:2" x14ac:dyDescent="0.2">
      <c r="A2199" t="s">
        <v>1366</v>
      </c>
      <c r="B2199">
        <v>25</v>
      </c>
    </row>
    <row r="2200" spans="1:2" x14ac:dyDescent="0.2">
      <c r="A2200" t="s">
        <v>1367</v>
      </c>
      <c r="B2200">
        <v>15</v>
      </c>
    </row>
    <row r="2201" spans="1:2" x14ac:dyDescent="0.2">
      <c r="A2201" t="s">
        <v>1368</v>
      </c>
      <c r="B2201">
        <v>335</v>
      </c>
    </row>
    <row r="2202" spans="1:2" x14ac:dyDescent="0.2">
      <c r="A2202" t="s">
        <v>1369</v>
      </c>
      <c r="B2202">
        <v>0</v>
      </c>
    </row>
    <row r="2203" spans="1:2" x14ac:dyDescent="0.2">
      <c r="A2203" t="s">
        <v>1370</v>
      </c>
      <c r="B2203">
        <v>3010</v>
      </c>
    </row>
    <row r="2204" spans="1:2" x14ac:dyDescent="0.2">
      <c r="A2204" t="s">
        <v>1371</v>
      </c>
      <c r="B2204">
        <v>0</v>
      </c>
    </row>
    <row r="2205" spans="1:2" x14ac:dyDescent="0.2">
      <c r="A2205" t="s">
        <v>1372</v>
      </c>
      <c r="B2205">
        <v>30</v>
      </c>
    </row>
    <row r="2206" spans="1:2" x14ac:dyDescent="0.2">
      <c r="A2206" t="s">
        <v>1373</v>
      </c>
      <c r="B2206">
        <v>40</v>
      </c>
    </row>
    <row r="2207" spans="1:2" x14ac:dyDescent="0.2">
      <c r="A2207" t="s">
        <v>1374</v>
      </c>
      <c r="B2207">
        <v>10</v>
      </c>
    </row>
    <row r="2208" spans="1:2" x14ac:dyDescent="0.2">
      <c r="A2208" t="s">
        <v>1375</v>
      </c>
      <c r="B2208">
        <v>130</v>
      </c>
    </row>
    <row r="2209" spans="1:2" x14ac:dyDescent="0.2">
      <c r="A2209" t="s">
        <v>1376</v>
      </c>
      <c r="B2209">
        <v>175</v>
      </c>
    </row>
    <row r="2210" spans="1:2" x14ac:dyDescent="0.2">
      <c r="A2210" t="s">
        <v>1377</v>
      </c>
      <c r="B2210">
        <v>215</v>
      </c>
    </row>
    <row r="2211" spans="1:2" x14ac:dyDescent="0.2">
      <c r="A2211" t="s">
        <v>1378</v>
      </c>
      <c r="B2211">
        <v>8115</v>
      </c>
    </row>
    <row r="2212" spans="1:2" x14ac:dyDescent="0.2">
      <c r="A2212" t="s">
        <v>1379</v>
      </c>
      <c r="B2212">
        <v>5150</v>
      </c>
    </row>
    <row r="2213" spans="1:2" x14ac:dyDescent="0.2">
      <c r="A2213" t="s">
        <v>1380</v>
      </c>
      <c r="B2213">
        <v>270</v>
      </c>
    </row>
    <row r="2214" spans="1:2" x14ac:dyDescent="0.2">
      <c r="A2214" t="s">
        <v>1381</v>
      </c>
      <c r="B2214">
        <v>135</v>
      </c>
    </row>
    <row r="2215" spans="1:2" x14ac:dyDescent="0.2">
      <c r="A2215" t="s">
        <v>1382</v>
      </c>
      <c r="B2215">
        <v>340</v>
      </c>
    </row>
    <row r="2216" spans="1:2" x14ac:dyDescent="0.2">
      <c r="A2216" t="s">
        <v>1383</v>
      </c>
      <c r="B2216">
        <v>0</v>
      </c>
    </row>
    <row r="2217" spans="1:2" x14ac:dyDescent="0.2">
      <c r="A2217" t="s">
        <v>1384</v>
      </c>
      <c r="B2217">
        <v>0</v>
      </c>
    </row>
    <row r="2218" spans="1:2" x14ac:dyDescent="0.2">
      <c r="A2218" t="s">
        <v>1385</v>
      </c>
      <c r="B2218">
        <v>10</v>
      </c>
    </row>
    <row r="2219" spans="1:2" x14ac:dyDescent="0.2">
      <c r="A2219" t="s">
        <v>1386</v>
      </c>
      <c r="B2219">
        <v>90</v>
      </c>
    </row>
    <row r="2220" spans="1:2" x14ac:dyDescent="0.2">
      <c r="A2220" t="s">
        <v>1387</v>
      </c>
      <c r="B2220">
        <v>0</v>
      </c>
    </row>
    <row r="2221" spans="1:2" x14ac:dyDescent="0.2">
      <c r="A2221" t="s">
        <v>1388</v>
      </c>
      <c r="B2221">
        <v>3590</v>
      </c>
    </row>
    <row r="2222" spans="1:2" x14ac:dyDescent="0.2">
      <c r="A2222" t="s">
        <v>1389</v>
      </c>
      <c r="B2222">
        <v>0</v>
      </c>
    </row>
    <row r="2223" spans="1:2" x14ac:dyDescent="0.2">
      <c r="A2223" t="s">
        <v>1390</v>
      </c>
      <c r="B2223">
        <v>30</v>
      </c>
    </row>
    <row r="2224" spans="1:2" x14ac:dyDescent="0.2">
      <c r="A2224" t="s">
        <v>1391</v>
      </c>
      <c r="B2224">
        <v>670</v>
      </c>
    </row>
    <row r="2225" spans="1:2" x14ac:dyDescent="0.2">
      <c r="A2225" t="s">
        <v>1392</v>
      </c>
      <c r="B2225">
        <v>2955</v>
      </c>
    </row>
    <row r="2226" spans="1:2" x14ac:dyDescent="0.2">
      <c r="A2226" t="s">
        <v>1393</v>
      </c>
      <c r="B2226">
        <v>105</v>
      </c>
    </row>
    <row r="2227" spans="1:2" x14ac:dyDescent="0.2">
      <c r="A2227" t="s">
        <v>1394</v>
      </c>
      <c r="B2227">
        <v>15</v>
      </c>
    </row>
    <row r="2228" spans="1:2" x14ac:dyDescent="0.2">
      <c r="A2228" t="s">
        <v>1395</v>
      </c>
      <c r="B2228">
        <v>2835</v>
      </c>
    </row>
    <row r="2229" spans="1:2" x14ac:dyDescent="0.2">
      <c r="A2229" t="s">
        <v>1396</v>
      </c>
      <c r="B2229">
        <v>10</v>
      </c>
    </row>
    <row r="2230" spans="1:2" x14ac:dyDescent="0.2">
      <c r="A2230" t="s">
        <v>1397</v>
      </c>
      <c r="B2230">
        <v>6055</v>
      </c>
    </row>
    <row r="2231" spans="1:2" x14ac:dyDescent="0.2">
      <c r="A2231" t="s">
        <v>1398</v>
      </c>
      <c r="B2231">
        <v>0</v>
      </c>
    </row>
    <row r="2232" spans="1:2" x14ac:dyDescent="0.2">
      <c r="A2232" t="s">
        <v>1399</v>
      </c>
      <c r="B2232">
        <v>285</v>
      </c>
    </row>
    <row r="2233" spans="1:2" x14ac:dyDescent="0.2">
      <c r="A2233" t="s">
        <v>1400</v>
      </c>
      <c r="B2233">
        <v>1740</v>
      </c>
    </row>
    <row r="2234" spans="1:2" x14ac:dyDescent="0.2">
      <c r="A2234" t="s">
        <v>1401</v>
      </c>
      <c r="B2234">
        <v>270</v>
      </c>
    </row>
    <row r="2235" spans="1:2" x14ac:dyDescent="0.2">
      <c r="A2235" t="s">
        <v>1402</v>
      </c>
      <c r="B2235">
        <v>3760</v>
      </c>
    </row>
    <row r="2236" spans="1:2" x14ac:dyDescent="0.2">
      <c r="A2236" t="s">
        <v>1403</v>
      </c>
      <c r="B2236">
        <v>0</v>
      </c>
    </row>
    <row r="2237" spans="1:2" x14ac:dyDescent="0.2">
      <c r="A2237" t="s">
        <v>938</v>
      </c>
      <c r="B2237">
        <v>870</v>
      </c>
    </row>
    <row r="2238" spans="1:2" x14ac:dyDescent="0.2">
      <c r="A2238" t="s">
        <v>1404</v>
      </c>
      <c r="B2238">
        <v>10</v>
      </c>
    </row>
    <row r="2239" spans="1:2" x14ac:dyDescent="0.2">
      <c r="A2239" t="s">
        <v>1405</v>
      </c>
      <c r="B2239">
        <v>10</v>
      </c>
    </row>
    <row r="2240" spans="1:2" x14ac:dyDescent="0.2">
      <c r="A2240" t="s">
        <v>940</v>
      </c>
      <c r="B2240">
        <v>4995</v>
      </c>
    </row>
    <row r="2241" spans="1:2" x14ac:dyDescent="0.2">
      <c r="A2241" t="s">
        <v>1406</v>
      </c>
      <c r="B2241">
        <v>10</v>
      </c>
    </row>
    <row r="2242" spans="1:2" x14ac:dyDescent="0.2">
      <c r="A2242" t="s">
        <v>1407</v>
      </c>
      <c r="B2242">
        <v>0</v>
      </c>
    </row>
    <row r="2243" spans="1:2" x14ac:dyDescent="0.2">
      <c r="A2243" t="s">
        <v>1408</v>
      </c>
      <c r="B2243">
        <v>85</v>
      </c>
    </row>
    <row r="2244" spans="1:2" x14ac:dyDescent="0.2">
      <c r="A2244" t="s">
        <v>1409</v>
      </c>
      <c r="B2244">
        <v>0</v>
      </c>
    </row>
    <row r="2245" spans="1:2" x14ac:dyDescent="0.2">
      <c r="A2245" t="s">
        <v>1410</v>
      </c>
      <c r="B2245">
        <v>0</v>
      </c>
    </row>
    <row r="2246" spans="1:2" x14ac:dyDescent="0.2">
      <c r="A2246" t="s">
        <v>1411</v>
      </c>
      <c r="B2246">
        <v>0</v>
      </c>
    </row>
    <row r="2247" spans="1:2" x14ac:dyDescent="0.2">
      <c r="A2247" t="s">
        <v>1412</v>
      </c>
      <c r="B2247">
        <v>0</v>
      </c>
    </row>
    <row r="2248" spans="1:2" x14ac:dyDescent="0.2">
      <c r="A2248" t="s">
        <v>1413</v>
      </c>
      <c r="B2248">
        <v>0</v>
      </c>
    </row>
    <row r="2249" spans="1:2" x14ac:dyDescent="0.2">
      <c r="A2249" t="s">
        <v>1414</v>
      </c>
      <c r="B2249">
        <v>0</v>
      </c>
    </row>
    <row r="2250" spans="1:2" x14ac:dyDescent="0.2">
      <c r="A2250" t="s">
        <v>1415</v>
      </c>
      <c r="B2250">
        <v>0</v>
      </c>
    </row>
    <row r="2251" spans="1:2" x14ac:dyDescent="0.2">
      <c r="A2251" t="s">
        <v>1416</v>
      </c>
      <c r="B2251">
        <v>0</v>
      </c>
    </row>
    <row r="2252" spans="1:2" x14ac:dyDescent="0.2">
      <c r="A2252" t="s">
        <v>1417</v>
      </c>
      <c r="B2252">
        <v>10</v>
      </c>
    </row>
    <row r="2253" spans="1:2" x14ac:dyDescent="0.2">
      <c r="A2253" t="s">
        <v>1418</v>
      </c>
      <c r="B2253">
        <v>0</v>
      </c>
    </row>
    <row r="2254" spans="1:2" x14ac:dyDescent="0.2">
      <c r="A2254" t="s">
        <v>1419</v>
      </c>
      <c r="B2254">
        <v>10</v>
      </c>
    </row>
    <row r="2255" spans="1:2" x14ac:dyDescent="0.2">
      <c r="A2255" t="s">
        <v>1420</v>
      </c>
      <c r="B2255">
        <v>0</v>
      </c>
    </row>
    <row r="2256" spans="1:2" x14ac:dyDescent="0.2">
      <c r="A2256" t="s">
        <v>1421</v>
      </c>
      <c r="B2256">
        <v>30</v>
      </c>
    </row>
    <row r="2257" spans="1:2" x14ac:dyDescent="0.2">
      <c r="A2257" t="s">
        <v>1422</v>
      </c>
      <c r="B2257">
        <v>10</v>
      </c>
    </row>
    <row r="2258" spans="1:2" x14ac:dyDescent="0.2">
      <c r="A2258" t="s">
        <v>1423</v>
      </c>
      <c r="B2258">
        <v>15</v>
      </c>
    </row>
    <row r="2259" spans="1:2" x14ac:dyDescent="0.2">
      <c r="A2259" t="s">
        <v>1424</v>
      </c>
      <c r="B2259">
        <v>10</v>
      </c>
    </row>
    <row r="2260" spans="1:2" x14ac:dyDescent="0.2">
      <c r="A2260" t="s">
        <v>1425</v>
      </c>
      <c r="B2260">
        <v>0</v>
      </c>
    </row>
    <row r="2261" spans="1:2" x14ac:dyDescent="0.2">
      <c r="A2261" t="s">
        <v>1426</v>
      </c>
      <c r="B2261">
        <v>0</v>
      </c>
    </row>
    <row r="2262" spans="1:2" x14ac:dyDescent="0.2">
      <c r="A2262" t="s">
        <v>1427</v>
      </c>
      <c r="B2262">
        <v>0</v>
      </c>
    </row>
    <row r="2263" spans="1:2" x14ac:dyDescent="0.2">
      <c r="A2263" t="s">
        <v>1428</v>
      </c>
      <c r="B2263">
        <v>235</v>
      </c>
    </row>
    <row r="2264" spans="1:2" x14ac:dyDescent="0.2">
      <c r="A2264" t="s">
        <v>1429</v>
      </c>
      <c r="B2264">
        <v>100</v>
      </c>
    </row>
    <row r="2265" spans="1:2" x14ac:dyDescent="0.2">
      <c r="A2265" t="s">
        <v>1430</v>
      </c>
      <c r="B2265">
        <v>20</v>
      </c>
    </row>
    <row r="2266" spans="1:2" x14ac:dyDescent="0.2">
      <c r="A2266" t="s">
        <v>1431</v>
      </c>
      <c r="B2266">
        <v>120</v>
      </c>
    </row>
    <row r="2267" spans="1:2" x14ac:dyDescent="0.2">
      <c r="A2267" t="s">
        <v>1432</v>
      </c>
      <c r="B2267">
        <v>37915</v>
      </c>
    </row>
    <row r="2268" spans="1:2" x14ac:dyDescent="0.2">
      <c r="A2268" t="s">
        <v>1433</v>
      </c>
      <c r="B2268">
        <v>37830</v>
      </c>
    </row>
    <row r="2269" spans="1:2" x14ac:dyDescent="0.2">
      <c r="A2269" t="s">
        <v>1434</v>
      </c>
      <c r="B2269">
        <v>13465</v>
      </c>
    </row>
    <row r="2270" spans="1:2" x14ac:dyDescent="0.2">
      <c r="A2270" t="s">
        <v>1435</v>
      </c>
      <c r="B2270">
        <v>0</v>
      </c>
    </row>
    <row r="2271" spans="1:2" x14ac:dyDescent="0.2">
      <c r="A2271" t="s">
        <v>1436</v>
      </c>
      <c r="B2271">
        <v>23060</v>
      </c>
    </row>
    <row r="2272" spans="1:2" x14ac:dyDescent="0.2">
      <c r="A2272" t="s">
        <v>1437</v>
      </c>
      <c r="B2272">
        <v>0</v>
      </c>
    </row>
    <row r="2273" spans="1:2" x14ac:dyDescent="0.2">
      <c r="A2273" t="s">
        <v>1438</v>
      </c>
      <c r="B2273">
        <v>180</v>
      </c>
    </row>
    <row r="2274" spans="1:2" x14ac:dyDescent="0.2">
      <c r="A2274" t="s">
        <v>1439</v>
      </c>
      <c r="B2274">
        <v>45</v>
      </c>
    </row>
    <row r="2275" spans="1:2" x14ac:dyDescent="0.2">
      <c r="A2275" t="s">
        <v>1440</v>
      </c>
      <c r="B2275">
        <v>1080</v>
      </c>
    </row>
    <row r="2276" spans="1:2" x14ac:dyDescent="0.2">
      <c r="A2276" t="s">
        <v>1441</v>
      </c>
      <c r="B2276">
        <v>0</v>
      </c>
    </row>
    <row r="2277" spans="1:2" x14ac:dyDescent="0.2">
      <c r="A2277" t="s">
        <v>1442</v>
      </c>
      <c r="B2277">
        <v>85</v>
      </c>
    </row>
    <row r="2278" spans="1:2" x14ac:dyDescent="0.2">
      <c r="A2278" t="s">
        <v>1443</v>
      </c>
      <c r="B2278">
        <v>20</v>
      </c>
    </row>
    <row r="2279" spans="1:2" x14ac:dyDescent="0.2">
      <c r="A2279" t="s">
        <v>1444</v>
      </c>
      <c r="B2279">
        <v>40</v>
      </c>
    </row>
    <row r="2280" spans="1:2" x14ac:dyDescent="0.2">
      <c r="A2280" t="s">
        <v>1445</v>
      </c>
      <c r="B2280">
        <v>20</v>
      </c>
    </row>
    <row r="2281" spans="1:2" x14ac:dyDescent="0.2">
      <c r="A2281" t="s">
        <v>1446</v>
      </c>
      <c r="B2281">
        <v>10</v>
      </c>
    </row>
    <row r="2282" spans="1:2" x14ac:dyDescent="0.2">
      <c r="A2282" t="s">
        <v>1447</v>
      </c>
      <c r="B2282">
        <v>120</v>
      </c>
    </row>
    <row r="2283" spans="1:2" x14ac:dyDescent="0.2">
      <c r="A2283" t="s">
        <v>1448</v>
      </c>
      <c r="B2283">
        <v>0</v>
      </c>
    </row>
    <row r="2284" spans="1:2" x14ac:dyDescent="0.2">
      <c r="A2284" t="s">
        <v>1449</v>
      </c>
      <c r="B2284">
        <v>115</v>
      </c>
    </row>
    <row r="2285" spans="1:2" x14ac:dyDescent="0.2">
      <c r="A2285" t="s">
        <v>1450</v>
      </c>
      <c r="B2285">
        <v>0</v>
      </c>
    </row>
    <row r="2286" spans="1:2" x14ac:dyDescent="0.2">
      <c r="A2286" t="s">
        <v>1451</v>
      </c>
      <c r="B2286">
        <v>405</v>
      </c>
    </row>
    <row r="2287" spans="1:2" x14ac:dyDescent="0.2">
      <c r="A2287" t="s">
        <v>1452</v>
      </c>
      <c r="B2287">
        <v>0</v>
      </c>
    </row>
    <row r="2288" spans="1:2" x14ac:dyDescent="0.2">
      <c r="A2288" t="s">
        <v>1453</v>
      </c>
      <c r="B2288">
        <v>380</v>
      </c>
    </row>
    <row r="2289" spans="1:2" x14ac:dyDescent="0.2">
      <c r="A2289" t="s">
        <v>1454</v>
      </c>
      <c r="B2289">
        <v>15</v>
      </c>
    </row>
    <row r="2290" spans="1:2" x14ac:dyDescent="0.2">
      <c r="A2290" t="s">
        <v>1455</v>
      </c>
      <c r="B2290">
        <v>0</v>
      </c>
    </row>
    <row r="2291" spans="1:2" x14ac:dyDescent="0.2">
      <c r="A2291" t="s">
        <v>1456</v>
      </c>
      <c r="B2291">
        <v>0</v>
      </c>
    </row>
    <row r="2292" spans="1:2" x14ac:dyDescent="0.2">
      <c r="A2292" t="s">
        <v>1457</v>
      </c>
      <c r="B2292">
        <v>200</v>
      </c>
    </row>
    <row r="2293" spans="1:2" x14ac:dyDescent="0.2">
      <c r="A2293" t="s">
        <v>1458</v>
      </c>
      <c r="B2293">
        <v>10</v>
      </c>
    </row>
    <row r="2294" spans="1:2" x14ac:dyDescent="0.2">
      <c r="A2294" t="s">
        <v>1459</v>
      </c>
      <c r="B2294">
        <v>20</v>
      </c>
    </row>
    <row r="2295" spans="1:2" x14ac:dyDescent="0.2">
      <c r="A2295" t="s">
        <v>1460</v>
      </c>
      <c r="B2295">
        <v>170</v>
      </c>
    </row>
    <row r="2296" spans="1:2" x14ac:dyDescent="0.2">
      <c r="A2296" t="s">
        <v>1461</v>
      </c>
      <c r="B2296">
        <v>0</v>
      </c>
    </row>
    <row r="2297" spans="1:2" x14ac:dyDescent="0.2">
      <c r="A2297" t="s">
        <v>1462</v>
      </c>
      <c r="B2297">
        <v>30</v>
      </c>
    </row>
    <row r="2298" spans="1:2" x14ac:dyDescent="0.2">
      <c r="A2298" t="s">
        <v>2050</v>
      </c>
      <c r="B2298">
        <v>80880</v>
      </c>
    </row>
    <row r="2299" spans="1:2" x14ac:dyDescent="0.2">
      <c r="A2299" t="s">
        <v>2039</v>
      </c>
      <c r="B2299">
        <v>42610</v>
      </c>
    </row>
    <row r="2300" spans="1:2" x14ac:dyDescent="0.2">
      <c r="A2300" t="s">
        <v>2051</v>
      </c>
      <c r="B2300">
        <v>33355</v>
      </c>
    </row>
    <row r="2301" spans="1:2" x14ac:dyDescent="0.2">
      <c r="A2301" t="s">
        <v>2052</v>
      </c>
      <c r="B2301">
        <v>1990</v>
      </c>
    </row>
    <row r="2302" spans="1:2" x14ac:dyDescent="0.2">
      <c r="A2302" t="s">
        <v>2053</v>
      </c>
      <c r="B2302">
        <v>2925</v>
      </c>
    </row>
    <row r="2303" spans="1:2" x14ac:dyDescent="0.2">
      <c r="A2303" t="s">
        <v>2349</v>
      </c>
      <c r="B2303">
        <v>907455</v>
      </c>
    </row>
    <row r="2304" spans="1:2" x14ac:dyDescent="0.2">
      <c r="A2304" t="s">
        <v>2055</v>
      </c>
      <c r="B2304">
        <v>864510</v>
      </c>
    </row>
    <row r="2305" spans="1:2" x14ac:dyDescent="0.2">
      <c r="A2305" t="s">
        <v>2056</v>
      </c>
      <c r="B2305">
        <v>823495</v>
      </c>
    </row>
    <row r="2306" spans="1:2" x14ac:dyDescent="0.2">
      <c r="A2306" t="s">
        <v>702</v>
      </c>
      <c r="B2306">
        <v>669460</v>
      </c>
    </row>
    <row r="2307" spans="1:2" x14ac:dyDescent="0.2">
      <c r="A2307" t="s">
        <v>712</v>
      </c>
      <c r="B2307">
        <v>154030</v>
      </c>
    </row>
    <row r="2308" spans="1:2" x14ac:dyDescent="0.2">
      <c r="A2308" t="s">
        <v>2057</v>
      </c>
      <c r="B2308">
        <v>41020</v>
      </c>
    </row>
    <row r="2309" spans="1:2" x14ac:dyDescent="0.2">
      <c r="A2309" t="s">
        <v>2058</v>
      </c>
      <c r="B2309">
        <v>405</v>
      </c>
    </row>
    <row r="2310" spans="1:2" x14ac:dyDescent="0.2">
      <c r="A2310" t="s">
        <v>2059</v>
      </c>
      <c r="B2310">
        <v>145</v>
      </c>
    </row>
    <row r="2311" spans="1:2" x14ac:dyDescent="0.2">
      <c r="A2311" t="s">
        <v>2060</v>
      </c>
      <c r="B2311">
        <v>0</v>
      </c>
    </row>
    <row r="2312" spans="1:2" x14ac:dyDescent="0.2">
      <c r="A2312" t="s">
        <v>2061</v>
      </c>
      <c r="B2312">
        <v>105</v>
      </c>
    </row>
    <row r="2313" spans="1:2" x14ac:dyDescent="0.2">
      <c r="A2313" t="s">
        <v>2062</v>
      </c>
      <c r="B2313">
        <v>15</v>
      </c>
    </row>
    <row r="2314" spans="1:2" x14ac:dyDescent="0.2">
      <c r="A2314" t="s">
        <v>2063</v>
      </c>
      <c r="B2314">
        <v>20</v>
      </c>
    </row>
    <row r="2315" spans="1:2" x14ac:dyDescent="0.2">
      <c r="A2315" t="s">
        <v>2064</v>
      </c>
      <c r="B2315">
        <v>0</v>
      </c>
    </row>
    <row r="2316" spans="1:2" x14ac:dyDescent="0.2">
      <c r="A2316" t="s">
        <v>2065</v>
      </c>
      <c r="B2316">
        <v>10</v>
      </c>
    </row>
    <row r="2317" spans="1:2" x14ac:dyDescent="0.2">
      <c r="A2317" t="s">
        <v>2066</v>
      </c>
      <c r="B2317">
        <v>0</v>
      </c>
    </row>
    <row r="2318" spans="1:2" x14ac:dyDescent="0.2">
      <c r="A2318" t="s">
        <v>2067</v>
      </c>
      <c r="B2318">
        <v>0</v>
      </c>
    </row>
    <row r="2319" spans="1:2" x14ac:dyDescent="0.2">
      <c r="A2319" t="s">
        <v>2068</v>
      </c>
      <c r="B2319">
        <v>0</v>
      </c>
    </row>
    <row r="2320" spans="1:2" x14ac:dyDescent="0.2">
      <c r="A2320" t="s">
        <v>2069</v>
      </c>
      <c r="B2320">
        <v>0</v>
      </c>
    </row>
    <row r="2321" spans="1:2" x14ac:dyDescent="0.2">
      <c r="A2321" t="s">
        <v>2070</v>
      </c>
      <c r="B2321">
        <v>0</v>
      </c>
    </row>
    <row r="2322" spans="1:2" x14ac:dyDescent="0.2">
      <c r="A2322" t="s">
        <v>2071</v>
      </c>
      <c r="B2322">
        <v>60</v>
      </c>
    </row>
    <row r="2323" spans="1:2" x14ac:dyDescent="0.2">
      <c r="A2323" t="s">
        <v>2072</v>
      </c>
      <c r="B2323">
        <v>0</v>
      </c>
    </row>
    <row r="2324" spans="1:2" x14ac:dyDescent="0.2">
      <c r="A2324" t="s">
        <v>2073</v>
      </c>
      <c r="B2324">
        <v>0</v>
      </c>
    </row>
    <row r="2325" spans="1:2" x14ac:dyDescent="0.2">
      <c r="A2325" t="s">
        <v>2074</v>
      </c>
      <c r="B2325">
        <v>0</v>
      </c>
    </row>
    <row r="2326" spans="1:2" x14ac:dyDescent="0.2">
      <c r="A2326" t="s">
        <v>2075</v>
      </c>
      <c r="B2326">
        <v>40</v>
      </c>
    </row>
    <row r="2327" spans="1:2" x14ac:dyDescent="0.2">
      <c r="A2327" t="s">
        <v>2076</v>
      </c>
      <c r="B2327">
        <v>0</v>
      </c>
    </row>
    <row r="2328" spans="1:2" x14ac:dyDescent="0.2">
      <c r="A2328" t="s">
        <v>2077</v>
      </c>
      <c r="B2328">
        <v>20</v>
      </c>
    </row>
    <row r="2329" spans="1:2" x14ac:dyDescent="0.2">
      <c r="A2329" t="s">
        <v>2078</v>
      </c>
      <c r="B2329">
        <v>20</v>
      </c>
    </row>
    <row r="2330" spans="1:2" x14ac:dyDescent="0.2">
      <c r="A2330" t="s">
        <v>2079</v>
      </c>
      <c r="B2330">
        <v>0</v>
      </c>
    </row>
    <row r="2331" spans="1:2" x14ac:dyDescent="0.2">
      <c r="A2331" t="s">
        <v>2080</v>
      </c>
      <c r="B2331">
        <v>0</v>
      </c>
    </row>
    <row r="2332" spans="1:2" x14ac:dyDescent="0.2">
      <c r="A2332" t="s">
        <v>2081</v>
      </c>
      <c r="B2332">
        <v>20</v>
      </c>
    </row>
    <row r="2333" spans="1:2" x14ac:dyDescent="0.2">
      <c r="A2333" t="s">
        <v>2082</v>
      </c>
      <c r="B2333">
        <v>15</v>
      </c>
    </row>
    <row r="2334" spans="1:2" x14ac:dyDescent="0.2">
      <c r="A2334" t="s">
        <v>2083</v>
      </c>
      <c r="B2334">
        <v>0</v>
      </c>
    </row>
    <row r="2335" spans="1:2" x14ac:dyDescent="0.2">
      <c r="A2335" t="s">
        <v>2084</v>
      </c>
      <c r="B2335">
        <v>0</v>
      </c>
    </row>
    <row r="2336" spans="1:2" x14ac:dyDescent="0.2">
      <c r="A2336" t="s">
        <v>2085</v>
      </c>
      <c r="B2336">
        <v>0</v>
      </c>
    </row>
    <row r="2337" spans="1:2" x14ac:dyDescent="0.2">
      <c r="A2337" t="s">
        <v>2086</v>
      </c>
      <c r="B2337">
        <v>0</v>
      </c>
    </row>
    <row r="2338" spans="1:2" x14ac:dyDescent="0.2">
      <c r="A2338" t="s">
        <v>2087</v>
      </c>
      <c r="B2338">
        <v>20</v>
      </c>
    </row>
    <row r="2339" spans="1:2" x14ac:dyDescent="0.2">
      <c r="A2339" t="s">
        <v>2088</v>
      </c>
      <c r="B2339">
        <v>0</v>
      </c>
    </row>
    <row r="2340" spans="1:2" x14ac:dyDescent="0.2">
      <c r="A2340" t="s">
        <v>2089</v>
      </c>
      <c r="B2340">
        <v>0</v>
      </c>
    </row>
    <row r="2341" spans="1:2" x14ac:dyDescent="0.2">
      <c r="A2341" t="s">
        <v>2090</v>
      </c>
      <c r="B2341">
        <v>0</v>
      </c>
    </row>
    <row r="2342" spans="1:2" x14ac:dyDescent="0.2">
      <c r="A2342" t="s">
        <v>2091</v>
      </c>
      <c r="B2342">
        <v>0</v>
      </c>
    </row>
    <row r="2343" spans="1:2" x14ac:dyDescent="0.2">
      <c r="A2343" t="s">
        <v>2092</v>
      </c>
      <c r="B2343">
        <v>0</v>
      </c>
    </row>
    <row r="2344" spans="1:2" x14ac:dyDescent="0.2">
      <c r="A2344" t="s">
        <v>2093</v>
      </c>
      <c r="B2344">
        <v>0</v>
      </c>
    </row>
    <row r="2345" spans="1:2" x14ac:dyDescent="0.2">
      <c r="A2345" t="s">
        <v>2094</v>
      </c>
      <c r="B2345">
        <v>0</v>
      </c>
    </row>
    <row r="2346" spans="1:2" x14ac:dyDescent="0.2">
      <c r="A2346" t="s">
        <v>2095</v>
      </c>
      <c r="B2346">
        <v>0</v>
      </c>
    </row>
    <row r="2347" spans="1:2" x14ac:dyDescent="0.2">
      <c r="A2347" t="s">
        <v>2096</v>
      </c>
      <c r="B2347">
        <v>0</v>
      </c>
    </row>
    <row r="2348" spans="1:2" x14ac:dyDescent="0.2">
      <c r="A2348" t="s">
        <v>2097</v>
      </c>
      <c r="B2348">
        <v>0</v>
      </c>
    </row>
    <row r="2349" spans="1:2" x14ac:dyDescent="0.2">
      <c r="A2349" t="s">
        <v>2098</v>
      </c>
      <c r="B2349">
        <v>0</v>
      </c>
    </row>
    <row r="2350" spans="1:2" x14ac:dyDescent="0.2">
      <c r="A2350" t="s">
        <v>2099</v>
      </c>
      <c r="B2350">
        <v>0</v>
      </c>
    </row>
    <row r="2351" spans="1:2" x14ac:dyDescent="0.2">
      <c r="A2351" t="s">
        <v>2100</v>
      </c>
      <c r="B2351">
        <v>0</v>
      </c>
    </row>
    <row r="2352" spans="1:2" x14ac:dyDescent="0.2">
      <c r="A2352" t="s">
        <v>2101</v>
      </c>
      <c r="B2352">
        <v>0</v>
      </c>
    </row>
    <row r="2353" spans="1:2" x14ac:dyDescent="0.2">
      <c r="A2353" t="s">
        <v>2102</v>
      </c>
      <c r="B2353">
        <v>0</v>
      </c>
    </row>
    <row r="2354" spans="1:2" x14ac:dyDescent="0.2">
      <c r="A2354" t="s">
        <v>2103</v>
      </c>
      <c r="B2354">
        <v>0</v>
      </c>
    </row>
    <row r="2355" spans="1:2" x14ac:dyDescent="0.2">
      <c r="A2355" t="s">
        <v>2104</v>
      </c>
      <c r="B2355">
        <v>230</v>
      </c>
    </row>
    <row r="2356" spans="1:2" x14ac:dyDescent="0.2">
      <c r="A2356" t="s">
        <v>2105</v>
      </c>
      <c r="B2356">
        <v>0</v>
      </c>
    </row>
    <row r="2357" spans="1:2" x14ac:dyDescent="0.2">
      <c r="A2357" t="s">
        <v>2106</v>
      </c>
      <c r="B2357">
        <v>230</v>
      </c>
    </row>
    <row r="2358" spans="1:2" x14ac:dyDescent="0.2">
      <c r="A2358" t="s">
        <v>2107</v>
      </c>
      <c r="B2358">
        <v>0</v>
      </c>
    </row>
    <row r="2359" spans="1:2" x14ac:dyDescent="0.2">
      <c r="A2359" t="s">
        <v>2108</v>
      </c>
      <c r="B2359">
        <v>0</v>
      </c>
    </row>
    <row r="2360" spans="1:2" x14ac:dyDescent="0.2">
      <c r="A2360" t="s">
        <v>2109</v>
      </c>
      <c r="B2360">
        <v>0</v>
      </c>
    </row>
    <row r="2361" spans="1:2" x14ac:dyDescent="0.2">
      <c r="A2361" t="s">
        <v>2110</v>
      </c>
      <c r="B2361">
        <v>0</v>
      </c>
    </row>
    <row r="2362" spans="1:2" x14ac:dyDescent="0.2">
      <c r="A2362" t="s">
        <v>2111</v>
      </c>
      <c r="B2362">
        <v>0</v>
      </c>
    </row>
    <row r="2363" spans="1:2" x14ac:dyDescent="0.2">
      <c r="A2363" t="s">
        <v>2112</v>
      </c>
      <c r="B2363">
        <v>0</v>
      </c>
    </row>
    <row r="2364" spans="1:2" x14ac:dyDescent="0.2">
      <c r="A2364" t="s">
        <v>2113</v>
      </c>
      <c r="B2364">
        <v>0</v>
      </c>
    </row>
    <row r="2365" spans="1:2" x14ac:dyDescent="0.2">
      <c r="A2365" t="s">
        <v>2114</v>
      </c>
      <c r="B2365">
        <v>0</v>
      </c>
    </row>
    <row r="2366" spans="1:2" x14ac:dyDescent="0.2">
      <c r="A2366" t="s">
        <v>2115</v>
      </c>
      <c r="B2366">
        <v>10</v>
      </c>
    </row>
    <row r="2367" spans="1:2" x14ac:dyDescent="0.2">
      <c r="A2367" t="s">
        <v>2116</v>
      </c>
      <c r="B2367">
        <v>0</v>
      </c>
    </row>
    <row r="2368" spans="1:2" x14ac:dyDescent="0.2">
      <c r="A2368" t="s">
        <v>2117</v>
      </c>
      <c r="B2368">
        <v>0</v>
      </c>
    </row>
    <row r="2369" spans="1:2" x14ac:dyDescent="0.2">
      <c r="A2369" t="s">
        <v>2118</v>
      </c>
      <c r="B2369">
        <v>0</v>
      </c>
    </row>
    <row r="2370" spans="1:2" x14ac:dyDescent="0.2">
      <c r="A2370" t="s">
        <v>2119</v>
      </c>
      <c r="B2370">
        <v>0</v>
      </c>
    </row>
    <row r="2371" spans="1:2" x14ac:dyDescent="0.2">
      <c r="A2371" t="s">
        <v>2120</v>
      </c>
      <c r="B2371">
        <v>0</v>
      </c>
    </row>
    <row r="2372" spans="1:2" x14ac:dyDescent="0.2">
      <c r="A2372" t="s">
        <v>2121</v>
      </c>
      <c r="B2372">
        <v>0</v>
      </c>
    </row>
    <row r="2373" spans="1:2" x14ac:dyDescent="0.2">
      <c r="A2373" t="s">
        <v>2122</v>
      </c>
      <c r="B2373">
        <v>0</v>
      </c>
    </row>
    <row r="2374" spans="1:2" x14ac:dyDescent="0.2">
      <c r="A2374" t="s">
        <v>2123</v>
      </c>
      <c r="B2374">
        <v>0</v>
      </c>
    </row>
    <row r="2375" spans="1:2" x14ac:dyDescent="0.2">
      <c r="A2375" t="s">
        <v>2124</v>
      </c>
      <c r="B2375">
        <v>0</v>
      </c>
    </row>
    <row r="2376" spans="1:2" x14ac:dyDescent="0.2">
      <c r="A2376" t="s">
        <v>2125</v>
      </c>
      <c r="B2376">
        <v>0</v>
      </c>
    </row>
    <row r="2377" spans="1:2" x14ac:dyDescent="0.2">
      <c r="A2377" t="s">
        <v>2126</v>
      </c>
      <c r="B2377">
        <v>0</v>
      </c>
    </row>
    <row r="2378" spans="1:2" x14ac:dyDescent="0.2">
      <c r="A2378" t="s">
        <v>2127</v>
      </c>
      <c r="B2378">
        <v>0</v>
      </c>
    </row>
    <row r="2379" spans="1:2" x14ac:dyDescent="0.2">
      <c r="A2379" t="s">
        <v>2128</v>
      </c>
      <c r="B2379">
        <v>0</v>
      </c>
    </row>
    <row r="2380" spans="1:2" x14ac:dyDescent="0.2">
      <c r="A2380" t="s">
        <v>2129</v>
      </c>
      <c r="B2380">
        <v>0</v>
      </c>
    </row>
    <row r="2381" spans="1:2" x14ac:dyDescent="0.2">
      <c r="A2381" t="s">
        <v>2130</v>
      </c>
      <c r="B2381">
        <v>0</v>
      </c>
    </row>
    <row r="2382" spans="1:2" x14ac:dyDescent="0.2">
      <c r="A2382" t="s">
        <v>2131</v>
      </c>
      <c r="B2382">
        <v>0</v>
      </c>
    </row>
    <row r="2383" spans="1:2" x14ac:dyDescent="0.2">
      <c r="A2383" t="s">
        <v>2132</v>
      </c>
      <c r="B2383">
        <v>0</v>
      </c>
    </row>
    <row r="2384" spans="1:2" x14ac:dyDescent="0.2">
      <c r="A2384" t="s">
        <v>2133</v>
      </c>
      <c r="B2384">
        <v>0</v>
      </c>
    </row>
    <row r="2385" spans="1:2" x14ac:dyDescent="0.2">
      <c r="A2385" t="s">
        <v>2134</v>
      </c>
      <c r="B2385">
        <v>10</v>
      </c>
    </row>
    <row r="2386" spans="1:2" x14ac:dyDescent="0.2">
      <c r="A2386" t="s">
        <v>2135</v>
      </c>
      <c r="B2386">
        <v>0</v>
      </c>
    </row>
    <row r="2387" spans="1:2" x14ac:dyDescent="0.2">
      <c r="A2387" t="s">
        <v>2136</v>
      </c>
      <c r="B2387">
        <v>0</v>
      </c>
    </row>
    <row r="2388" spans="1:2" x14ac:dyDescent="0.2">
      <c r="A2388" t="s">
        <v>2137</v>
      </c>
      <c r="B2388">
        <v>0</v>
      </c>
    </row>
    <row r="2389" spans="1:2" x14ac:dyDescent="0.2">
      <c r="A2389" t="s">
        <v>2138</v>
      </c>
      <c r="B2389">
        <v>0</v>
      </c>
    </row>
    <row r="2390" spans="1:2" x14ac:dyDescent="0.2">
      <c r="A2390" t="s">
        <v>2139</v>
      </c>
      <c r="B2390">
        <v>0</v>
      </c>
    </row>
    <row r="2391" spans="1:2" x14ac:dyDescent="0.2">
      <c r="A2391" t="s">
        <v>2140</v>
      </c>
      <c r="B2391">
        <v>10</v>
      </c>
    </row>
    <row r="2392" spans="1:2" x14ac:dyDescent="0.2">
      <c r="A2392" t="s">
        <v>2141</v>
      </c>
      <c r="B2392">
        <v>40615</v>
      </c>
    </row>
    <row r="2393" spans="1:2" x14ac:dyDescent="0.2">
      <c r="A2393" t="s">
        <v>2142</v>
      </c>
      <c r="B2393">
        <v>2755</v>
      </c>
    </row>
    <row r="2394" spans="1:2" x14ac:dyDescent="0.2">
      <c r="A2394" t="s">
        <v>2143</v>
      </c>
      <c r="B2394">
        <v>0</v>
      </c>
    </row>
    <row r="2395" spans="1:2" x14ac:dyDescent="0.2">
      <c r="A2395" t="s">
        <v>2144</v>
      </c>
      <c r="B2395">
        <v>0</v>
      </c>
    </row>
    <row r="2396" spans="1:2" x14ac:dyDescent="0.2">
      <c r="A2396" t="s">
        <v>2145</v>
      </c>
      <c r="B2396">
        <v>10</v>
      </c>
    </row>
    <row r="2397" spans="1:2" x14ac:dyDescent="0.2">
      <c r="A2397" t="s">
        <v>2146</v>
      </c>
      <c r="B2397">
        <v>70</v>
      </c>
    </row>
    <row r="2398" spans="1:2" x14ac:dyDescent="0.2">
      <c r="A2398" t="s">
        <v>2147</v>
      </c>
      <c r="B2398">
        <v>0</v>
      </c>
    </row>
    <row r="2399" spans="1:2" x14ac:dyDescent="0.2">
      <c r="A2399" t="s">
        <v>2148</v>
      </c>
      <c r="B2399">
        <v>10</v>
      </c>
    </row>
    <row r="2400" spans="1:2" x14ac:dyDescent="0.2">
      <c r="A2400" t="s">
        <v>2149</v>
      </c>
      <c r="B2400">
        <v>60</v>
      </c>
    </row>
    <row r="2401" spans="1:2" x14ac:dyDescent="0.2">
      <c r="A2401" t="s">
        <v>2150</v>
      </c>
      <c r="B2401">
        <v>0</v>
      </c>
    </row>
    <row r="2402" spans="1:2" x14ac:dyDescent="0.2">
      <c r="A2402" t="s">
        <v>2151</v>
      </c>
      <c r="B2402">
        <v>2675</v>
      </c>
    </row>
    <row r="2403" spans="1:2" x14ac:dyDescent="0.2">
      <c r="A2403" t="s">
        <v>2152</v>
      </c>
      <c r="B2403">
        <v>35</v>
      </c>
    </row>
    <row r="2404" spans="1:2" x14ac:dyDescent="0.2">
      <c r="A2404" t="s">
        <v>2153</v>
      </c>
      <c r="B2404">
        <v>2350</v>
      </c>
    </row>
    <row r="2405" spans="1:2" x14ac:dyDescent="0.2">
      <c r="A2405" t="s">
        <v>2154</v>
      </c>
      <c r="B2405">
        <v>80</v>
      </c>
    </row>
    <row r="2406" spans="1:2" x14ac:dyDescent="0.2">
      <c r="A2406" t="s">
        <v>2155</v>
      </c>
      <c r="B2406">
        <v>10</v>
      </c>
    </row>
    <row r="2407" spans="1:2" x14ac:dyDescent="0.2">
      <c r="A2407" t="s">
        <v>2156</v>
      </c>
      <c r="B2407">
        <v>0</v>
      </c>
    </row>
    <row r="2408" spans="1:2" x14ac:dyDescent="0.2">
      <c r="A2408" t="s">
        <v>2157</v>
      </c>
      <c r="B2408">
        <v>170</v>
      </c>
    </row>
    <row r="2409" spans="1:2" x14ac:dyDescent="0.2">
      <c r="A2409" t="s">
        <v>2158</v>
      </c>
      <c r="B2409">
        <v>0</v>
      </c>
    </row>
    <row r="2410" spans="1:2" x14ac:dyDescent="0.2">
      <c r="A2410" t="s">
        <v>2159</v>
      </c>
      <c r="B2410">
        <v>30</v>
      </c>
    </row>
    <row r="2411" spans="1:2" x14ac:dyDescent="0.2">
      <c r="A2411" t="s">
        <v>2160</v>
      </c>
      <c r="B2411">
        <v>0</v>
      </c>
    </row>
    <row r="2412" spans="1:2" x14ac:dyDescent="0.2">
      <c r="A2412" t="s">
        <v>2161</v>
      </c>
      <c r="B2412">
        <v>0</v>
      </c>
    </row>
    <row r="2413" spans="1:2" x14ac:dyDescent="0.2">
      <c r="A2413" t="s">
        <v>2162</v>
      </c>
      <c r="B2413">
        <v>960</v>
      </c>
    </row>
    <row r="2414" spans="1:2" x14ac:dyDescent="0.2">
      <c r="A2414" t="s">
        <v>2163</v>
      </c>
      <c r="B2414">
        <v>65</v>
      </c>
    </row>
    <row r="2415" spans="1:2" x14ac:dyDescent="0.2">
      <c r="A2415" t="s">
        <v>2164</v>
      </c>
      <c r="B2415">
        <v>900</v>
      </c>
    </row>
    <row r="2416" spans="1:2" x14ac:dyDescent="0.2">
      <c r="A2416" t="s">
        <v>2165</v>
      </c>
      <c r="B2416">
        <v>0</v>
      </c>
    </row>
    <row r="2417" spans="1:2" x14ac:dyDescent="0.2">
      <c r="A2417" t="s">
        <v>2166</v>
      </c>
      <c r="B2417">
        <v>290</v>
      </c>
    </row>
    <row r="2418" spans="1:2" x14ac:dyDescent="0.2">
      <c r="A2418" t="s">
        <v>2167</v>
      </c>
      <c r="B2418">
        <v>0</v>
      </c>
    </row>
    <row r="2419" spans="1:2" x14ac:dyDescent="0.2">
      <c r="A2419" t="s">
        <v>2168</v>
      </c>
      <c r="B2419">
        <v>10</v>
      </c>
    </row>
    <row r="2420" spans="1:2" x14ac:dyDescent="0.2">
      <c r="A2420" t="s">
        <v>2169</v>
      </c>
      <c r="B2420">
        <v>0</v>
      </c>
    </row>
    <row r="2421" spans="1:2" x14ac:dyDescent="0.2">
      <c r="A2421" t="s">
        <v>2170</v>
      </c>
      <c r="B2421">
        <v>0</v>
      </c>
    </row>
    <row r="2422" spans="1:2" x14ac:dyDescent="0.2">
      <c r="A2422" t="s">
        <v>2171</v>
      </c>
      <c r="B2422">
        <v>20</v>
      </c>
    </row>
    <row r="2423" spans="1:2" x14ac:dyDescent="0.2">
      <c r="A2423" t="s">
        <v>2172</v>
      </c>
      <c r="B2423">
        <v>0</v>
      </c>
    </row>
    <row r="2424" spans="1:2" x14ac:dyDescent="0.2">
      <c r="A2424" t="s">
        <v>2173</v>
      </c>
      <c r="B2424">
        <v>25</v>
      </c>
    </row>
    <row r="2425" spans="1:2" x14ac:dyDescent="0.2">
      <c r="A2425" t="s">
        <v>2174</v>
      </c>
      <c r="B2425">
        <v>0</v>
      </c>
    </row>
    <row r="2426" spans="1:2" x14ac:dyDescent="0.2">
      <c r="A2426" t="s">
        <v>2175</v>
      </c>
      <c r="B2426">
        <v>0</v>
      </c>
    </row>
    <row r="2427" spans="1:2" x14ac:dyDescent="0.2">
      <c r="A2427" t="s">
        <v>2176</v>
      </c>
      <c r="B2427">
        <v>220</v>
      </c>
    </row>
    <row r="2428" spans="1:2" x14ac:dyDescent="0.2">
      <c r="A2428" t="s">
        <v>2177</v>
      </c>
      <c r="B2428">
        <v>0</v>
      </c>
    </row>
    <row r="2429" spans="1:2" x14ac:dyDescent="0.2">
      <c r="A2429" t="s">
        <v>2178</v>
      </c>
      <c r="B2429">
        <v>15</v>
      </c>
    </row>
    <row r="2430" spans="1:2" x14ac:dyDescent="0.2">
      <c r="A2430" t="s">
        <v>2179</v>
      </c>
      <c r="B2430">
        <v>30</v>
      </c>
    </row>
    <row r="2431" spans="1:2" x14ac:dyDescent="0.2">
      <c r="A2431" t="s">
        <v>2180</v>
      </c>
      <c r="B2431">
        <v>0</v>
      </c>
    </row>
    <row r="2432" spans="1:2" x14ac:dyDescent="0.2">
      <c r="A2432" t="s">
        <v>2181</v>
      </c>
      <c r="B2432">
        <v>25</v>
      </c>
    </row>
    <row r="2433" spans="1:2" x14ac:dyDescent="0.2">
      <c r="A2433" t="s">
        <v>2182</v>
      </c>
      <c r="B2433">
        <v>0</v>
      </c>
    </row>
    <row r="2434" spans="1:2" x14ac:dyDescent="0.2">
      <c r="A2434" t="s">
        <v>2183</v>
      </c>
      <c r="B2434">
        <v>315</v>
      </c>
    </row>
    <row r="2435" spans="1:2" x14ac:dyDescent="0.2">
      <c r="A2435" t="s">
        <v>2184</v>
      </c>
      <c r="B2435">
        <v>0</v>
      </c>
    </row>
    <row r="2436" spans="1:2" x14ac:dyDescent="0.2">
      <c r="A2436" t="s">
        <v>2185</v>
      </c>
      <c r="B2436">
        <v>10</v>
      </c>
    </row>
    <row r="2437" spans="1:2" x14ac:dyDescent="0.2">
      <c r="A2437" t="s">
        <v>2186</v>
      </c>
      <c r="B2437">
        <v>315</v>
      </c>
    </row>
    <row r="2438" spans="1:2" x14ac:dyDescent="0.2">
      <c r="A2438" t="s">
        <v>2187</v>
      </c>
      <c r="B2438">
        <v>0</v>
      </c>
    </row>
    <row r="2439" spans="1:2" x14ac:dyDescent="0.2">
      <c r="A2439" t="s">
        <v>2188</v>
      </c>
      <c r="B2439">
        <v>0</v>
      </c>
    </row>
    <row r="2440" spans="1:2" x14ac:dyDescent="0.2">
      <c r="A2440" t="s">
        <v>2189</v>
      </c>
      <c r="B2440">
        <v>0</v>
      </c>
    </row>
    <row r="2441" spans="1:2" x14ac:dyDescent="0.2">
      <c r="A2441" t="s">
        <v>2190</v>
      </c>
      <c r="B2441">
        <v>12020</v>
      </c>
    </row>
    <row r="2442" spans="1:2" x14ac:dyDescent="0.2">
      <c r="A2442" t="s">
        <v>2191</v>
      </c>
      <c r="B2442">
        <v>65</v>
      </c>
    </row>
    <row r="2443" spans="1:2" x14ac:dyDescent="0.2">
      <c r="A2443" t="s">
        <v>2192</v>
      </c>
      <c r="B2443">
        <v>145</v>
      </c>
    </row>
    <row r="2444" spans="1:2" x14ac:dyDescent="0.2">
      <c r="A2444" t="s">
        <v>2193</v>
      </c>
      <c r="B2444">
        <v>1450</v>
      </c>
    </row>
    <row r="2445" spans="1:2" x14ac:dyDescent="0.2">
      <c r="A2445" t="s">
        <v>2194</v>
      </c>
      <c r="B2445">
        <v>10</v>
      </c>
    </row>
    <row r="2446" spans="1:2" x14ac:dyDescent="0.2">
      <c r="A2446" t="s">
        <v>2195</v>
      </c>
      <c r="B2446">
        <v>10</v>
      </c>
    </row>
    <row r="2447" spans="1:2" x14ac:dyDescent="0.2">
      <c r="A2447" t="s">
        <v>2196</v>
      </c>
      <c r="B2447">
        <v>10</v>
      </c>
    </row>
    <row r="2448" spans="1:2" x14ac:dyDescent="0.2">
      <c r="A2448" t="s">
        <v>2197</v>
      </c>
      <c r="B2448">
        <v>1445</v>
      </c>
    </row>
    <row r="2449" spans="1:2" x14ac:dyDescent="0.2">
      <c r="A2449" t="s">
        <v>2198</v>
      </c>
      <c r="B2449">
        <v>0</v>
      </c>
    </row>
    <row r="2450" spans="1:2" x14ac:dyDescent="0.2">
      <c r="A2450" t="s">
        <v>2199</v>
      </c>
      <c r="B2450">
        <v>0</v>
      </c>
    </row>
    <row r="2451" spans="1:2" x14ac:dyDescent="0.2">
      <c r="A2451" t="s">
        <v>2200</v>
      </c>
      <c r="B2451">
        <v>45</v>
      </c>
    </row>
    <row r="2452" spans="1:2" x14ac:dyDescent="0.2">
      <c r="A2452" t="s">
        <v>2201</v>
      </c>
      <c r="B2452">
        <v>30</v>
      </c>
    </row>
    <row r="2453" spans="1:2" x14ac:dyDescent="0.2">
      <c r="A2453" t="s">
        <v>2202</v>
      </c>
      <c r="B2453">
        <v>10</v>
      </c>
    </row>
    <row r="2454" spans="1:2" x14ac:dyDescent="0.2">
      <c r="A2454" t="s">
        <v>2203</v>
      </c>
      <c r="B2454">
        <v>10</v>
      </c>
    </row>
    <row r="2455" spans="1:2" x14ac:dyDescent="0.2">
      <c r="A2455" t="s">
        <v>2204</v>
      </c>
      <c r="B2455">
        <v>235</v>
      </c>
    </row>
    <row r="2456" spans="1:2" x14ac:dyDescent="0.2">
      <c r="A2456" t="s">
        <v>2205</v>
      </c>
      <c r="B2456">
        <v>850</v>
      </c>
    </row>
    <row r="2457" spans="1:2" x14ac:dyDescent="0.2">
      <c r="A2457" t="s">
        <v>2206</v>
      </c>
      <c r="B2457">
        <v>70</v>
      </c>
    </row>
    <row r="2458" spans="1:2" x14ac:dyDescent="0.2">
      <c r="A2458" t="s">
        <v>2207</v>
      </c>
      <c r="B2458">
        <v>0</v>
      </c>
    </row>
    <row r="2459" spans="1:2" x14ac:dyDescent="0.2">
      <c r="A2459" t="s">
        <v>2208</v>
      </c>
      <c r="B2459">
        <v>30</v>
      </c>
    </row>
    <row r="2460" spans="1:2" x14ac:dyDescent="0.2">
      <c r="A2460" t="s">
        <v>2209</v>
      </c>
      <c r="B2460">
        <v>0</v>
      </c>
    </row>
    <row r="2461" spans="1:2" x14ac:dyDescent="0.2">
      <c r="A2461" t="s">
        <v>2210</v>
      </c>
      <c r="B2461">
        <v>155</v>
      </c>
    </row>
    <row r="2462" spans="1:2" x14ac:dyDescent="0.2">
      <c r="A2462" t="s">
        <v>2211</v>
      </c>
      <c r="B2462">
        <v>0</v>
      </c>
    </row>
    <row r="2463" spans="1:2" x14ac:dyDescent="0.2">
      <c r="A2463" t="s">
        <v>2212</v>
      </c>
      <c r="B2463">
        <v>0</v>
      </c>
    </row>
    <row r="2464" spans="1:2" x14ac:dyDescent="0.2">
      <c r="A2464" t="s">
        <v>2213</v>
      </c>
      <c r="B2464">
        <v>0</v>
      </c>
    </row>
    <row r="2465" spans="1:2" x14ac:dyDescent="0.2">
      <c r="A2465" t="s">
        <v>2214</v>
      </c>
      <c r="B2465">
        <v>0</v>
      </c>
    </row>
    <row r="2466" spans="1:2" x14ac:dyDescent="0.2">
      <c r="A2466" t="s">
        <v>2215</v>
      </c>
      <c r="B2466">
        <v>0</v>
      </c>
    </row>
    <row r="2467" spans="1:2" x14ac:dyDescent="0.2">
      <c r="A2467" t="s">
        <v>2216</v>
      </c>
      <c r="B2467">
        <v>1980</v>
      </c>
    </row>
    <row r="2468" spans="1:2" x14ac:dyDescent="0.2">
      <c r="A2468" t="s">
        <v>2217</v>
      </c>
      <c r="B2468">
        <v>15</v>
      </c>
    </row>
    <row r="2469" spans="1:2" x14ac:dyDescent="0.2">
      <c r="A2469" t="s">
        <v>2218</v>
      </c>
      <c r="B2469">
        <v>10</v>
      </c>
    </row>
    <row r="2470" spans="1:2" x14ac:dyDescent="0.2">
      <c r="A2470" t="s">
        <v>2219</v>
      </c>
      <c r="B2470">
        <v>175</v>
      </c>
    </row>
    <row r="2471" spans="1:2" x14ac:dyDescent="0.2">
      <c r="A2471" t="s">
        <v>2220</v>
      </c>
      <c r="B2471">
        <v>0</v>
      </c>
    </row>
    <row r="2472" spans="1:2" x14ac:dyDescent="0.2">
      <c r="A2472" t="s">
        <v>2221</v>
      </c>
      <c r="B2472">
        <v>1580</v>
      </c>
    </row>
    <row r="2473" spans="1:2" x14ac:dyDescent="0.2">
      <c r="A2473" t="s">
        <v>2222</v>
      </c>
      <c r="B2473">
        <v>0</v>
      </c>
    </row>
    <row r="2474" spans="1:2" x14ac:dyDescent="0.2">
      <c r="A2474" t="s">
        <v>2223</v>
      </c>
      <c r="B2474">
        <v>10</v>
      </c>
    </row>
    <row r="2475" spans="1:2" x14ac:dyDescent="0.2">
      <c r="A2475" t="s">
        <v>2224</v>
      </c>
      <c r="B2475">
        <v>15</v>
      </c>
    </row>
    <row r="2476" spans="1:2" x14ac:dyDescent="0.2">
      <c r="A2476" t="s">
        <v>2225</v>
      </c>
      <c r="B2476">
        <v>10</v>
      </c>
    </row>
    <row r="2477" spans="1:2" x14ac:dyDescent="0.2">
      <c r="A2477" t="s">
        <v>2226</v>
      </c>
      <c r="B2477">
        <v>50</v>
      </c>
    </row>
    <row r="2478" spans="1:2" x14ac:dyDescent="0.2">
      <c r="A2478" t="s">
        <v>2227</v>
      </c>
      <c r="B2478">
        <v>125</v>
      </c>
    </row>
    <row r="2479" spans="1:2" x14ac:dyDescent="0.2">
      <c r="A2479" t="s">
        <v>2228</v>
      </c>
      <c r="B2479">
        <v>105</v>
      </c>
    </row>
    <row r="2480" spans="1:2" x14ac:dyDescent="0.2">
      <c r="A2480" t="s">
        <v>2229</v>
      </c>
      <c r="B2480">
        <v>5020</v>
      </c>
    </row>
    <row r="2481" spans="1:2" x14ac:dyDescent="0.2">
      <c r="A2481" t="s">
        <v>2230</v>
      </c>
      <c r="B2481">
        <v>3095</v>
      </c>
    </row>
    <row r="2482" spans="1:2" x14ac:dyDescent="0.2">
      <c r="A2482" t="s">
        <v>2231</v>
      </c>
      <c r="B2482">
        <v>160</v>
      </c>
    </row>
    <row r="2483" spans="1:2" x14ac:dyDescent="0.2">
      <c r="A2483" t="s">
        <v>2232</v>
      </c>
      <c r="B2483">
        <v>50</v>
      </c>
    </row>
    <row r="2484" spans="1:2" x14ac:dyDescent="0.2">
      <c r="A2484" t="s">
        <v>2233</v>
      </c>
      <c r="B2484">
        <v>215</v>
      </c>
    </row>
    <row r="2485" spans="1:2" x14ac:dyDescent="0.2">
      <c r="A2485" t="s">
        <v>2234</v>
      </c>
      <c r="B2485">
        <v>0</v>
      </c>
    </row>
    <row r="2486" spans="1:2" x14ac:dyDescent="0.2">
      <c r="A2486" t="s">
        <v>2235</v>
      </c>
      <c r="B2486">
        <v>0</v>
      </c>
    </row>
    <row r="2487" spans="1:2" x14ac:dyDescent="0.2">
      <c r="A2487" t="s">
        <v>2236</v>
      </c>
      <c r="B2487">
        <v>0</v>
      </c>
    </row>
    <row r="2488" spans="1:2" x14ac:dyDescent="0.2">
      <c r="A2488" t="s">
        <v>2237</v>
      </c>
      <c r="B2488">
        <v>35</v>
      </c>
    </row>
    <row r="2489" spans="1:2" x14ac:dyDescent="0.2">
      <c r="A2489" t="s">
        <v>2238</v>
      </c>
      <c r="B2489">
        <v>0</v>
      </c>
    </row>
    <row r="2490" spans="1:2" x14ac:dyDescent="0.2">
      <c r="A2490" t="s">
        <v>2239</v>
      </c>
      <c r="B2490">
        <v>2235</v>
      </c>
    </row>
    <row r="2491" spans="1:2" x14ac:dyDescent="0.2">
      <c r="A2491" t="s">
        <v>2240</v>
      </c>
      <c r="B2491">
        <v>0</v>
      </c>
    </row>
    <row r="2492" spans="1:2" x14ac:dyDescent="0.2">
      <c r="A2492" t="s">
        <v>2241</v>
      </c>
      <c r="B2492">
        <v>20</v>
      </c>
    </row>
    <row r="2493" spans="1:2" x14ac:dyDescent="0.2">
      <c r="A2493" t="s">
        <v>2242</v>
      </c>
      <c r="B2493">
        <v>380</v>
      </c>
    </row>
    <row r="2494" spans="1:2" x14ac:dyDescent="0.2">
      <c r="A2494" t="s">
        <v>2243</v>
      </c>
      <c r="B2494">
        <v>1920</v>
      </c>
    </row>
    <row r="2495" spans="1:2" x14ac:dyDescent="0.2">
      <c r="A2495" t="s">
        <v>2244</v>
      </c>
      <c r="B2495">
        <v>75</v>
      </c>
    </row>
    <row r="2496" spans="1:2" x14ac:dyDescent="0.2">
      <c r="A2496" t="s">
        <v>2245</v>
      </c>
      <c r="B2496">
        <v>10</v>
      </c>
    </row>
    <row r="2497" spans="1:2" x14ac:dyDescent="0.2">
      <c r="A2497" t="s">
        <v>2246</v>
      </c>
      <c r="B2497">
        <v>1840</v>
      </c>
    </row>
    <row r="2498" spans="1:2" x14ac:dyDescent="0.2">
      <c r="A2498" t="s">
        <v>2247</v>
      </c>
      <c r="B2498">
        <v>10</v>
      </c>
    </row>
    <row r="2499" spans="1:2" x14ac:dyDescent="0.2">
      <c r="A2499" t="s">
        <v>2248</v>
      </c>
      <c r="B2499">
        <v>3245</v>
      </c>
    </row>
    <row r="2500" spans="1:2" x14ac:dyDescent="0.2">
      <c r="A2500" t="s">
        <v>2249</v>
      </c>
      <c r="B2500">
        <v>0</v>
      </c>
    </row>
    <row r="2501" spans="1:2" x14ac:dyDescent="0.2">
      <c r="A2501" t="s">
        <v>2250</v>
      </c>
      <c r="B2501">
        <v>155</v>
      </c>
    </row>
    <row r="2502" spans="1:2" x14ac:dyDescent="0.2">
      <c r="A2502" t="s">
        <v>2251</v>
      </c>
      <c r="B2502">
        <v>980</v>
      </c>
    </row>
    <row r="2503" spans="1:2" x14ac:dyDescent="0.2">
      <c r="A2503" t="s">
        <v>2252</v>
      </c>
      <c r="B2503">
        <v>135</v>
      </c>
    </row>
    <row r="2504" spans="1:2" x14ac:dyDescent="0.2">
      <c r="A2504" t="s">
        <v>2253</v>
      </c>
      <c r="B2504">
        <v>1975</v>
      </c>
    </row>
    <row r="2505" spans="1:2" x14ac:dyDescent="0.2">
      <c r="A2505" t="s">
        <v>2254</v>
      </c>
      <c r="B2505">
        <v>0</v>
      </c>
    </row>
    <row r="2506" spans="1:2" x14ac:dyDescent="0.2">
      <c r="A2506" t="s">
        <v>2255</v>
      </c>
      <c r="B2506">
        <v>300</v>
      </c>
    </row>
    <row r="2507" spans="1:2" x14ac:dyDescent="0.2">
      <c r="A2507" t="s">
        <v>2256</v>
      </c>
      <c r="B2507">
        <v>15</v>
      </c>
    </row>
    <row r="2508" spans="1:2" x14ac:dyDescent="0.2">
      <c r="A2508" t="s">
        <v>2257</v>
      </c>
      <c r="B2508">
        <v>10</v>
      </c>
    </row>
    <row r="2509" spans="1:2" x14ac:dyDescent="0.2">
      <c r="A2509" t="s">
        <v>2258</v>
      </c>
      <c r="B2509">
        <v>2715</v>
      </c>
    </row>
    <row r="2510" spans="1:2" x14ac:dyDescent="0.2">
      <c r="A2510" t="s">
        <v>2259</v>
      </c>
      <c r="B2510">
        <v>0</v>
      </c>
    </row>
    <row r="2511" spans="1:2" x14ac:dyDescent="0.2">
      <c r="A2511" t="s">
        <v>2260</v>
      </c>
      <c r="B2511">
        <v>0</v>
      </c>
    </row>
    <row r="2512" spans="1:2" x14ac:dyDescent="0.2">
      <c r="A2512" t="s">
        <v>2261</v>
      </c>
      <c r="B2512">
        <v>45</v>
      </c>
    </row>
    <row r="2513" spans="1:2" x14ac:dyDescent="0.2">
      <c r="A2513" t="s">
        <v>2262</v>
      </c>
      <c r="B2513">
        <v>0</v>
      </c>
    </row>
    <row r="2514" spans="1:2" x14ac:dyDescent="0.2">
      <c r="A2514" t="s">
        <v>2263</v>
      </c>
      <c r="B2514">
        <v>0</v>
      </c>
    </row>
    <row r="2515" spans="1:2" x14ac:dyDescent="0.2">
      <c r="A2515" t="s">
        <v>2264</v>
      </c>
      <c r="B2515">
        <v>0</v>
      </c>
    </row>
    <row r="2516" spans="1:2" x14ac:dyDescent="0.2">
      <c r="A2516" t="s">
        <v>2265</v>
      </c>
      <c r="B2516">
        <v>0</v>
      </c>
    </row>
    <row r="2517" spans="1:2" x14ac:dyDescent="0.2">
      <c r="A2517" t="s">
        <v>2350</v>
      </c>
      <c r="B2517">
        <v>0</v>
      </c>
    </row>
    <row r="2518" spans="1:2" x14ac:dyDescent="0.2">
      <c r="A2518" t="s">
        <v>2267</v>
      </c>
      <c r="B2518">
        <v>0</v>
      </c>
    </row>
    <row r="2519" spans="1:2" x14ac:dyDescent="0.2">
      <c r="A2519" t="s">
        <v>2268</v>
      </c>
      <c r="B2519">
        <v>0</v>
      </c>
    </row>
    <row r="2520" spans="1:2" x14ac:dyDescent="0.2">
      <c r="A2520" t="s">
        <v>2269</v>
      </c>
      <c r="B2520">
        <v>0</v>
      </c>
    </row>
    <row r="2521" spans="1:2" x14ac:dyDescent="0.2">
      <c r="A2521" t="s">
        <v>2270</v>
      </c>
      <c r="B2521">
        <v>0</v>
      </c>
    </row>
    <row r="2522" spans="1:2" x14ac:dyDescent="0.2">
      <c r="A2522" t="s">
        <v>2271</v>
      </c>
      <c r="B2522">
        <v>0</v>
      </c>
    </row>
    <row r="2523" spans="1:2" x14ac:dyDescent="0.2">
      <c r="A2523" t="s">
        <v>2272</v>
      </c>
      <c r="B2523">
        <v>0</v>
      </c>
    </row>
    <row r="2524" spans="1:2" x14ac:dyDescent="0.2">
      <c r="A2524" t="s">
        <v>2273</v>
      </c>
      <c r="B2524">
        <v>0</v>
      </c>
    </row>
    <row r="2525" spans="1:2" x14ac:dyDescent="0.2">
      <c r="A2525" t="s">
        <v>2274</v>
      </c>
      <c r="B2525">
        <v>25</v>
      </c>
    </row>
    <row r="2526" spans="1:2" x14ac:dyDescent="0.2">
      <c r="A2526" t="s">
        <v>2275</v>
      </c>
      <c r="B2526">
        <v>0</v>
      </c>
    </row>
    <row r="2527" spans="1:2" x14ac:dyDescent="0.2">
      <c r="A2527" t="s">
        <v>2276</v>
      </c>
      <c r="B2527">
        <v>0</v>
      </c>
    </row>
    <row r="2528" spans="1:2" x14ac:dyDescent="0.2">
      <c r="A2528" t="s">
        <v>2277</v>
      </c>
      <c r="B2528">
        <v>10</v>
      </c>
    </row>
    <row r="2529" spans="1:2" x14ac:dyDescent="0.2">
      <c r="A2529" t="s">
        <v>2278</v>
      </c>
      <c r="B2529">
        <v>0</v>
      </c>
    </row>
    <row r="2530" spans="1:2" x14ac:dyDescent="0.2">
      <c r="A2530" t="s">
        <v>2279</v>
      </c>
      <c r="B2530">
        <v>0</v>
      </c>
    </row>
    <row r="2531" spans="1:2" x14ac:dyDescent="0.2">
      <c r="A2531" t="s">
        <v>2280</v>
      </c>
      <c r="B2531">
        <v>0</v>
      </c>
    </row>
    <row r="2532" spans="1:2" x14ac:dyDescent="0.2">
      <c r="A2532" t="s">
        <v>2281</v>
      </c>
      <c r="B2532">
        <v>115</v>
      </c>
    </row>
    <row r="2533" spans="1:2" x14ac:dyDescent="0.2">
      <c r="A2533" t="s">
        <v>2282</v>
      </c>
      <c r="B2533">
        <v>45</v>
      </c>
    </row>
    <row r="2534" spans="1:2" x14ac:dyDescent="0.2">
      <c r="A2534" t="s">
        <v>2283</v>
      </c>
      <c r="B2534">
        <v>10</v>
      </c>
    </row>
    <row r="2535" spans="1:2" x14ac:dyDescent="0.2">
      <c r="A2535" t="s">
        <v>2284</v>
      </c>
      <c r="B2535">
        <v>70</v>
      </c>
    </row>
    <row r="2536" spans="1:2" x14ac:dyDescent="0.2">
      <c r="A2536" t="s">
        <v>2285</v>
      </c>
      <c r="B2536">
        <v>20620</v>
      </c>
    </row>
    <row r="2537" spans="1:2" x14ac:dyDescent="0.2">
      <c r="A2537" t="s">
        <v>2286</v>
      </c>
      <c r="B2537">
        <v>20565</v>
      </c>
    </row>
    <row r="2538" spans="1:2" x14ac:dyDescent="0.2">
      <c r="A2538" t="s">
        <v>2287</v>
      </c>
      <c r="B2538">
        <v>7290</v>
      </c>
    </row>
    <row r="2539" spans="1:2" x14ac:dyDescent="0.2">
      <c r="A2539" t="s">
        <v>2288</v>
      </c>
      <c r="B2539">
        <v>10</v>
      </c>
    </row>
    <row r="2540" spans="1:2" x14ac:dyDescent="0.2">
      <c r="A2540" t="s">
        <v>2289</v>
      </c>
      <c r="B2540">
        <v>12560</v>
      </c>
    </row>
    <row r="2541" spans="1:2" x14ac:dyDescent="0.2">
      <c r="A2541" t="s">
        <v>2290</v>
      </c>
      <c r="B2541">
        <v>0</v>
      </c>
    </row>
    <row r="2542" spans="1:2" x14ac:dyDescent="0.2">
      <c r="A2542" t="s">
        <v>2291</v>
      </c>
      <c r="B2542">
        <v>120</v>
      </c>
    </row>
    <row r="2543" spans="1:2" x14ac:dyDescent="0.2">
      <c r="A2543" t="s">
        <v>2292</v>
      </c>
      <c r="B2543">
        <v>25</v>
      </c>
    </row>
    <row r="2544" spans="1:2" x14ac:dyDescent="0.2">
      <c r="A2544" t="s">
        <v>2293</v>
      </c>
      <c r="B2544">
        <v>570</v>
      </c>
    </row>
    <row r="2545" spans="1:2" x14ac:dyDescent="0.2">
      <c r="A2545" t="s">
        <v>2294</v>
      </c>
      <c r="B2545">
        <v>0</v>
      </c>
    </row>
    <row r="2546" spans="1:2" x14ac:dyDescent="0.2">
      <c r="A2546" t="s">
        <v>2295</v>
      </c>
      <c r="B2546">
        <v>55</v>
      </c>
    </row>
    <row r="2547" spans="1:2" x14ac:dyDescent="0.2">
      <c r="A2547" t="s">
        <v>2296</v>
      </c>
      <c r="B2547">
        <v>15</v>
      </c>
    </row>
    <row r="2548" spans="1:2" x14ac:dyDescent="0.2">
      <c r="A2548" t="s">
        <v>2297</v>
      </c>
      <c r="B2548">
        <v>25</v>
      </c>
    </row>
    <row r="2549" spans="1:2" x14ac:dyDescent="0.2">
      <c r="A2549" t="s">
        <v>2298</v>
      </c>
      <c r="B2549">
        <v>15</v>
      </c>
    </row>
    <row r="2550" spans="1:2" x14ac:dyDescent="0.2">
      <c r="A2550" t="s">
        <v>2299</v>
      </c>
      <c r="B2550">
        <v>0</v>
      </c>
    </row>
    <row r="2551" spans="1:2" x14ac:dyDescent="0.2">
      <c r="A2551" t="s">
        <v>2300</v>
      </c>
      <c r="B2551">
        <v>40</v>
      </c>
    </row>
    <row r="2552" spans="1:2" x14ac:dyDescent="0.2">
      <c r="A2552" t="s">
        <v>2301</v>
      </c>
      <c r="B2552">
        <v>10</v>
      </c>
    </row>
    <row r="2553" spans="1:2" x14ac:dyDescent="0.2">
      <c r="A2553" t="s">
        <v>2302</v>
      </c>
      <c r="B2553">
        <v>30</v>
      </c>
    </row>
    <row r="2554" spans="1:2" x14ac:dyDescent="0.2">
      <c r="A2554" t="s">
        <v>2303</v>
      </c>
      <c r="B2554">
        <v>0</v>
      </c>
    </row>
    <row r="2555" spans="1:2" x14ac:dyDescent="0.2">
      <c r="A2555" t="s">
        <v>2304</v>
      </c>
      <c r="B2555">
        <v>275</v>
      </c>
    </row>
    <row r="2556" spans="1:2" x14ac:dyDescent="0.2">
      <c r="A2556" t="s">
        <v>2305</v>
      </c>
      <c r="B2556">
        <v>0</v>
      </c>
    </row>
    <row r="2557" spans="1:2" x14ac:dyDescent="0.2">
      <c r="A2557" t="s">
        <v>2306</v>
      </c>
      <c r="B2557">
        <v>260</v>
      </c>
    </row>
    <row r="2558" spans="1:2" x14ac:dyDescent="0.2">
      <c r="A2558" t="s">
        <v>2307</v>
      </c>
      <c r="B2558">
        <v>10</v>
      </c>
    </row>
    <row r="2559" spans="1:2" x14ac:dyDescent="0.2">
      <c r="A2559" t="s">
        <v>2308</v>
      </c>
      <c r="B2559">
        <v>0</v>
      </c>
    </row>
    <row r="2560" spans="1:2" x14ac:dyDescent="0.2">
      <c r="A2560" t="s">
        <v>2309</v>
      </c>
      <c r="B2560">
        <v>0</v>
      </c>
    </row>
    <row r="2561" spans="1:2" x14ac:dyDescent="0.2">
      <c r="A2561" t="s">
        <v>2310</v>
      </c>
      <c r="B2561">
        <v>90</v>
      </c>
    </row>
    <row r="2562" spans="1:2" x14ac:dyDescent="0.2">
      <c r="A2562" t="s">
        <v>2311</v>
      </c>
      <c r="B2562">
        <v>0</v>
      </c>
    </row>
    <row r="2563" spans="1:2" x14ac:dyDescent="0.2">
      <c r="A2563" t="s">
        <v>2312</v>
      </c>
      <c r="B2563">
        <v>0</v>
      </c>
    </row>
    <row r="2564" spans="1:2" x14ac:dyDescent="0.2">
      <c r="A2564" t="s">
        <v>2313</v>
      </c>
      <c r="B2564">
        <v>90</v>
      </c>
    </row>
    <row r="2565" spans="1:2" x14ac:dyDescent="0.2">
      <c r="A2565" t="s">
        <v>2314</v>
      </c>
      <c r="B2565">
        <v>0</v>
      </c>
    </row>
    <row r="2566" spans="1:2" x14ac:dyDescent="0.2">
      <c r="A2566" t="s">
        <v>2315</v>
      </c>
      <c r="B2566">
        <v>25</v>
      </c>
    </row>
    <row r="2567" spans="1:2" x14ac:dyDescent="0.2">
      <c r="A2567" t="s">
        <v>2316</v>
      </c>
      <c r="B2567">
        <v>42940</v>
      </c>
    </row>
    <row r="2568" spans="1:2" x14ac:dyDescent="0.2">
      <c r="A2568" t="s">
        <v>2317</v>
      </c>
      <c r="B2568">
        <v>22685</v>
      </c>
    </row>
    <row r="2569" spans="1:2" x14ac:dyDescent="0.2">
      <c r="A2569" t="s">
        <v>2318</v>
      </c>
      <c r="B2569">
        <v>17785</v>
      </c>
    </row>
    <row r="2570" spans="1:2" x14ac:dyDescent="0.2">
      <c r="A2570" t="s">
        <v>2319</v>
      </c>
      <c r="B2570">
        <v>950</v>
      </c>
    </row>
    <row r="2571" spans="1:2" x14ac:dyDescent="0.2">
      <c r="A2571" t="s">
        <v>2320</v>
      </c>
      <c r="B2571">
        <v>1520</v>
      </c>
    </row>
    <row r="2572" spans="1:2" x14ac:dyDescent="0.2">
      <c r="A2572" t="s">
        <v>2351</v>
      </c>
      <c r="B2572">
        <v>875255</v>
      </c>
    </row>
    <row r="2573" spans="1:2" x14ac:dyDescent="0.2">
      <c r="A2573" t="s">
        <v>2055</v>
      </c>
      <c r="B2573">
        <v>837320</v>
      </c>
    </row>
    <row r="2574" spans="1:2" x14ac:dyDescent="0.2">
      <c r="A2574" t="s">
        <v>2056</v>
      </c>
      <c r="B2574">
        <v>803630</v>
      </c>
    </row>
    <row r="2575" spans="1:2" x14ac:dyDescent="0.2">
      <c r="A2575" t="s">
        <v>702</v>
      </c>
      <c r="B2575">
        <v>647660</v>
      </c>
    </row>
    <row r="2576" spans="1:2" x14ac:dyDescent="0.2">
      <c r="A2576" t="s">
        <v>712</v>
      </c>
      <c r="B2576">
        <v>155965</v>
      </c>
    </row>
    <row r="2577" spans="1:2" x14ac:dyDescent="0.2">
      <c r="A2577" t="s">
        <v>2057</v>
      </c>
      <c r="B2577">
        <v>33690</v>
      </c>
    </row>
    <row r="2578" spans="1:2" x14ac:dyDescent="0.2">
      <c r="A2578" t="s">
        <v>2058</v>
      </c>
      <c r="B2578">
        <v>405</v>
      </c>
    </row>
    <row r="2579" spans="1:2" x14ac:dyDescent="0.2">
      <c r="A2579" t="s">
        <v>2059</v>
      </c>
      <c r="B2579">
        <v>170</v>
      </c>
    </row>
    <row r="2580" spans="1:2" x14ac:dyDescent="0.2">
      <c r="A2580" t="s">
        <v>2060</v>
      </c>
      <c r="B2580">
        <v>10</v>
      </c>
    </row>
    <row r="2581" spans="1:2" x14ac:dyDescent="0.2">
      <c r="A2581" t="s">
        <v>2061</v>
      </c>
      <c r="B2581">
        <v>135</v>
      </c>
    </row>
    <row r="2582" spans="1:2" x14ac:dyDescent="0.2">
      <c r="A2582" t="s">
        <v>2062</v>
      </c>
      <c r="B2582">
        <v>10</v>
      </c>
    </row>
    <row r="2583" spans="1:2" x14ac:dyDescent="0.2">
      <c r="A2583" t="s">
        <v>2063</v>
      </c>
      <c r="B2583">
        <v>35</v>
      </c>
    </row>
    <row r="2584" spans="1:2" x14ac:dyDescent="0.2">
      <c r="A2584" t="s">
        <v>2064</v>
      </c>
      <c r="B2584">
        <v>0</v>
      </c>
    </row>
    <row r="2585" spans="1:2" x14ac:dyDescent="0.2">
      <c r="A2585" t="s">
        <v>2065</v>
      </c>
      <c r="B2585">
        <v>0</v>
      </c>
    </row>
    <row r="2586" spans="1:2" x14ac:dyDescent="0.2">
      <c r="A2586" t="s">
        <v>2066</v>
      </c>
      <c r="B2586">
        <v>0</v>
      </c>
    </row>
    <row r="2587" spans="1:2" x14ac:dyDescent="0.2">
      <c r="A2587" t="s">
        <v>2067</v>
      </c>
      <c r="B2587">
        <v>0</v>
      </c>
    </row>
    <row r="2588" spans="1:2" x14ac:dyDescent="0.2">
      <c r="A2588" t="s">
        <v>2068</v>
      </c>
      <c r="B2588">
        <v>0</v>
      </c>
    </row>
    <row r="2589" spans="1:2" x14ac:dyDescent="0.2">
      <c r="A2589" t="s">
        <v>2069</v>
      </c>
      <c r="B2589">
        <v>0</v>
      </c>
    </row>
    <row r="2590" spans="1:2" x14ac:dyDescent="0.2">
      <c r="A2590" t="s">
        <v>2070</v>
      </c>
      <c r="B2590">
        <v>10</v>
      </c>
    </row>
    <row r="2591" spans="1:2" x14ac:dyDescent="0.2">
      <c r="A2591" t="s">
        <v>2071</v>
      </c>
      <c r="B2591">
        <v>85</v>
      </c>
    </row>
    <row r="2592" spans="1:2" x14ac:dyDescent="0.2">
      <c r="A2592" t="s">
        <v>2072</v>
      </c>
      <c r="B2592">
        <v>0</v>
      </c>
    </row>
    <row r="2593" spans="1:2" x14ac:dyDescent="0.2">
      <c r="A2593" t="s">
        <v>2073</v>
      </c>
      <c r="B2593">
        <v>0</v>
      </c>
    </row>
    <row r="2594" spans="1:2" x14ac:dyDescent="0.2">
      <c r="A2594" t="s">
        <v>2074</v>
      </c>
      <c r="B2594">
        <v>0</v>
      </c>
    </row>
    <row r="2595" spans="1:2" x14ac:dyDescent="0.2">
      <c r="A2595" t="s">
        <v>2075</v>
      </c>
      <c r="B2595">
        <v>25</v>
      </c>
    </row>
    <row r="2596" spans="1:2" x14ac:dyDescent="0.2">
      <c r="A2596" t="s">
        <v>2076</v>
      </c>
      <c r="B2596">
        <v>0</v>
      </c>
    </row>
    <row r="2597" spans="1:2" x14ac:dyDescent="0.2">
      <c r="A2597" t="s">
        <v>2077</v>
      </c>
      <c r="B2597">
        <v>10</v>
      </c>
    </row>
    <row r="2598" spans="1:2" x14ac:dyDescent="0.2">
      <c r="A2598" t="s">
        <v>2078</v>
      </c>
      <c r="B2598">
        <v>15</v>
      </c>
    </row>
    <row r="2599" spans="1:2" x14ac:dyDescent="0.2">
      <c r="A2599" t="s">
        <v>2079</v>
      </c>
      <c r="B2599">
        <v>0</v>
      </c>
    </row>
    <row r="2600" spans="1:2" x14ac:dyDescent="0.2">
      <c r="A2600" t="s">
        <v>2080</v>
      </c>
      <c r="B2600">
        <v>0</v>
      </c>
    </row>
    <row r="2601" spans="1:2" x14ac:dyDescent="0.2">
      <c r="A2601" t="s">
        <v>2081</v>
      </c>
      <c r="B2601">
        <v>25</v>
      </c>
    </row>
    <row r="2602" spans="1:2" x14ac:dyDescent="0.2">
      <c r="A2602" t="s">
        <v>2082</v>
      </c>
      <c r="B2602">
        <v>25</v>
      </c>
    </row>
    <row r="2603" spans="1:2" x14ac:dyDescent="0.2">
      <c r="A2603" t="s">
        <v>2083</v>
      </c>
      <c r="B2603">
        <v>0</v>
      </c>
    </row>
    <row r="2604" spans="1:2" x14ac:dyDescent="0.2">
      <c r="A2604" t="s">
        <v>2084</v>
      </c>
      <c r="B2604">
        <v>0</v>
      </c>
    </row>
    <row r="2605" spans="1:2" x14ac:dyDescent="0.2">
      <c r="A2605" t="s">
        <v>2085</v>
      </c>
      <c r="B2605">
        <v>10</v>
      </c>
    </row>
    <row r="2606" spans="1:2" x14ac:dyDescent="0.2">
      <c r="A2606" t="s">
        <v>2086</v>
      </c>
      <c r="B2606">
        <v>0</v>
      </c>
    </row>
    <row r="2607" spans="1:2" x14ac:dyDescent="0.2">
      <c r="A2607" t="s">
        <v>2087</v>
      </c>
      <c r="B2607">
        <v>15</v>
      </c>
    </row>
    <row r="2608" spans="1:2" x14ac:dyDescent="0.2">
      <c r="A2608" t="s">
        <v>2088</v>
      </c>
      <c r="B2608">
        <v>0</v>
      </c>
    </row>
    <row r="2609" spans="1:2" x14ac:dyDescent="0.2">
      <c r="A2609" t="s">
        <v>2089</v>
      </c>
      <c r="B2609">
        <v>0</v>
      </c>
    </row>
    <row r="2610" spans="1:2" x14ac:dyDescent="0.2">
      <c r="A2610" t="s">
        <v>2090</v>
      </c>
      <c r="B2610">
        <v>0</v>
      </c>
    </row>
    <row r="2611" spans="1:2" x14ac:dyDescent="0.2">
      <c r="A2611" t="s">
        <v>2091</v>
      </c>
      <c r="B2611">
        <v>0</v>
      </c>
    </row>
    <row r="2612" spans="1:2" x14ac:dyDescent="0.2">
      <c r="A2612" t="s">
        <v>2092</v>
      </c>
      <c r="B2612">
        <v>0</v>
      </c>
    </row>
    <row r="2613" spans="1:2" x14ac:dyDescent="0.2">
      <c r="A2613" t="s">
        <v>2093</v>
      </c>
      <c r="B2613">
        <v>0</v>
      </c>
    </row>
    <row r="2614" spans="1:2" x14ac:dyDescent="0.2">
      <c r="A2614" t="s">
        <v>2094</v>
      </c>
      <c r="B2614">
        <v>0</v>
      </c>
    </row>
    <row r="2615" spans="1:2" x14ac:dyDescent="0.2">
      <c r="A2615" t="s">
        <v>2095</v>
      </c>
      <c r="B2615">
        <v>0</v>
      </c>
    </row>
    <row r="2616" spans="1:2" x14ac:dyDescent="0.2">
      <c r="A2616" t="s">
        <v>2096</v>
      </c>
      <c r="B2616">
        <v>0</v>
      </c>
    </row>
    <row r="2617" spans="1:2" x14ac:dyDescent="0.2">
      <c r="A2617" t="s">
        <v>2097</v>
      </c>
      <c r="B2617">
        <v>0</v>
      </c>
    </row>
    <row r="2618" spans="1:2" x14ac:dyDescent="0.2">
      <c r="A2618" t="s">
        <v>2098</v>
      </c>
      <c r="B2618">
        <v>0</v>
      </c>
    </row>
    <row r="2619" spans="1:2" x14ac:dyDescent="0.2">
      <c r="A2619" t="s">
        <v>2099</v>
      </c>
      <c r="B2619">
        <v>0</v>
      </c>
    </row>
    <row r="2620" spans="1:2" x14ac:dyDescent="0.2">
      <c r="A2620" t="s">
        <v>2100</v>
      </c>
      <c r="B2620">
        <v>0</v>
      </c>
    </row>
    <row r="2621" spans="1:2" x14ac:dyDescent="0.2">
      <c r="A2621" t="s">
        <v>2101</v>
      </c>
      <c r="B2621">
        <v>0</v>
      </c>
    </row>
    <row r="2622" spans="1:2" x14ac:dyDescent="0.2">
      <c r="A2622" t="s">
        <v>2102</v>
      </c>
      <c r="B2622">
        <v>0</v>
      </c>
    </row>
    <row r="2623" spans="1:2" x14ac:dyDescent="0.2">
      <c r="A2623" t="s">
        <v>2103</v>
      </c>
      <c r="B2623">
        <v>0</v>
      </c>
    </row>
    <row r="2624" spans="1:2" x14ac:dyDescent="0.2">
      <c r="A2624" t="s">
        <v>2104</v>
      </c>
      <c r="B2624">
        <v>205</v>
      </c>
    </row>
    <row r="2625" spans="1:2" x14ac:dyDescent="0.2">
      <c r="A2625" t="s">
        <v>2105</v>
      </c>
      <c r="B2625">
        <v>0</v>
      </c>
    </row>
    <row r="2626" spans="1:2" x14ac:dyDescent="0.2">
      <c r="A2626" t="s">
        <v>2106</v>
      </c>
      <c r="B2626">
        <v>210</v>
      </c>
    </row>
    <row r="2627" spans="1:2" x14ac:dyDescent="0.2">
      <c r="A2627" t="s">
        <v>2107</v>
      </c>
      <c r="B2627">
        <v>0</v>
      </c>
    </row>
    <row r="2628" spans="1:2" x14ac:dyDescent="0.2">
      <c r="A2628" t="s">
        <v>2108</v>
      </c>
      <c r="B2628">
        <v>0</v>
      </c>
    </row>
    <row r="2629" spans="1:2" x14ac:dyDescent="0.2">
      <c r="A2629" t="s">
        <v>2109</v>
      </c>
      <c r="B2629">
        <v>0</v>
      </c>
    </row>
    <row r="2630" spans="1:2" x14ac:dyDescent="0.2">
      <c r="A2630" t="s">
        <v>2110</v>
      </c>
      <c r="B2630">
        <v>0</v>
      </c>
    </row>
    <row r="2631" spans="1:2" x14ac:dyDescent="0.2">
      <c r="A2631" t="s">
        <v>2111</v>
      </c>
      <c r="B2631">
        <v>0</v>
      </c>
    </row>
    <row r="2632" spans="1:2" x14ac:dyDescent="0.2">
      <c r="A2632" t="s">
        <v>2112</v>
      </c>
      <c r="B2632">
        <v>0</v>
      </c>
    </row>
    <row r="2633" spans="1:2" x14ac:dyDescent="0.2">
      <c r="A2633" t="s">
        <v>2113</v>
      </c>
      <c r="B2633">
        <v>0</v>
      </c>
    </row>
    <row r="2634" spans="1:2" x14ac:dyDescent="0.2">
      <c r="A2634" t="s">
        <v>2114</v>
      </c>
      <c r="B2634">
        <v>0</v>
      </c>
    </row>
    <row r="2635" spans="1:2" x14ac:dyDescent="0.2">
      <c r="A2635" t="s">
        <v>2115</v>
      </c>
      <c r="B2635">
        <v>0</v>
      </c>
    </row>
    <row r="2636" spans="1:2" x14ac:dyDescent="0.2">
      <c r="A2636" t="s">
        <v>2116</v>
      </c>
      <c r="B2636">
        <v>0</v>
      </c>
    </row>
    <row r="2637" spans="1:2" x14ac:dyDescent="0.2">
      <c r="A2637" t="s">
        <v>2117</v>
      </c>
      <c r="B2637">
        <v>0</v>
      </c>
    </row>
    <row r="2638" spans="1:2" x14ac:dyDescent="0.2">
      <c r="A2638" t="s">
        <v>2118</v>
      </c>
      <c r="B2638">
        <v>0</v>
      </c>
    </row>
    <row r="2639" spans="1:2" x14ac:dyDescent="0.2">
      <c r="A2639" t="s">
        <v>2119</v>
      </c>
      <c r="B2639">
        <v>0</v>
      </c>
    </row>
    <row r="2640" spans="1:2" x14ac:dyDescent="0.2">
      <c r="A2640" t="s">
        <v>2120</v>
      </c>
      <c r="B2640">
        <v>0</v>
      </c>
    </row>
    <row r="2641" spans="1:2" x14ac:dyDescent="0.2">
      <c r="A2641" t="s">
        <v>2121</v>
      </c>
      <c r="B2641">
        <v>0</v>
      </c>
    </row>
    <row r="2642" spans="1:2" x14ac:dyDescent="0.2">
      <c r="A2642" t="s">
        <v>2122</v>
      </c>
      <c r="B2642">
        <v>0</v>
      </c>
    </row>
    <row r="2643" spans="1:2" x14ac:dyDescent="0.2">
      <c r="A2643" t="s">
        <v>2123</v>
      </c>
      <c r="B2643">
        <v>0</v>
      </c>
    </row>
    <row r="2644" spans="1:2" x14ac:dyDescent="0.2">
      <c r="A2644" t="s">
        <v>2124</v>
      </c>
      <c r="B2644">
        <v>0</v>
      </c>
    </row>
    <row r="2645" spans="1:2" x14ac:dyDescent="0.2">
      <c r="A2645" t="s">
        <v>2125</v>
      </c>
      <c r="B2645">
        <v>0</v>
      </c>
    </row>
    <row r="2646" spans="1:2" x14ac:dyDescent="0.2">
      <c r="A2646" t="s">
        <v>2126</v>
      </c>
      <c r="B2646">
        <v>0</v>
      </c>
    </row>
    <row r="2647" spans="1:2" x14ac:dyDescent="0.2">
      <c r="A2647" t="s">
        <v>2127</v>
      </c>
      <c r="B2647">
        <v>0</v>
      </c>
    </row>
    <row r="2648" spans="1:2" x14ac:dyDescent="0.2">
      <c r="A2648" t="s">
        <v>2128</v>
      </c>
      <c r="B2648">
        <v>0</v>
      </c>
    </row>
    <row r="2649" spans="1:2" x14ac:dyDescent="0.2">
      <c r="A2649" t="s">
        <v>2129</v>
      </c>
      <c r="B2649">
        <v>0</v>
      </c>
    </row>
    <row r="2650" spans="1:2" x14ac:dyDescent="0.2">
      <c r="A2650" t="s">
        <v>2130</v>
      </c>
      <c r="B2650">
        <v>0</v>
      </c>
    </row>
    <row r="2651" spans="1:2" x14ac:dyDescent="0.2">
      <c r="A2651" t="s">
        <v>2131</v>
      </c>
      <c r="B2651">
        <v>0</v>
      </c>
    </row>
    <row r="2652" spans="1:2" x14ac:dyDescent="0.2">
      <c r="A2652" t="s">
        <v>2132</v>
      </c>
      <c r="B2652">
        <v>0</v>
      </c>
    </row>
    <row r="2653" spans="1:2" x14ac:dyDescent="0.2">
      <c r="A2653" t="s">
        <v>2133</v>
      </c>
      <c r="B2653">
        <v>0</v>
      </c>
    </row>
    <row r="2654" spans="1:2" x14ac:dyDescent="0.2">
      <c r="A2654" t="s">
        <v>2134</v>
      </c>
      <c r="B2654">
        <v>10</v>
      </c>
    </row>
    <row r="2655" spans="1:2" x14ac:dyDescent="0.2">
      <c r="A2655" t="s">
        <v>2135</v>
      </c>
      <c r="B2655">
        <v>0</v>
      </c>
    </row>
    <row r="2656" spans="1:2" x14ac:dyDescent="0.2">
      <c r="A2656" t="s">
        <v>2136</v>
      </c>
      <c r="B2656">
        <v>0</v>
      </c>
    </row>
    <row r="2657" spans="1:2" x14ac:dyDescent="0.2">
      <c r="A2657" t="s">
        <v>2137</v>
      </c>
      <c r="B2657">
        <v>0</v>
      </c>
    </row>
    <row r="2658" spans="1:2" x14ac:dyDescent="0.2">
      <c r="A2658" t="s">
        <v>2138</v>
      </c>
      <c r="B2658">
        <v>0</v>
      </c>
    </row>
    <row r="2659" spans="1:2" x14ac:dyDescent="0.2">
      <c r="A2659" t="s">
        <v>2139</v>
      </c>
      <c r="B2659">
        <v>0</v>
      </c>
    </row>
    <row r="2660" spans="1:2" x14ac:dyDescent="0.2">
      <c r="A2660" t="s">
        <v>2140</v>
      </c>
      <c r="B2660">
        <v>0</v>
      </c>
    </row>
    <row r="2661" spans="1:2" x14ac:dyDescent="0.2">
      <c r="A2661" t="s">
        <v>2141</v>
      </c>
      <c r="B2661">
        <v>33280</v>
      </c>
    </row>
    <row r="2662" spans="1:2" x14ac:dyDescent="0.2">
      <c r="A2662" t="s">
        <v>2142</v>
      </c>
      <c r="B2662">
        <v>1435</v>
      </c>
    </row>
    <row r="2663" spans="1:2" x14ac:dyDescent="0.2">
      <c r="A2663" t="s">
        <v>2143</v>
      </c>
      <c r="B2663">
        <v>20</v>
      </c>
    </row>
    <row r="2664" spans="1:2" x14ac:dyDescent="0.2">
      <c r="A2664" t="s">
        <v>2144</v>
      </c>
      <c r="B2664">
        <v>10</v>
      </c>
    </row>
    <row r="2665" spans="1:2" x14ac:dyDescent="0.2">
      <c r="A2665" t="s">
        <v>2145</v>
      </c>
      <c r="B2665">
        <v>10</v>
      </c>
    </row>
    <row r="2666" spans="1:2" x14ac:dyDescent="0.2">
      <c r="A2666" t="s">
        <v>2146</v>
      </c>
      <c r="B2666">
        <v>85</v>
      </c>
    </row>
    <row r="2667" spans="1:2" x14ac:dyDescent="0.2">
      <c r="A2667" t="s">
        <v>2147</v>
      </c>
      <c r="B2667">
        <v>0</v>
      </c>
    </row>
    <row r="2668" spans="1:2" x14ac:dyDescent="0.2">
      <c r="A2668" t="s">
        <v>2148</v>
      </c>
      <c r="B2668">
        <v>10</v>
      </c>
    </row>
    <row r="2669" spans="1:2" x14ac:dyDescent="0.2">
      <c r="A2669" t="s">
        <v>2149</v>
      </c>
      <c r="B2669">
        <v>75</v>
      </c>
    </row>
    <row r="2670" spans="1:2" x14ac:dyDescent="0.2">
      <c r="A2670" t="s">
        <v>2150</v>
      </c>
      <c r="B2670">
        <v>0</v>
      </c>
    </row>
    <row r="2671" spans="1:2" x14ac:dyDescent="0.2">
      <c r="A2671" t="s">
        <v>2151</v>
      </c>
      <c r="B2671">
        <v>1330</v>
      </c>
    </row>
    <row r="2672" spans="1:2" x14ac:dyDescent="0.2">
      <c r="A2672" t="s">
        <v>2152</v>
      </c>
      <c r="B2672">
        <v>45</v>
      </c>
    </row>
    <row r="2673" spans="1:2" x14ac:dyDescent="0.2">
      <c r="A2673" t="s">
        <v>2153</v>
      </c>
      <c r="B2673">
        <v>1060</v>
      </c>
    </row>
    <row r="2674" spans="1:2" x14ac:dyDescent="0.2">
      <c r="A2674" t="s">
        <v>2154</v>
      </c>
      <c r="B2674">
        <v>10</v>
      </c>
    </row>
    <row r="2675" spans="1:2" x14ac:dyDescent="0.2">
      <c r="A2675" t="s">
        <v>2155</v>
      </c>
      <c r="B2675">
        <v>10</v>
      </c>
    </row>
    <row r="2676" spans="1:2" x14ac:dyDescent="0.2">
      <c r="A2676" t="s">
        <v>2156</v>
      </c>
      <c r="B2676">
        <v>0</v>
      </c>
    </row>
    <row r="2677" spans="1:2" x14ac:dyDescent="0.2">
      <c r="A2677" t="s">
        <v>2157</v>
      </c>
      <c r="B2677">
        <v>165</v>
      </c>
    </row>
    <row r="2678" spans="1:2" x14ac:dyDescent="0.2">
      <c r="A2678" t="s">
        <v>2158</v>
      </c>
      <c r="B2678">
        <v>0</v>
      </c>
    </row>
    <row r="2679" spans="1:2" x14ac:dyDescent="0.2">
      <c r="A2679" t="s">
        <v>2159</v>
      </c>
      <c r="B2679">
        <v>35</v>
      </c>
    </row>
    <row r="2680" spans="1:2" x14ac:dyDescent="0.2">
      <c r="A2680" t="s">
        <v>2160</v>
      </c>
      <c r="B2680">
        <v>0</v>
      </c>
    </row>
    <row r="2681" spans="1:2" x14ac:dyDescent="0.2">
      <c r="A2681" t="s">
        <v>2161</v>
      </c>
      <c r="B2681">
        <v>0</v>
      </c>
    </row>
    <row r="2682" spans="1:2" x14ac:dyDescent="0.2">
      <c r="A2682" t="s">
        <v>2162</v>
      </c>
      <c r="B2682">
        <v>1120</v>
      </c>
    </row>
    <row r="2683" spans="1:2" x14ac:dyDescent="0.2">
      <c r="A2683" t="s">
        <v>2163</v>
      </c>
      <c r="B2683">
        <v>50</v>
      </c>
    </row>
    <row r="2684" spans="1:2" x14ac:dyDescent="0.2">
      <c r="A2684" t="s">
        <v>2164</v>
      </c>
      <c r="B2684">
        <v>1075</v>
      </c>
    </row>
    <row r="2685" spans="1:2" x14ac:dyDescent="0.2">
      <c r="A2685" t="s">
        <v>2165</v>
      </c>
      <c r="B2685">
        <v>0</v>
      </c>
    </row>
    <row r="2686" spans="1:2" x14ac:dyDescent="0.2">
      <c r="A2686" t="s">
        <v>2166</v>
      </c>
      <c r="B2686">
        <v>280</v>
      </c>
    </row>
    <row r="2687" spans="1:2" x14ac:dyDescent="0.2">
      <c r="A2687" t="s">
        <v>2167</v>
      </c>
      <c r="B2687">
        <v>0</v>
      </c>
    </row>
    <row r="2688" spans="1:2" x14ac:dyDescent="0.2">
      <c r="A2688" t="s">
        <v>2168</v>
      </c>
      <c r="B2688">
        <v>0</v>
      </c>
    </row>
    <row r="2689" spans="1:2" x14ac:dyDescent="0.2">
      <c r="A2689" t="s">
        <v>2169</v>
      </c>
      <c r="B2689">
        <v>0</v>
      </c>
    </row>
    <row r="2690" spans="1:2" x14ac:dyDescent="0.2">
      <c r="A2690" t="s">
        <v>2170</v>
      </c>
      <c r="B2690">
        <v>10</v>
      </c>
    </row>
    <row r="2691" spans="1:2" x14ac:dyDescent="0.2">
      <c r="A2691" t="s">
        <v>2171</v>
      </c>
      <c r="B2691">
        <v>15</v>
      </c>
    </row>
    <row r="2692" spans="1:2" x14ac:dyDescent="0.2">
      <c r="A2692" t="s">
        <v>2172</v>
      </c>
      <c r="B2692">
        <v>0</v>
      </c>
    </row>
    <row r="2693" spans="1:2" x14ac:dyDescent="0.2">
      <c r="A2693" t="s">
        <v>2173</v>
      </c>
      <c r="B2693">
        <v>20</v>
      </c>
    </row>
    <row r="2694" spans="1:2" x14ac:dyDescent="0.2">
      <c r="A2694" t="s">
        <v>2174</v>
      </c>
      <c r="B2694">
        <v>0</v>
      </c>
    </row>
    <row r="2695" spans="1:2" x14ac:dyDescent="0.2">
      <c r="A2695" t="s">
        <v>2175</v>
      </c>
      <c r="B2695">
        <v>0</v>
      </c>
    </row>
    <row r="2696" spans="1:2" x14ac:dyDescent="0.2">
      <c r="A2696" t="s">
        <v>2176</v>
      </c>
      <c r="B2696">
        <v>220</v>
      </c>
    </row>
    <row r="2697" spans="1:2" x14ac:dyDescent="0.2">
      <c r="A2697" t="s">
        <v>2177</v>
      </c>
      <c r="B2697">
        <v>0</v>
      </c>
    </row>
    <row r="2698" spans="1:2" x14ac:dyDescent="0.2">
      <c r="A2698" t="s">
        <v>2178</v>
      </c>
      <c r="B2698">
        <v>10</v>
      </c>
    </row>
    <row r="2699" spans="1:2" x14ac:dyDescent="0.2">
      <c r="A2699" t="s">
        <v>2179</v>
      </c>
      <c r="B2699">
        <v>45</v>
      </c>
    </row>
    <row r="2700" spans="1:2" x14ac:dyDescent="0.2">
      <c r="A2700" t="s">
        <v>2180</v>
      </c>
      <c r="B2700">
        <v>10</v>
      </c>
    </row>
    <row r="2701" spans="1:2" x14ac:dyDescent="0.2">
      <c r="A2701" t="s">
        <v>2181</v>
      </c>
      <c r="B2701">
        <v>30</v>
      </c>
    </row>
    <row r="2702" spans="1:2" x14ac:dyDescent="0.2">
      <c r="A2702" t="s">
        <v>2182</v>
      </c>
      <c r="B2702">
        <v>0</v>
      </c>
    </row>
    <row r="2703" spans="1:2" x14ac:dyDescent="0.2">
      <c r="A2703" t="s">
        <v>2183</v>
      </c>
      <c r="B2703">
        <v>310</v>
      </c>
    </row>
    <row r="2704" spans="1:2" x14ac:dyDescent="0.2">
      <c r="A2704" t="s">
        <v>2184</v>
      </c>
      <c r="B2704">
        <v>0</v>
      </c>
    </row>
    <row r="2705" spans="1:2" x14ac:dyDescent="0.2">
      <c r="A2705" t="s">
        <v>2185</v>
      </c>
      <c r="B2705">
        <v>20</v>
      </c>
    </row>
    <row r="2706" spans="1:2" x14ac:dyDescent="0.2">
      <c r="A2706" t="s">
        <v>2186</v>
      </c>
      <c r="B2706">
        <v>295</v>
      </c>
    </row>
    <row r="2707" spans="1:2" x14ac:dyDescent="0.2">
      <c r="A2707" t="s">
        <v>2187</v>
      </c>
      <c r="B2707">
        <v>0</v>
      </c>
    </row>
    <row r="2708" spans="1:2" x14ac:dyDescent="0.2">
      <c r="A2708" t="s">
        <v>2188</v>
      </c>
      <c r="B2708">
        <v>0</v>
      </c>
    </row>
    <row r="2709" spans="1:2" x14ac:dyDescent="0.2">
      <c r="A2709" t="s">
        <v>2189</v>
      </c>
      <c r="B2709">
        <v>0</v>
      </c>
    </row>
    <row r="2710" spans="1:2" x14ac:dyDescent="0.2">
      <c r="A2710" t="s">
        <v>2190</v>
      </c>
      <c r="B2710">
        <v>9465</v>
      </c>
    </row>
    <row r="2711" spans="1:2" x14ac:dyDescent="0.2">
      <c r="A2711" t="s">
        <v>2191</v>
      </c>
      <c r="B2711">
        <v>40</v>
      </c>
    </row>
    <row r="2712" spans="1:2" x14ac:dyDescent="0.2">
      <c r="A2712" t="s">
        <v>2192</v>
      </c>
      <c r="B2712">
        <v>75</v>
      </c>
    </row>
    <row r="2713" spans="1:2" x14ac:dyDescent="0.2">
      <c r="A2713" t="s">
        <v>2193</v>
      </c>
      <c r="B2713">
        <v>1535</v>
      </c>
    </row>
    <row r="2714" spans="1:2" x14ac:dyDescent="0.2">
      <c r="A2714" t="s">
        <v>2194</v>
      </c>
      <c r="B2714">
        <v>10</v>
      </c>
    </row>
    <row r="2715" spans="1:2" x14ac:dyDescent="0.2">
      <c r="A2715" t="s">
        <v>2195</v>
      </c>
      <c r="B2715">
        <v>0</v>
      </c>
    </row>
    <row r="2716" spans="1:2" x14ac:dyDescent="0.2">
      <c r="A2716" t="s">
        <v>2196</v>
      </c>
      <c r="B2716">
        <v>0</v>
      </c>
    </row>
    <row r="2717" spans="1:2" x14ac:dyDescent="0.2">
      <c r="A2717" t="s">
        <v>2197</v>
      </c>
      <c r="B2717">
        <v>1530</v>
      </c>
    </row>
    <row r="2718" spans="1:2" x14ac:dyDescent="0.2">
      <c r="A2718" t="s">
        <v>2198</v>
      </c>
      <c r="B2718">
        <v>0</v>
      </c>
    </row>
    <row r="2719" spans="1:2" x14ac:dyDescent="0.2">
      <c r="A2719" t="s">
        <v>2199</v>
      </c>
      <c r="B2719">
        <v>10</v>
      </c>
    </row>
    <row r="2720" spans="1:2" x14ac:dyDescent="0.2">
      <c r="A2720" t="s">
        <v>2200</v>
      </c>
      <c r="B2720">
        <v>45</v>
      </c>
    </row>
    <row r="2721" spans="1:2" x14ac:dyDescent="0.2">
      <c r="A2721" t="s">
        <v>2201</v>
      </c>
      <c r="B2721">
        <v>25</v>
      </c>
    </row>
    <row r="2722" spans="1:2" x14ac:dyDescent="0.2">
      <c r="A2722" t="s">
        <v>2202</v>
      </c>
      <c r="B2722">
        <v>10</v>
      </c>
    </row>
    <row r="2723" spans="1:2" x14ac:dyDescent="0.2">
      <c r="A2723" t="s">
        <v>2203</v>
      </c>
      <c r="B2723">
        <v>10</v>
      </c>
    </row>
    <row r="2724" spans="1:2" x14ac:dyDescent="0.2">
      <c r="A2724" t="s">
        <v>2204</v>
      </c>
      <c r="B2724">
        <v>215</v>
      </c>
    </row>
    <row r="2725" spans="1:2" x14ac:dyDescent="0.2">
      <c r="A2725" t="s">
        <v>2205</v>
      </c>
      <c r="B2725">
        <v>920</v>
      </c>
    </row>
    <row r="2726" spans="1:2" x14ac:dyDescent="0.2">
      <c r="A2726" t="s">
        <v>2206</v>
      </c>
      <c r="B2726">
        <v>60</v>
      </c>
    </row>
    <row r="2727" spans="1:2" x14ac:dyDescent="0.2">
      <c r="A2727" t="s">
        <v>2207</v>
      </c>
      <c r="B2727">
        <v>0</v>
      </c>
    </row>
    <row r="2728" spans="1:2" x14ac:dyDescent="0.2">
      <c r="A2728" t="s">
        <v>2208</v>
      </c>
      <c r="B2728">
        <v>15</v>
      </c>
    </row>
    <row r="2729" spans="1:2" x14ac:dyDescent="0.2">
      <c r="A2729" t="s">
        <v>2209</v>
      </c>
      <c r="B2729">
        <v>0</v>
      </c>
    </row>
    <row r="2730" spans="1:2" x14ac:dyDescent="0.2">
      <c r="A2730" t="s">
        <v>2210</v>
      </c>
      <c r="B2730">
        <v>220</v>
      </c>
    </row>
    <row r="2731" spans="1:2" x14ac:dyDescent="0.2">
      <c r="A2731" t="s">
        <v>2211</v>
      </c>
      <c r="B2731">
        <v>0</v>
      </c>
    </row>
    <row r="2732" spans="1:2" x14ac:dyDescent="0.2">
      <c r="A2732" t="s">
        <v>2212</v>
      </c>
      <c r="B2732">
        <v>0</v>
      </c>
    </row>
    <row r="2733" spans="1:2" x14ac:dyDescent="0.2">
      <c r="A2733" t="s">
        <v>2213</v>
      </c>
      <c r="B2733">
        <v>0</v>
      </c>
    </row>
    <row r="2734" spans="1:2" x14ac:dyDescent="0.2">
      <c r="A2734" t="s">
        <v>2214</v>
      </c>
      <c r="B2734">
        <v>0</v>
      </c>
    </row>
    <row r="2735" spans="1:2" x14ac:dyDescent="0.2">
      <c r="A2735" t="s">
        <v>2215</v>
      </c>
      <c r="B2735">
        <v>0</v>
      </c>
    </row>
    <row r="2736" spans="1:2" x14ac:dyDescent="0.2">
      <c r="A2736" t="s">
        <v>2216</v>
      </c>
      <c r="B2736">
        <v>1790</v>
      </c>
    </row>
    <row r="2737" spans="1:2" x14ac:dyDescent="0.2">
      <c r="A2737" t="s">
        <v>2217</v>
      </c>
      <c r="B2737">
        <v>10</v>
      </c>
    </row>
    <row r="2738" spans="1:2" x14ac:dyDescent="0.2">
      <c r="A2738" t="s">
        <v>2218</v>
      </c>
      <c r="B2738">
        <v>10</v>
      </c>
    </row>
    <row r="2739" spans="1:2" x14ac:dyDescent="0.2">
      <c r="A2739" t="s">
        <v>2219</v>
      </c>
      <c r="B2739">
        <v>160</v>
      </c>
    </row>
    <row r="2740" spans="1:2" x14ac:dyDescent="0.2">
      <c r="A2740" t="s">
        <v>2220</v>
      </c>
      <c r="B2740">
        <v>0</v>
      </c>
    </row>
    <row r="2741" spans="1:2" x14ac:dyDescent="0.2">
      <c r="A2741" t="s">
        <v>2221</v>
      </c>
      <c r="B2741">
        <v>1435</v>
      </c>
    </row>
    <row r="2742" spans="1:2" x14ac:dyDescent="0.2">
      <c r="A2742" t="s">
        <v>2222</v>
      </c>
      <c r="B2742">
        <v>0</v>
      </c>
    </row>
    <row r="2743" spans="1:2" x14ac:dyDescent="0.2">
      <c r="A2743" t="s">
        <v>2223</v>
      </c>
      <c r="B2743">
        <v>30</v>
      </c>
    </row>
    <row r="2744" spans="1:2" x14ac:dyDescent="0.2">
      <c r="A2744" t="s">
        <v>2224</v>
      </c>
      <c r="B2744">
        <v>30</v>
      </c>
    </row>
    <row r="2745" spans="1:2" x14ac:dyDescent="0.2">
      <c r="A2745" t="s">
        <v>2225</v>
      </c>
      <c r="B2745">
        <v>10</v>
      </c>
    </row>
    <row r="2746" spans="1:2" x14ac:dyDescent="0.2">
      <c r="A2746" t="s">
        <v>2226</v>
      </c>
      <c r="B2746">
        <v>85</v>
      </c>
    </row>
    <row r="2747" spans="1:2" x14ac:dyDescent="0.2">
      <c r="A2747" t="s">
        <v>2227</v>
      </c>
      <c r="B2747">
        <v>50</v>
      </c>
    </row>
    <row r="2748" spans="1:2" x14ac:dyDescent="0.2">
      <c r="A2748" t="s">
        <v>2228</v>
      </c>
      <c r="B2748">
        <v>110</v>
      </c>
    </row>
    <row r="2749" spans="1:2" x14ac:dyDescent="0.2">
      <c r="A2749" t="s">
        <v>2229</v>
      </c>
      <c r="B2749">
        <v>3090</v>
      </c>
    </row>
    <row r="2750" spans="1:2" x14ac:dyDescent="0.2">
      <c r="A2750" t="s">
        <v>2230</v>
      </c>
      <c r="B2750">
        <v>2055</v>
      </c>
    </row>
    <row r="2751" spans="1:2" x14ac:dyDescent="0.2">
      <c r="A2751" t="s">
        <v>2231</v>
      </c>
      <c r="B2751">
        <v>115</v>
      </c>
    </row>
    <row r="2752" spans="1:2" x14ac:dyDescent="0.2">
      <c r="A2752" t="s">
        <v>2232</v>
      </c>
      <c r="B2752">
        <v>85</v>
      </c>
    </row>
    <row r="2753" spans="1:2" x14ac:dyDescent="0.2">
      <c r="A2753" t="s">
        <v>2233</v>
      </c>
      <c r="B2753">
        <v>130</v>
      </c>
    </row>
    <row r="2754" spans="1:2" x14ac:dyDescent="0.2">
      <c r="A2754" t="s">
        <v>2234</v>
      </c>
      <c r="B2754">
        <v>0</v>
      </c>
    </row>
    <row r="2755" spans="1:2" x14ac:dyDescent="0.2">
      <c r="A2755" t="s">
        <v>2235</v>
      </c>
      <c r="B2755">
        <v>0</v>
      </c>
    </row>
    <row r="2756" spans="1:2" x14ac:dyDescent="0.2">
      <c r="A2756" t="s">
        <v>2236</v>
      </c>
      <c r="B2756">
        <v>0</v>
      </c>
    </row>
    <row r="2757" spans="1:2" x14ac:dyDescent="0.2">
      <c r="A2757" t="s">
        <v>2237</v>
      </c>
      <c r="B2757">
        <v>55</v>
      </c>
    </row>
    <row r="2758" spans="1:2" x14ac:dyDescent="0.2">
      <c r="A2758" t="s">
        <v>2238</v>
      </c>
      <c r="B2758">
        <v>0</v>
      </c>
    </row>
    <row r="2759" spans="1:2" x14ac:dyDescent="0.2">
      <c r="A2759" t="s">
        <v>2239</v>
      </c>
      <c r="B2759">
        <v>1360</v>
      </c>
    </row>
    <row r="2760" spans="1:2" x14ac:dyDescent="0.2">
      <c r="A2760" t="s">
        <v>2240</v>
      </c>
      <c r="B2760">
        <v>10</v>
      </c>
    </row>
    <row r="2761" spans="1:2" x14ac:dyDescent="0.2">
      <c r="A2761" t="s">
        <v>2241</v>
      </c>
      <c r="B2761">
        <v>10</v>
      </c>
    </row>
    <row r="2762" spans="1:2" x14ac:dyDescent="0.2">
      <c r="A2762" t="s">
        <v>2242</v>
      </c>
      <c r="B2762">
        <v>290</v>
      </c>
    </row>
    <row r="2763" spans="1:2" x14ac:dyDescent="0.2">
      <c r="A2763" t="s">
        <v>2243</v>
      </c>
      <c r="B2763">
        <v>1035</v>
      </c>
    </row>
    <row r="2764" spans="1:2" x14ac:dyDescent="0.2">
      <c r="A2764" t="s">
        <v>2244</v>
      </c>
      <c r="B2764">
        <v>30</v>
      </c>
    </row>
    <row r="2765" spans="1:2" x14ac:dyDescent="0.2">
      <c r="A2765" t="s">
        <v>2245</v>
      </c>
      <c r="B2765">
        <v>15</v>
      </c>
    </row>
    <row r="2766" spans="1:2" x14ac:dyDescent="0.2">
      <c r="A2766" t="s">
        <v>2246</v>
      </c>
      <c r="B2766">
        <v>995</v>
      </c>
    </row>
    <row r="2767" spans="1:2" x14ac:dyDescent="0.2">
      <c r="A2767" t="s">
        <v>2247</v>
      </c>
      <c r="B2767">
        <v>0</v>
      </c>
    </row>
    <row r="2768" spans="1:2" x14ac:dyDescent="0.2">
      <c r="A2768" t="s">
        <v>2248</v>
      </c>
      <c r="B2768">
        <v>2810</v>
      </c>
    </row>
    <row r="2769" spans="1:2" x14ac:dyDescent="0.2">
      <c r="A2769" t="s">
        <v>2249</v>
      </c>
      <c r="B2769">
        <v>10</v>
      </c>
    </row>
    <row r="2770" spans="1:2" x14ac:dyDescent="0.2">
      <c r="A2770" t="s">
        <v>2250</v>
      </c>
      <c r="B2770">
        <v>130</v>
      </c>
    </row>
    <row r="2771" spans="1:2" x14ac:dyDescent="0.2">
      <c r="A2771" t="s">
        <v>2251</v>
      </c>
      <c r="B2771">
        <v>755</v>
      </c>
    </row>
    <row r="2772" spans="1:2" x14ac:dyDescent="0.2">
      <c r="A2772" t="s">
        <v>2252</v>
      </c>
      <c r="B2772">
        <v>130</v>
      </c>
    </row>
    <row r="2773" spans="1:2" x14ac:dyDescent="0.2">
      <c r="A2773" t="s">
        <v>2253</v>
      </c>
      <c r="B2773">
        <v>1785</v>
      </c>
    </row>
    <row r="2774" spans="1:2" x14ac:dyDescent="0.2">
      <c r="A2774" t="s">
        <v>2254</v>
      </c>
      <c r="B2774">
        <v>0</v>
      </c>
    </row>
    <row r="2775" spans="1:2" x14ac:dyDescent="0.2">
      <c r="A2775" t="s">
        <v>2255</v>
      </c>
      <c r="B2775">
        <v>565</v>
      </c>
    </row>
    <row r="2776" spans="1:2" x14ac:dyDescent="0.2">
      <c r="A2776" t="s">
        <v>2256</v>
      </c>
      <c r="B2776">
        <v>0</v>
      </c>
    </row>
    <row r="2777" spans="1:2" x14ac:dyDescent="0.2">
      <c r="A2777" t="s">
        <v>2257</v>
      </c>
      <c r="B2777">
        <v>0</v>
      </c>
    </row>
    <row r="2778" spans="1:2" x14ac:dyDescent="0.2">
      <c r="A2778" t="s">
        <v>2258</v>
      </c>
      <c r="B2778">
        <v>2285</v>
      </c>
    </row>
    <row r="2779" spans="1:2" x14ac:dyDescent="0.2">
      <c r="A2779" t="s">
        <v>2259</v>
      </c>
      <c r="B2779">
        <v>0</v>
      </c>
    </row>
    <row r="2780" spans="1:2" x14ac:dyDescent="0.2">
      <c r="A2780" t="s">
        <v>2260</v>
      </c>
      <c r="B2780">
        <v>10</v>
      </c>
    </row>
    <row r="2781" spans="1:2" x14ac:dyDescent="0.2">
      <c r="A2781" t="s">
        <v>2261</v>
      </c>
      <c r="B2781">
        <v>40</v>
      </c>
    </row>
    <row r="2782" spans="1:2" x14ac:dyDescent="0.2">
      <c r="A2782" t="s">
        <v>2262</v>
      </c>
      <c r="B2782">
        <v>10</v>
      </c>
    </row>
    <row r="2783" spans="1:2" x14ac:dyDescent="0.2">
      <c r="A2783" t="s">
        <v>2263</v>
      </c>
      <c r="B2783">
        <v>0</v>
      </c>
    </row>
    <row r="2784" spans="1:2" x14ac:dyDescent="0.2">
      <c r="A2784" t="s">
        <v>2264</v>
      </c>
      <c r="B2784">
        <v>0</v>
      </c>
    </row>
    <row r="2785" spans="1:2" x14ac:dyDescent="0.2">
      <c r="A2785" t="s">
        <v>2265</v>
      </c>
      <c r="B2785">
        <v>0</v>
      </c>
    </row>
    <row r="2786" spans="1:2" x14ac:dyDescent="0.2">
      <c r="A2786" t="s">
        <v>2350</v>
      </c>
      <c r="B2786">
        <v>0</v>
      </c>
    </row>
    <row r="2787" spans="1:2" x14ac:dyDescent="0.2">
      <c r="A2787" t="s">
        <v>2267</v>
      </c>
      <c r="B2787">
        <v>0</v>
      </c>
    </row>
    <row r="2788" spans="1:2" x14ac:dyDescent="0.2">
      <c r="A2788" t="s">
        <v>2268</v>
      </c>
      <c r="B2788">
        <v>0</v>
      </c>
    </row>
    <row r="2789" spans="1:2" x14ac:dyDescent="0.2">
      <c r="A2789" t="s">
        <v>2269</v>
      </c>
      <c r="B2789">
        <v>0</v>
      </c>
    </row>
    <row r="2790" spans="1:2" x14ac:dyDescent="0.2">
      <c r="A2790" t="s">
        <v>2270</v>
      </c>
      <c r="B2790">
        <v>10</v>
      </c>
    </row>
    <row r="2791" spans="1:2" x14ac:dyDescent="0.2">
      <c r="A2791" t="s">
        <v>2271</v>
      </c>
      <c r="B2791">
        <v>0</v>
      </c>
    </row>
    <row r="2792" spans="1:2" x14ac:dyDescent="0.2">
      <c r="A2792" t="s">
        <v>2272</v>
      </c>
      <c r="B2792">
        <v>0</v>
      </c>
    </row>
    <row r="2793" spans="1:2" x14ac:dyDescent="0.2">
      <c r="A2793" t="s">
        <v>2273</v>
      </c>
      <c r="B2793">
        <v>0</v>
      </c>
    </row>
    <row r="2794" spans="1:2" x14ac:dyDescent="0.2">
      <c r="A2794" t="s">
        <v>2274</v>
      </c>
      <c r="B2794">
        <v>10</v>
      </c>
    </row>
    <row r="2795" spans="1:2" x14ac:dyDescent="0.2">
      <c r="A2795" t="s">
        <v>2275</v>
      </c>
      <c r="B2795">
        <v>10</v>
      </c>
    </row>
    <row r="2796" spans="1:2" x14ac:dyDescent="0.2">
      <c r="A2796" t="s">
        <v>2276</v>
      </c>
      <c r="B2796">
        <v>10</v>
      </c>
    </row>
    <row r="2797" spans="1:2" x14ac:dyDescent="0.2">
      <c r="A2797" t="s">
        <v>2277</v>
      </c>
      <c r="B2797">
        <v>0</v>
      </c>
    </row>
    <row r="2798" spans="1:2" x14ac:dyDescent="0.2">
      <c r="A2798" t="s">
        <v>2278</v>
      </c>
      <c r="B2798">
        <v>0</v>
      </c>
    </row>
    <row r="2799" spans="1:2" x14ac:dyDescent="0.2">
      <c r="A2799" t="s">
        <v>2279</v>
      </c>
      <c r="B2799">
        <v>0</v>
      </c>
    </row>
    <row r="2800" spans="1:2" x14ac:dyDescent="0.2">
      <c r="A2800" t="s">
        <v>2280</v>
      </c>
      <c r="B2800">
        <v>0</v>
      </c>
    </row>
    <row r="2801" spans="1:2" x14ac:dyDescent="0.2">
      <c r="A2801" t="s">
        <v>2281</v>
      </c>
      <c r="B2801">
        <v>120</v>
      </c>
    </row>
    <row r="2802" spans="1:2" x14ac:dyDescent="0.2">
      <c r="A2802" t="s">
        <v>2282</v>
      </c>
      <c r="B2802">
        <v>55</v>
      </c>
    </row>
    <row r="2803" spans="1:2" x14ac:dyDescent="0.2">
      <c r="A2803" t="s">
        <v>2283</v>
      </c>
      <c r="B2803">
        <v>20</v>
      </c>
    </row>
    <row r="2804" spans="1:2" x14ac:dyDescent="0.2">
      <c r="A2804" t="s">
        <v>2284</v>
      </c>
      <c r="B2804">
        <v>45</v>
      </c>
    </row>
    <row r="2805" spans="1:2" x14ac:dyDescent="0.2">
      <c r="A2805" t="s">
        <v>2285</v>
      </c>
      <c r="B2805">
        <v>17295</v>
      </c>
    </row>
    <row r="2806" spans="1:2" x14ac:dyDescent="0.2">
      <c r="A2806" t="s">
        <v>2286</v>
      </c>
      <c r="B2806">
        <v>17260</v>
      </c>
    </row>
    <row r="2807" spans="1:2" x14ac:dyDescent="0.2">
      <c r="A2807" t="s">
        <v>2287</v>
      </c>
      <c r="B2807">
        <v>6175</v>
      </c>
    </row>
    <row r="2808" spans="1:2" x14ac:dyDescent="0.2">
      <c r="A2808" t="s">
        <v>2288</v>
      </c>
      <c r="B2808">
        <v>0</v>
      </c>
    </row>
    <row r="2809" spans="1:2" x14ac:dyDescent="0.2">
      <c r="A2809" t="s">
        <v>2289</v>
      </c>
      <c r="B2809">
        <v>10495</v>
      </c>
    </row>
    <row r="2810" spans="1:2" x14ac:dyDescent="0.2">
      <c r="A2810" t="s">
        <v>2290</v>
      </c>
      <c r="B2810">
        <v>0</v>
      </c>
    </row>
    <row r="2811" spans="1:2" x14ac:dyDescent="0.2">
      <c r="A2811" t="s">
        <v>2291</v>
      </c>
      <c r="B2811">
        <v>60</v>
      </c>
    </row>
    <row r="2812" spans="1:2" x14ac:dyDescent="0.2">
      <c r="A2812" t="s">
        <v>2292</v>
      </c>
      <c r="B2812">
        <v>20</v>
      </c>
    </row>
    <row r="2813" spans="1:2" x14ac:dyDescent="0.2">
      <c r="A2813" t="s">
        <v>2293</v>
      </c>
      <c r="B2813">
        <v>505</v>
      </c>
    </row>
    <row r="2814" spans="1:2" x14ac:dyDescent="0.2">
      <c r="A2814" t="s">
        <v>2294</v>
      </c>
      <c r="B2814">
        <v>0</v>
      </c>
    </row>
    <row r="2815" spans="1:2" x14ac:dyDescent="0.2">
      <c r="A2815" t="s">
        <v>2295</v>
      </c>
      <c r="B2815">
        <v>30</v>
      </c>
    </row>
    <row r="2816" spans="1:2" x14ac:dyDescent="0.2">
      <c r="A2816" t="s">
        <v>2296</v>
      </c>
      <c r="B2816">
        <v>10</v>
      </c>
    </row>
    <row r="2817" spans="1:2" x14ac:dyDescent="0.2">
      <c r="A2817" t="s">
        <v>2297</v>
      </c>
      <c r="B2817">
        <v>10</v>
      </c>
    </row>
    <row r="2818" spans="1:2" x14ac:dyDescent="0.2">
      <c r="A2818" t="s">
        <v>2298</v>
      </c>
      <c r="B2818">
        <v>10</v>
      </c>
    </row>
    <row r="2819" spans="1:2" x14ac:dyDescent="0.2">
      <c r="A2819" t="s">
        <v>2299</v>
      </c>
      <c r="B2819">
        <v>0</v>
      </c>
    </row>
    <row r="2820" spans="1:2" x14ac:dyDescent="0.2">
      <c r="A2820" t="s">
        <v>2300</v>
      </c>
      <c r="B2820">
        <v>80</v>
      </c>
    </row>
    <row r="2821" spans="1:2" x14ac:dyDescent="0.2">
      <c r="A2821" t="s">
        <v>2301</v>
      </c>
      <c r="B2821">
        <v>0</v>
      </c>
    </row>
    <row r="2822" spans="1:2" x14ac:dyDescent="0.2">
      <c r="A2822" t="s">
        <v>2302</v>
      </c>
      <c r="B2822">
        <v>80</v>
      </c>
    </row>
    <row r="2823" spans="1:2" x14ac:dyDescent="0.2">
      <c r="A2823" t="s">
        <v>2303</v>
      </c>
      <c r="B2823">
        <v>0</v>
      </c>
    </row>
    <row r="2824" spans="1:2" x14ac:dyDescent="0.2">
      <c r="A2824" t="s">
        <v>2304</v>
      </c>
      <c r="B2824">
        <v>125</v>
      </c>
    </row>
    <row r="2825" spans="1:2" x14ac:dyDescent="0.2">
      <c r="A2825" t="s">
        <v>2305</v>
      </c>
      <c r="B2825">
        <v>0</v>
      </c>
    </row>
    <row r="2826" spans="1:2" x14ac:dyDescent="0.2">
      <c r="A2826" t="s">
        <v>2306</v>
      </c>
      <c r="B2826">
        <v>125</v>
      </c>
    </row>
    <row r="2827" spans="1:2" x14ac:dyDescent="0.2">
      <c r="A2827" t="s">
        <v>2307</v>
      </c>
      <c r="B2827">
        <v>0</v>
      </c>
    </row>
    <row r="2828" spans="1:2" x14ac:dyDescent="0.2">
      <c r="A2828" t="s">
        <v>2308</v>
      </c>
      <c r="B2828">
        <v>0</v>
      </c>
    </row>
    <row r="2829" spans="1:2" x14ac:dyDescent="0.2">
      <c r="A2829" t="s">
        <v>2309</v>
      </c>
      <c r="B2829">
        <v>0</v>
      </c>
    </row>
    <row r="2830" spans="1:2" x14ac:dyDescent="0.2">
      <c r="A2830" t="s">
        <v>2310</v>
      </c>
      <c r="B2830">
        <v>105</v>
      </c>
    </row>
    <row r="2831" spans="1:2" x14ac:dyDescent="0.2">
      <c r="A2831" t="s">
        <v>2311</v>
      </c>
      <c r="B2831">
        <v>10</v>
      </c>
    </row>
    <row r="2832" spans="1:2" x14ac:dyDescent="0.2">
      <c r="A2832" t="s">
        <v>2312</v>
      </c>
      <c r="B2832">
        <v>10</v>
      </c>
    </row>
    <row r="2833" spans="1:2" x14ac:dyDescent="0.2">
      <c r="A2833" t="s">
        <v>2313</v>
      </c>
      <c r="B2833">
        <v>85</v>
      </c>
    </row>
    <row r="2834" spans="1:2" x14ac:dyDescent="0.2">
      <c r="A2834" t="s">
        <v>2314</v>
      </c>
      <c r="B2834">
        <v>0</v>
      </c>
    </row>
    <row r="2835" spans="1:2" x14ac:dyDescent="0.2">
      <c r="A2835" t="s">
        <v>2315</v>
      </c>
      <c r="B2835">
        <v>10</v>
      </c>
    </row>
    <row r="2836" spans="1:2" x14ac:dyDescent="0.2">
      <c r="A2836" t="s">
        <v>2316</v>
      </c>
      <c r="B2836">
        <v>37935</v>
      </c>
    </row>
    <row r="2837" spans="1:2" x14ac:dyDescent="0.2">
      <c r="A2837" t="s">
        <v>2317</v>
      </c>
      <c r="B2837">
        <v>19930</v>
      </c>
    </row>
    <row r="2838" spans="1:2" x14ac:dyDescent="0.2">
      <c r="A2838" t="s">
        <v>2318</v>
      </c>
      <c r="B2838">
        <v>15565</v>
      </c>
    </row>
    <row r="2839" spans="1:2" x14ac:dyDescent="0.2">
      <c r="A2839" t="s">
        <v>2319</v>
      </c>
      <c r="B2839">
        <v>1040</v>
      </c>
    </row>
    <row r="2840" spans="1:2" x14ac:dyDescent="0.2">
      <c r="A2840" t="s">
        <v>2320</v>
      </c>
      <c r="B2840">
        <v>1400</v>
      </c>
    </row>
    <row r="2841" spans="1:2" x14ac:dyDescent="0.2">
      <c r="A2841" t="s">
        <v>2352</v>
      </c>
      <c r="B2841">
        <v>1782710</v>
      </c>
    </row>
    <row r="2842" spans="1:2" x14ac:dyDescent="0.2">
      <c r="A2842" t="s">
        <v>2326</v>
      </c>
      <c r="B2842">
        <v>1524845</v>
      </c>
    </row>
    <row r="2843" spans="1:2" x14ac:dyDescent="0.2">
      <c r="A2843" t="s">
        <v>2043</v>
      </c>
      <c r="B2843">
        <v>115355</v>
      </c>
    </row>
    <row r="2844" spans="1:2" x14ac:dyDescent="0.2">
      <c r="A2844" t="s">
        <v>2044</v>
      </c>
      <c r="B2844">
        <v>50035</v>
      </c>
    </row>
    <row r="2845" spans="1:2" x14ac:dyDescent="0.2">
      <c r="A2845" t="s">
        <v>2327</v>
      </c>
      <c r="B2845">
        <v>86840</v>
      </c>
    </row>
    <row r="2846" spans="1:2" x14ac:dyDescent="0.2">
      <c r="A2846" t="s">
        <v>2328</v>
      </c>
      <c r="B2846">
        <v>1340</v>
      </c>
    </row>
    <row r="2847" spans="1:2" x14ac:dyDescent="0.2">
      <c r="A2847" t="s">
        <v>2329</v>
      </c>
      <c r="B2847">
        <v>85500</v>
      </c>
    </row>
    <row r="2848" spans="1:2" x14ac:dyDescent="0.2">
      <c r="A2848" t="s">
        <v>2034</v>
      </c>
      <c r="B2848">
        <v>540</v>
      </c>
    </row>
    <row r="2849" spans="1:2" x14ac:dyDescent="0.2">
      <c r="A2849" t="s">
        <v>2330</v>
      </c>
      <c r="B2849">
        <v>3015</v>
      </c>
    </row>
    <row r="2850" spans="1:2" x14ac:dyDescent="0.2">
      <c r="A2850" t="s">
        <v>2331</v>
      </c>
      <c r="B2850">
        <v>2060</v>
      </c>
    </row>
    <row r="2851" spans="1:2" x14ac:dyDescent="0.2">
      <c r="A2851" t="s">
        <v>2332</v>
      </c>
      <c r="B2851">
        <v>25</v>
      </c>
    </row>
    <row r="2852" spans="1:2" x14ac:dyDescent="0.2">
      <c r="A2852" t="s">
        <v>2353</v>
      </c>
      <c r="B2852">
        <v>907455</v>
      </c>
    </row>
    <row r="2853" spans="1:2" x14ac:dyDescent="0.2">
      <c r="A2853" t="s">
        <v>2334</v>
      </c>
      <c r="B2853">
        <v>772490</v>
      </c>
    </row>
    <row r="2854" spans="1:2" x14ac:dyDescent="0.2">
      <c r="A2854" t="s">
        <v>965</v>
      </c>
      <c r="B2854">
        <v>59855</v>
      </c>
    </row>
    <row r="2855" spans="1:2" x14ac:dyDescent="0.2">
      <c r="A2855" t="s">
        <v>966</v>
      </c>
      <c r="B2855">
        <v>24695</v>
      </c>
    </row>
    <row r="2856" spans="1:2" x14ac:dyDescent="0.2">
      <c r="A2856" t="s">
        <v>2335</v>
      </c>
      <c r="B2856">
        <v>47525</v>
      </c>
    </row>
    <row r="2857" spans="1:2" x14ac:dyDescent="0.2">
      <c r="A2857" t="s">
        <v>2336</v>
      </c>
      <c r="B2857">
        <v>480</v>
      </c>
    </row>
    <row r="2858" spans="1:2" x14ac:dyDescent="0.2">
      <c r="A2858" t="s">
        <v>2337</v>
      </c>
      <c r="B2858">
        <v>47045</v>
      </c>
    </row>
    <row r="2859" spans="1:2" x14ac:dyDescent="0.2">
      <c r="A2859" t="s">
        <v>2039</v>
      </c>
      <c r="B2859">
        <v>270</v>
      </c>
    </row>
    <row r="2860" spans="1:2" x14ac:dyDescent="0.2">
      <c r="A2860" t="s">
        <v>2051</v>
      </c>
      <c r="B2860">
        <v>1635</v>
      </c>
    </row>
    <row r="2861" spans="1:2" x14ac:dyDescent="0.2">
      <c r="A2861" t="s">
        <v>2052</v>
      </c>
      <c r="B2861">
        <v>975</v>
      </c>
    </row>
    <row r="2862" spans="1:2" x14ac:dyDescent="0.2">
      <c r="A2862" t="s">
        <v>2053</v>
      </c>
      <c r="B2862">
        <v>20</v>
      </c>
    </row>
    <row r="2863" spans="1:2" x14ac:dyDescent="0.2">
      <c r="A2863" t="s">
        <v>2354</v>
      </c>
      <c r="B2863">
        <v>875255</v>
      </c>
    </row>
    <row r="2864" spans="1:2" x14ac:dyDescent="0.2">
      <c r="A2864" t="s">
        <v>2334</v>
      </c>
      <c r="B2864">
        <v>752350</v>
      </c>
    </row>
    <row r="2865" spans="1:2" x14ac:dyDescent="0.2">
      <c r="A2865" t="s">
        <v>965</v>
      </c>
      <c r="B2865">
        <v>55505</v>
      </c>
    </row>
    <row r="2866" spans="1:2" x14ac:dyDescent="0.2">
      <c r="A2866" t="s">
        <v>966</v>
      </c>
      <c r="B2866">
        <v>25345</v>
      </c>
    </row>
    <row r="2867" spans="1:2" x14ac:dyDescent="0.2">
      <c r="A2867" t="s">
        <v>2335</v>
      </c>
      <c r="B2867">
        <v>39310</v>
      </c>
    </row>
    <row r="2868" spans="1:2" x14ac:dyDescent="0.2">
      <c r="A2868" t="s">
        <v>2336</v>
      </c>
      <c r="B2868">
        <v>860</v>
      </c>
    </row>
    <row r="2869" spans="1:2" x14ac:dyDescent="0.2">
      <c r="A2869" t="s">
        <v>2337</v>
      </c>
      <c r="B2869">
        <v>38455</v>
      </c>
    </row>
    <row r="2870" spans="1:2" x14ac:dyDescent="0.2">
      <c r="A2870" t="s">
        <v>2039</v>
      </c>
      <c r="B2870">
        <v>270</v>
      </c>
    </row>
    <row r="2871" spans="1:2" x14ac:dyDescent="0.2">
      <c r="A2871" t="s">
        <v>2051</v>
      </c>
      <c r="B2871">
        <v>1380</v>
      </c>
    </row>
    <row r="2872" spans="1:2" x14ac:dyDescent="0.2">
      <c r="A2872" t="s">
        <v>2052</v>
      </c>
      <c r="B2872">
        <v>1080</v>
      </c>
    </row>
    <row r="2873" spans="1:2" x14ac:dyDescent="0.2">
      <c r="A2873" t="s">
        <v>2053</v>
      </c>
      <c r="B2873">
        <v>0</v>
      </c>
    </row>
    <row r="2874" spans="1:2" x14ac:dyDescent="0.2">
      <c r="A2874" t="s">
        <v>2355</v>
      </c>
      <c r="B2874">
        <v>4743750</v>
      </c>
    </row>
    <row r="2875" spans="1:2" x14ac:dyDescent="0.2">
      <c r="A2875" t="s">
        <v>2356</v>
      </c>
      <c r="B2875">
        <v>3675105</v>
      </c>
    </row>
    <row r="2876" spans="1:2" x14ac:dyDescent="0.2">
      <c r="A2876" t="s">
        <v>2357</v>
      </c>
      <c r="B2876">
        <v>1068645</v>
      </c>
    </row>
    <row r="2877" spans="1:2" x14ac:dyDescent="0.2">
      <c r="A2877" t="s">
        <v>2358</v>
      </c>
      <c r="B2877">
        <v>583695</v>
      </c>
    </row>
    <row r="2878" spans="1:2" x14ac:dyDescent="0.2">
      <c r="A2878" t="s">
        <v>2359</v>
      </c>
      <c r="B2878">
        <v>484960</v>
      </c>
    </row>
    <row r="2879" spans="1:2" x14ac:dyDescent="0.2">
      <c r="A2879" t="s">
        <v>2360</v>
      </c>
      <c r="B2879">
        <v>274380</v>
      </c>
    </row>
    <row r="2880" spans="1:2" x14ac:dyDescent="0.2">
      <c r="A2880" t="s">
        <v>2361</v>
      </c>
      <c r="B2880">
        <v>224130</v>
      </c>
    </row>
    <row r="2881" spans="1:2" x14ac:dyDescent="0.2">
      <c r="A2881" t="s">
        <v>2362</v>
      </c>
      <c r="B2881">
        <v>50250</v>
      </c>
    </row>
    <row r="2882" spans="1:2" x14ac:dyDescent="0.2">
      <c r="A2882" t="s">
        <v>2363</v>
      </c>
      <c r="B2882">
        <v>210575</v>
      </c>
    </row>
    <row r="2883" spans="1:2" x14ac:dyDescent="0.2">
      <c r="A2883" t="s">
        <v>2364</v>
      </c>
      <c r="B2883">
        <v>2208895</v>
      </c>
    </row>
    <row r="2884" spans="1:2" x14ac:dyDescent="0.2">
      <c r="A2884" t="s">
        <v>2365</v>
      </c>
      <c r="B2884">
        <v>1702450</v>
      </c>
    </row>
    <row r="2885" spans="1:2" x14ac:dyDescent="0.2">
      <c r="A2885" t="s">
        <v>2366</v>
      </c>
      <c r="B2885">
        <v>506440</v>
      </c>
    </row>
    <row r="2886" spans="1:2" x14ac:dyDescent="0.2">
      <c r="A2886" t="s">
        <v>2367</v>
      </c>
      <c r="B2886">
        <v>272130</v>
      </c>
    </row>
    <row r="2887" spans="1:2" x14ac:dyDescent="0.2">
      <c r="A2887" t="s">
        <v>2368</v>
      </c>
      <c r="B2887">
        <v>234315</v>
      </c>
    </row>
    <row r="2888" spans="1:2" x14ac:dyDescent="0.2">
      <c r="A2888" t="s">
        <v>2369</v>
      </c>
      <c r="B2888">
        <v>126855</v>
      </c>
    </row>
    <row r="2889" spans="1:2" x14ac:dyDescent="0.2">
      <c r="A2889" t="s">
        <v>2370</v>
      </c>
      <c r="B2889">
        <v>102910</v>
      </c>
    </row>
    <row r="2890" spans="1:2" x14ac:dyDescent="0.2">
      <c r="A2890" t="s">
        <v>2371</v>
      </c>
      <c r="B2890">
        <v>23945</v>
      </c>
    </row>
    <row r="2891" spans="1:2" x14ac:dyDescent="0.2">
      <c r="A2891" t="s">
        <v>1856</v>
      </c>
      <c r="B2891">
        <v>107460</v>
      </c>
    </row>
    <row r="2892" spans="1:2" x14ac:dyDescent="0.2">
      <c r="A2892" t="s">
        <v>2372</v>
      </c>
      <c r="B2892">
        <v>2534855</v>
      </c>
    </row>
    <row r="2893" spans="1:2" x14ac:dyDescent="0.2">
      <c r="A2893" t="s">
        <v>2365</v>
      </c>
      <c r="B2893">
        <v>1972650</v>
      </c>
    </row>
    <row r="2894" spans="1:2" x14ac:dyDescent="0.2">
      <c r="A2894" t="s">
        <v>2366</v>
      </c>
      <c r="B2894">
        <v>562200</v>
      </c>
    </row>
    <row r="2895" spans="1:2" x14ac:dyDescent="0.2">
      <c r="A2895" t="s">
        <v>2367</v>
      </c>
      <c r="B2895">
        <v>311565</v>
      </c>
    </row>
    <row r="2896" spans="1:2" x14ac:dyDescent="0.2">
      <c r="A2896" t="s">
        <v>2368</v>
      </c>
      <c r="B2896">
        <v>250640</v>
      </c>
    </row>
    <row r="2897" spans="1:2" x14ac:dyDescent="0.2">
      <c r="A2897" t="s">
        <v>2369</v>
      </c>
      <c r="B2897">
        <v>147525</v>
      </c>
    </row>
    <row r="2898" spans="1:2" x14ac:dyDescent="0.2">
      <c r="A2898" t="s">
        <v>2370</v>
      </c>
      <c r="B2898">
        <v>121220</v>
      </c>
    </row>
    <row r="2899" spans="1:2" x14ac:dyDescent="0.2">
      <c r="A2899" t="s">
        <v>2371</v>
      </c>
      <c r="B2899">
        <v>26310</v>
      </c>
    </row>
    <row r="2900" spans="1:2" x14ac:dyDescent="0.2">
      <c r="A2900" t="s">
        <v>1856</v>
      </c>
      <c r="B2900">
        <v>103110</v>
      </c>
    </row>
    <row r="2901" spans="1:2" x14ac:dyDescent="0.2">
      <c r="A2901" t="s">
        <v>2373</v>
      </c>
      <c r="B2901">
        <v>4482385</v>
      </c>
    </row>
    <row r="2902" spans="1:2" x14ac:dyDescent="0.2">
      <c r="A2902" t="s">
        <v>2356</v>
      </c>
      <c r="B2902">
        <v>2169985</v>
      </c>
    </row>
    <row r="2903" spans="1:2" x14ac:dyDescent="0.2">
      <c r="A2903" t="s">
        <v>2357</v>
      </c>
      <c r="B2903">
        <v>2312400</v>
      </c>
    </row>
    <row r="2904" spans="1:2" x14ac:dyDescent="0.2">
      <c r="A2904" t="s">
        <v>2358</v>
      </c>
      <c r="B2904">
        <v>1140900</v>
      </c>
    </row>
    <row r="2905" spans="1:2" x14ac:dyDescent="0.2">
      <c r="A2905" t="s">
        <v>2359</v>
      </c>
      <c r="B2905">
        <v>1171505</v>
      </c>
    </row>
    <row r="2906" spans="1:2" x14ac:dyDescent="0.2">
      <c r="A2906" t="s">
        <v>2360</v>
      </c>
      <c r="B2906">
        <v>654275</v>
      </c>
    </row>
    <row r="2907" spans="1:2" x14ac:dyDescent="0.2">
      <c r="A2907" t="s">
        <v>2361</v>
      </c>
      <c r="B2907">
        <v>528270</v>
      </c>
    </row>
    <row r="2908" spans="1:2" x14ac:dyDescent="0.2">
      <c r="A2908" t="s">
        <v>2362</v>
      </c>
      <c r="B2908">
        <v>126005</v>
      </c>
    </row>
    <row r="2909" spans="1:2" x14ac:dyDescent="0.2">
      <c r="A2909" t="s">
        <v>2363</v>
      </c>
      <c r="B2909">
        <v>517230</v>
      </c>
    </row>
    <row r="2910" spans="1:2" x14ac:dyDescent="0.2">
      <c r="A2910" t="s">
        <v>2374</v>
      </c>
      <c r="B2910">
        <v>2074010</v>
      </c>
    </row>
    <row r="2911" spans="1:2" x14ac:dyDescent="0.2">
      <c r="A2911" t="s">
        <v>2365</v>
      </c>
      <c r="B2911">
        <v>994265</v>
      </c>
    </row>
    <row r="2912" spans="1:2" x14ac:dyDescent="0.2">
      <c r="A2912" t="s">
        <v>2366</v>
      </c>
      <c r="B2912">
        <v>1079745</v>
      </c>
    </row>
    <row r="2913" spans="1:2" x14ac:dyDescent="0.2">
      <c r="A2913" t="s">
        <v>2367</v>
      </c>
      <c r="B2913">
        <v>524140</v>
      </c>
    </row>
    <row r="2914" spans="1:2" x14ac:dyDescent="0.2">
      <c r="A2914" t="s">
        <v>2368</v>
      </c>
      <c r="B2914">
        <v>555605</v>
      </c>
    </row>
    <row r="2915" spans="1:2" x14ac:dyDescent="0.2">
      <c r="A2915" t="s">
        <v>2369</v>
      </c>
      <c r="B2915">
        <v>297540</v>
      </c>
    </row>
    <row r="2916" spans="1:2" x14ac:dyDescent="0.2">
      <c r="A2916" t="s">
        <v>2370</v>
      </c>
      <c r="B2916">
        <v>239725</v>
      </c>
    </row>
    <row r="2917" spans="1:2" x14ac:dyDescent="0.2">
      <c r="A2917" t="s">
        <v>2371</v>
      </c>
      <c r="B2917">
        <v>57815</v>
      </c>
    </row>
    <row r="2918" spans="1:2" x14ac:dyDescent="0.2">
      <c r="A2918" t="s">
        <v>1856</v>
      </c>
      <c r="B2918">
        <v>258065</v>
      </c>
    </row>
    <row r="2919" spans="1:2" x14ac:dyDescent="0.2">
      <c r="A2919" t="s">
        <v>2375</v>
      </c>
      <c r="B2919">
        <v>2408375</v>
      </c>
    </row>
    <row r="2920" spans="1:2" x14ac:dyDescent="0.2">
      <c r="A2920" t="s">
        <v>2365</v>
      </c>
      <c r="B2920">
        <v>1175725</v>
      </c>
    </row>
    <row r="2921" spans="1:2" x14ac:dyDescent="0.2">
      <c r="A2921" t="s">
        <v>2366</v>
      </c>
      <c r="B2921">
        <v>1232655</v>
      </c>
    </row>
    <row r="2922" spans="1:2" x14ac:dyDescent="0.2">
      <c r="A2922" t="s">
        <v>2367</v>
      </c>
      <c r="B2922">
        <v>616755</v>
      </c>
    </row>
    <row r="2923" spans="1:2" x14ac:dyDescent="0.2">
      <c r="A2923" t="s">
        <v>2368</v>
      </c>
      <c r="B2923">
        <v>615895</v>
      </c>
    </row>
    <row r="2924" spans="1:2" x14ac:dyDescent="0.2">
      <c r="A2924" t="s">
        <v>2369</v>
      </c>
      <c r="B2924">
        <v>356735</v>
      </c>
    </row>
    <row r="2925" spans="1:2" x14ac:dyDescent="0.2">
      <c r="A2925" t="s">
        <v>2370</v>
      </c>
      <c r="B2925">
        <v>288540</v>
      </c>
    </row>
    <row r="2926" spans="1:2" x14ac:dyDescent="0.2">
      <c r="A2926" t="s">
        <v>2371</v>
      </c>
      <c r="B2926">
        <v>68195</v>
      </c>
    </row>
    <row r="2927" spans="1:2" x14ac:dyDescent="0.2">
      <c r="A2927" t="s">
        <v>1856</v>
      </c>
      <c r="B2927">
        <v>259165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3164"/>
  <sheetViews>
    <sheetView workbookViewId="0">
      <selection activeCell="A33" sqref="A33"/>
    </sheetView>
  </sheetViews>
  <sheetFormatPr defaultRowHeight="15" x14ac:dyDescent="0.2"/>
  <cols>
    <col min="1" max="1" width="82.88671875" customWidth="1"/>
  </cols>
  <sheetData>
    <row r="1" spans="1:2" x14ac:dyDescent="0.2">
      <c r="A1" t="s">
        <v>2646</v>
      </c>
    </row>
    <row r="2" spans="1:2" x14ac:dyDescent="0.2">
      <c r="B2" s="9" t="s">
        <v>2652</v>
      </c>
    </row>
    <row r="3" spans="1:2" x14ac:dyDescent="0.2">
      <c r="A3" t="s">
        <v>0</v>
      </c>
      <c r="B3">
        <v>34460065</v>
      </c>
    </row>
    <row r="4" spans="1:2" x14ac:dyDescent="0.2">
      <c r="A4" t="s">
        <v>1</v>
      </c>
      <c r="B4">
        <v>5817050</v>
      </c>
    </row>
    <row r="5" spans="1:2" x14ac:dyDescent="0.2">
      <c r="A5" t="s">
        <v>2</v>
      </c>
      <c r="B5">
        <v>1891500</v>
      </c>
    </row>
    <row r="6" spans="1:2" x14ac:dyDescent="0.2">
      <c r="A6" t="s">
        <v>3</v>
      </c>
      <c r="B6">
        <v>2011280</v>
      </c>
    </row>
    <row r="7" spans="1:2" x14ac:dyDescent="0.2">
      <c r="A7" t="s">
        <v>4</v>
      </c>
      <c r="B7">
        <v>1914270</v>
      </c>
    </row>
    <row r="8" spans="1:2" x14ac:dyDescent="0.2">
      <c r="A8" t="s">
        <v>5</v>
      </c>
      <c r="B8">
        <v>23163110</v>
      </c>
    </row>
    <row r="9" spans="1:2" x14ac:dyDescent="0.2">
      <c r="A9" t="s">
        <v>6</v>
      </c>
      <c r="B9">
        <v>2010045</v>
      </c>
    </row>
    <row r="10" spans="1:2" x14ac:dyDescent="0.2">
      <c r="A10" t="s">
        <v>7</v>
      </c>
      <c r="B10">
        <v>2221675</v>
      </c>
    </row>
    <row r="11" spans="1:2" x14ac:dyDescent="0.2">
      <c r="A11" t="s">
        <v>8</v>
      </c>
      <c r="B11">
        <v>2266035</v>
      </c>
    </row>
    <row r="12" spans="1:2" x14ac:dyDescent="0.2">
      <c r="A12" t="s">
        <v>9</v>
      </c>
      <c r="B12">
        <v>2310540</v>
      </c>
    </row>
    <row r="13" spans="1:2" x14ac:dyDescent="0.2">
      <c r="A13" t="s">
        <v>10</v>
      </c>
      <c r="B13">
        <v>2270680</v>
      </c>
    </row>
    <row r="14" spans="1:2" x14ac:dyDescent="0.2">
      <c r="A14" t="s">
        <v>11</v>
      </c>
      <c r="B14">
        <v>2237095</v>
      </c>
    </row>
    <row r="15" spans="1:2" x14ac:dyDescent="0.2">
      <c r="A15" t="s">
        <v>12</v>
      </c>
      <c r="B15">
        <v>2339335</v>
      </c>
    </row>
    <row r="16" spans="1:2" x14ac:dyDescent="0.2">
      <c r="A16" t="s">
        <v>13</v>
      </c>
      <c r="B16">
        <v>2652640</v>
      </c>
    </row>
    <row r="17" spans="1:2" x14ac:dyDescent="0.2">
      <c r="A17" t="s">
        <v>14</v>
      </c>
      <c r="B17">
        <v>2592725</v>
      </c>
    </row>
    <row r="18" spans="1:2" x14ac:dyDescent="0.2">
      <c r="A18" t="s">
        <v>15</v>
      </c>
      <c r="B18">
        <v>2262335</v>
      </c>
    </row>
    <row r="19" spans="1:2" x14ac:dyDescent="0.2">
      <c r="A19" t="s">
        <v>16</v>
      </c>
      <c r="B19">
        <v>5479910</v>
      </c>
    </row>
    <row r="20" spans="1:2" x14ac:dyDescent="0.2">
      <c r="A20" t="s">
        <v>17</v>
      </c>
      <c r="B20">
        <v>1943415</v>
      </c>
    </row>
    <row r="21" spans="1:2" x14ac:dyDescent="0.2">
      <c r="A21" t="s">
        <v>18</v>
      </c>
      <c r="B21">
        <v>1383850</v>
      </c>
    </row>
    <row r="22" spans="1:2" x14ac:dyDescent="0.2">
      <c r="A22" t="s">
        <v>19</v>
      </c>
      <c r="B22">
        <v>968535</v>
      </c>
    </row>
    <row r="23" spans="1:2" x14ac:dyDescent="0.2">
      <c r="A23" t="s">
        <v>20</v>
      </c>
      <c r="B23">
        <v>661710</v>
      </c>
    </row>
    <row r="24" spans="1:2" x14ac:dyDescent="0.2">
      <c r="A24" t="s">
        <v>21</v>
      </c>
      <c r="B24">
        <v>522400</v>
      </c>
    </row>
    <row r="25" spans="1:2" x14ac:dyDescent="0.2">
      <c r="A25" t="s">
        <v>22</v>
      </c>
      <c r="B25">
        <v>364360</v>
      </c>
    </row>
    <row r="26" spans="1:2" x14ac:dyDescent="0.2">
      <c r="A26" t="s">
        <v>23</v>
      </c>
      <c r="B26">
        <v>130150</v>
      </c>
    </row>
    <row r="27" spans="1:2" x14ac:dyDescent="0.2">
      <c r="A27" t="s">
        <v>24</v>
      </c>
      <c r="B27">
        <v>25100</v>
      </c>
    </row>
    <row r="28" spans="1:2" x14ac:dyDescent="0.2">
      <c r="A28" t="s">
        <v>25</v>
      </c>
      <c r="B28">
        <v>2785</v>
      </c>
    </row>
    <row r="29" spans="1:2" x14ac:dyDescent="0.2">
      <c r="A29" t="s">
        <v>26</v>
      </c>
      <c r="B29">
        <v>16971575</v>
      </c>
    </row>
    <row r="30" spans="1:2" x14ac:dyDescent="0.2">
      <c r="A30" t="s">
        <v>27</v>
      </c>
      <c r="B30">
        <v>2981145</v>
      </c>
    </row>
    <row r="31" spans="1:2" x14ac:dyDescent="0.2">
      <c r="A31" t="s">
        <v>28</v>
      </c>
      <c r="B31">
        <v>967260</v>
      </c>
    </row>
    <row r="32" spans="1:2" x14ac:dyDescent="0.2">
      <c r="A32" t="s">
        <v>29</v>
      </c>
      <c r="B32">
        <v>1031920</v>
      </c>
    </row>
    <row r="33" spans="1:2" x14ac:dyDescent="0.2">
      <c r="A33" t="s">
        <v>30</v>
      </c>
      <c r="B33">
        <v>981965</v>
      </c>
    </row>
    <row r="34" spans="1:2" x14ac:dyDescent="0.2">
      <c r="A34" t="s">
        <v>31</v>
      </c>
      <c r="B34">
        <v>11438955</v>
      </c>
    </row>
    <row r="35" spans="1:2" x14ac:dyDescent="0.2">
      <c r="A35" t="s">
        <v>32</v>
      </c>
      <c r="B35">
        <v>1036625</v>
      </c>
    </row>
    <row r="36" spans="1:2" x14ac:dyDescent="0.2">
      <c r="A36" t="s">
        <v>33</v>
      </c>
      <c r="B36">
        <v>1133775</v>
      </c>
    </row>
    <row r="37" spans="1:2" x14ac:dyDescent="0.2">
      <c r="A37" t="s">
        <v>34</v>
      </c>
      <c r="B37">
        <v>1130560</v>
      </c>
    </row>
    <row r="38" spans="1:2" x14ac:dyDescent="0.2">
      <c r="A38" t="s">
        <v>35</v>
      </c>
      <c r="B38">
        <v>1134405</v>
      </c>
    </row>
    <row r="39" spans="1:2" x14ac:dyDescent="0.2">
      <c r="A39" t="s">
        <v>36</v>
      </c>
      <c r="B39">
        <v>1103975</v>
      </c>
    </row>
    <row r="40" spans="1:2" x14ac:dyDescent="0.2">
      <c r="A40" t="s">
        <v>37</v>
      </c>
      <c r="B40">
        <v>1091095</v>
      </c>
    </row>
    <row r="41" spans="1:2" x14ac:dyDescent="0.2">
      <c r="A41" t="s">
        <v>38</v>
      </c>
      <c r="B41">
        <v>1143660</v>
      </c>
    </row>
    <row r="42" spans="1:2" x14ac:dyDescent="0.2">
      <c r="A42" t="s">
        <v>39</v>
      </c>
      <c r="B42">
        <v>1299000</v>
      </c>
    </row>
    <row r="43" spans="1:2" x14ac:dyDescent="0.2">
      <c r="A43" t="s">
        <v>40</v>
      </c>
      <c r="B43">
        <v>1266850</v>
      </c>
    </row>
    <row r="44" spans="1:2" x14ac:dyDescent="0.2">
      <c r="A44" t="s">
        <v>41</v>
      </c>
      <c r="B44">
        <v>1099015</v>
      </c>
    </row>
    <row r="45" spans="1:2" x14ac:dyDescent="0.2">
      <c r="A45" t="s">
        <v>42</v>
      </c>
      <c r="B45">
        <v>2551475</v>
      </c>
    </row>
    <row r="46" spans="1:2" x14ac:dyDescent="0.2">
      <c r="A46" t="s">
        <v>43</v>
      </c>
      <c r="B46">
        <v>939110</v>
      </c>
    </row>
    <row r="47" spans="1:2" x14ac:dyDescent="0.2">
      <c r="A47" t="s">
        <v>44</v>
      </c>
      <c r="B47">
        <v>661680</v>
      </c>
    </row>
    <row r="48" spans="1:2" x14ac:dyDescent="0.2">
      <c r="A48" t="s">
        <v>45</v>
      </c>
      <c r="B48">
        <v>449330</v>
      </c>
    </row>
    <row r="49" spans="1:2" x14ac:dyDescent="0.2">
      <c r="A49" t="s">
        <v>46</v>
      </c>
      <c r="B49">
        <v>297020</v>
      </c>
    </row>
    <row r="50" spans="1:2" x14ac:dyDescent="0.2">
      <c r="A50" t="s">
        <v>47</v>
      </c>
      <c r="B50">
        <v>204340</v>
      </c>
    </row>
    <row r="51" spans="1:2" x14ac:dyDescent="0.2">
      <c r="A51" t="s">
        <v>48</v>
      </c>
      <c r="B51">
        <v>151005</v>
      </c>
    </row>
    <row r="52" spans="1:2" x14ac:dyDescent="0.2">
      <c r="A52" t="s">
        <v>49</v>
      </c>
      <c r="B52">
        <v>45555</v>
      </c>
    </row>
    <row r="53" spans="1:2" x14ac:dyDescent="0.2">
      <c r="A53" t="s">
        <v>50</v>
      </c>
      <c r="B53">
        <v>7160</v>
      </c>
    </row>
    <row r="54" spans="1:2" x14ac:dyDescent="0.2">
      <c r="A54" t="s">
        <v>51</v>
      </c>
      <c r="B54">
        <v>620</v>
      </c>
    </row>
    <row r="55" spans="1:2" x14ac:dyDescent="0.2">
      <c r="A55" t="s">
        <v>52</v>
      </c>
      <c r="B55">
        <v>17488485</v>
      </c>
    </row>
    <row r="56" spans="1:2" x14ac:dyDescent="0.2">
      <c r="A56" t="s">
        <v>27</v>
      </c>
      <c r="B56">
        <v>2835905</v>
      </c>
    </row>
    <row r="57" spans="1:2" x14ac:dyDescent="0.2">
      <c r="A57" t="s">
        <v>28</v>
      </c>
      <c r="B57">
        <v>924240</v>
      </c>
    </row>
    <row r="58" spans="1:2" x14ac:dyDescent="0.2">
      <c r="A58" t="s">
        <v>29</v>
      </c>
      <c r="B58">
        <v>979360</v>
      </c>
    </row>
    <row r="59" spans="1:2" x14ac:dyDescent="0.2">
      <c r="A59" t="s">
        <v>30</v>
      </c>
      <c r="B59">
        <v>932305</v>
      </c>
    </row>
    <row r="60" spans="1:2" x14ac:dyDescent="0.2">
      <c r="A60" t="s">
        <v>31</v>
      </c>
      <c r="B60">
        <v>11724155</v>
      </c>
    </row>
    <row r="61" spans="1:2" x14ac:dyDescent="0.2">
      <c r="A61" t="s">
        <v>32</v>
      </c>
      <c r="B61">
        <v>973430</v>
      </c>
    </row>
    <row r="62" spans="1:2" x14ac:dyDescent="0.2">
      <c r="A62" t="s">
        <v>33</v>
      </c>
      <c r="B62">
        <v>1087900</v>
      </c>
    </row>
    <row r="63" spans="1:2" x14ac:dyDescent="0.2">
      <c r="A63" t="s">
        <v>34</v>
      </c>
      <c r="B63">
        <v>1135475</v>
      </c>
    </row>
    <row r="64" spans="1:2" x14ac:dyDescent="0.2">
      <c r="A64" t="s">
        <v>35</v>
      </c>
      <c r="B64">
        <v>1176140</v>
      </c>
    </row>
    <row r="65" spans="1:2" x14ac:dyDescent="0.2">
      <c r="A65" t="s">
        <v>36</v>
      </c>
      <c r="B65">
        <v>1166710</v>
      </c>
    </row>
    <row r="66" spans="1:2" x14ac:dyDescent="0.2">
      <c r="A66" t="s">
        <v>37</v>
      </c>
      <c r="B66">
        <v>1145995</v>
      </c>
    </row>
    <row r="67" spans="1:2" x14ac:dyDescent="0.2">
      <c r="A67" t="s">
        <v>38</v>
      </c>
      <c r="B67">
        <v>1195670</v>
      </c>
    </row>
    <row r="68" spans="1:2" x14ac:dyDescent="0.2">
      <c r="A68" t="s">
        <v>39</v>
      </c>
      <c r="B68">
        <v>1353645</v>
      </c>
    </row>
    <row r="69" spans="1:2" x14ac:dyDescent="0.2">
      <c r="A69" t="s">
        <v>40</v>
      </c>
      <c r="B69">
        <v>1325875</v>
      </c>
    </row>
    <row r="70" spans="1:2" x14ac:dyDescent="0.2">
      <c r="A70" t="s">
        <v>41</v>
      </c>
      <c r="B70">
        <v>1163330</v>
      </c>
    </row>
    <row r="71" spans="1:2" x14ac:dyDescent="0.2">
      <c r="A71" t="s">
        <v>42</v>
      </c>
      <c r="B71">
        <v>2928430</v>
      </c>
    </row>
    <row r="72" spans="1:2" x14ac:dyDescent="0.2">
      <c r="A72" t="s">
        <v>43</v>
      </c>
      <c r="B72">
        <v>1004305</v>
      </c>
    </row>
    <row r="73" spans="1:2" x14ac:dyDescent="0.2">
      <c r="A73" t="s">
        <v>44</v>
      </c>
      <c r="B73">
        <v>722165</v>
      </c>
    </row>
    <row r="74" spans="1:2" x14ac:dyDescent="0.2">
      <c r="A74" t="s">
        <v>45</v>
      </c>
      <c r="B74">
        <v>519215</v>
      </c>
    </row>
    <row r="75" spans="1:2" x14ac:dyDescent="0.2">
      <c r="A75" t="s">
        <v>46</v>
      </c>
      <c r="B75">
        <v>364690</v>
      </c>
    </row>
    <row r="76" spans="1:2" x14ac:dyDescent="0.2">
      <c r="A76" t="s">
        <v>47</v>
      </c>
      <c r="B76">
        <v>318060</v>
      </c>
    </row>
    <row r="77" spans="1:2" x14ac:dyDescent="0.2">
      <c r="A77" t="s">
        <v>48</v>
      </c>
      <c r="B77">
        <v>213355</v>
      </c>
    </row>
    <row r="78" spans="1:2" x14ac:dyDescent="0.2">
      <c r="A78" t="s">
        <v>49</v>
      </c>
      <c r="B78">
        <v>84590</v>
      </c>
    </row>
    <row r="79" spans="1:2" x14ac:dyDescent="0.2">
      <c r="A79" t="s">
        <v>50</v>
      </c>
      <c r="B79">
        <v>17945</v>
      </c>
    </row>
    <row r="80" spans="1:2" x14ac:dyDescent="0.2">
      <c r="A80" t="s">
        <v>51</v>
      </c>
      <c r="B80">
        <v>2170</v>
      </c>
    </row>
    <row r="81" spans="1:2" x14ac:dyDescent="0.2">
      <c r="A81" t="s">
        <v>53</v>
      </c>
      <c r="B81">
        <v>100</v>
      </c>
    </row>
    <row r="82" spans="1:2" x14ac:dyDescent="0.2">
      <c r="A82" t="s">
        <v>1</v>
      </c>
      <c r="B82">
        <v>17</v>
      </c>
    </row>
    <row r="83" spans="1:2" x14ac:dyDescent="0.2">
      <c r="A83" t="s">
        <v>5</v>
      </c>
      <c r="B83">
        <v>67</v>
      </c>
    </row>
    <row r="84" spans="1:2" x14ac:dyDescent="0.2">
      <c r="A84" t="s">
        <v>16</v>
      </c>
      <c r="B84">
        <v>16</v>
      </c>
    </row>
    <row r="85" spans="1:2" x14ac:dyDescent="0.2">
      <c r="A85" t="s">
        <v>21</v>
      </c>
      <c r="B85">
        <v>2</v>
      </c>
    </row>
    <row r="86" spans="1:2" x14ac:dyDescent="0.2">
      <c r="A86" t="s">
        <v>54</v>
      </c>
      <c r="B86">
        <v>100</v>
      </c>
    </row>
    <row r="87" spans="1:2" x14ac:dyDescent="0.2">
      <c r="A87" t="s">
        <v>27</v>
      </c>
      <c r="B87">
        <v>18</v>
      </c>
    </row>
    <row r="88" spans="1:2" x14ac:dyDescent="0.2">
      <c r="A88" t="s">
        <v>31</v>
      </c>
      <c r="B88">
        <v>67</v>
      </c>
    </row>
    <row r="89" spans="1:2" x14ac:dyDescent="0.2">
      <c r="A89" t="s">
        <v>42</v>
      </c>
      <c r="B89">
        <v>15</v>
      </c>
    </row>
    <row r="90" spans="1:2" x14ac:dyDescent="0.2">
      <c r="A90" t="s">
        <v>47</v>
      </c>
      <c r="B90">
        <v>1</v>
      </c>
    </row>
    <row r="91" spans="1:2" x14ac:dyDescent="0.2">
      <c r="A91" t="s">
        <v>55</v>
      </c>
      <c r="B91">
        <v>100</v>
      </c>
    </row>
    <row r="92" spans="1:2" x14ac:dyDescent="0.2">
      <c r="A92" t="s">
        <v>27</v>
      </c>
      <c r="B92">
        <v>16</v>
      </c>
    </row>
    <row r="93" spans="1:2" x14ac:dyDescent="0.2">
      <c r="A93" t="s">
        <v>31</v>
      </c>
      <c r="B93">
        <v>67</v>
      </c>
    </row>
    <row r="94" spans="1:2" x14ac:dyDescent="0.2">
      <c r="A94" t="s">
        <v>42</v>
      </c>
      <c r="B94">
        <v>17</v>
      </c>
    </row>
    <row r="95" spans="1:2" x14ac:dyDescent="0.2">
      <c r="A95" t="s">
        <v>47</v>
      </c>
      <c r="B95">
        <v>2</v>
      </c>
    </row>
    <row r="96" spans="1:2" x14ac:dyDescent="0.2">
      <c r="A96" t="s">
        <v>56</v>
      </c>
      <c r="B96">
        <v>41</v>
      </c>
    </row>
    <row r="97" spans="1:2" x14ac:dyDescent="0.2">
      <c r="A97" t="s">
        <v>57</v>
      </c>
      <c r="B97">
        <v>41</v>
      </c>
    </row>
    <row r="98" spans="1:2" x14ac:dyDescent="0.2">
      <c r="A98" t="s">
        <v>58</v>
      </c>
      <c r="B98">
        <v>40</v>
      </c>
    </row>
    <row r="99" spans="1:2" x14ac:dyDescent="0.2">
      <c r="A99" t="s">
        <v>59</v>
      </c>
      <c r="B99">
        <v>40</v>
      </c>
    </row>
    <row r="100" spans="1:2" x14ac:dyDescent="0.2">
      <c r="A100" t="s">
        <v>60</v>
      </c>
      <c r="B100">
        <v>41</v>
      </c>
    </row>
    <row r="101" spans="1:2" x14ac:dyDescent="0.2">
      <c r="A101" t="s">
        <v>61</v>
      </c>
      <c r="B101">
        <v>42</v>
      </c>
    </row>
    <row r="102" spans="1:2" x14ac:dyDescent="0.2">
      <c r="A102" t="s">
        <v>62</v>
      </c>
      <c r="B102">
        <v>28643020</v>
      </c>
    </row>
    <row r="103" spans="1:2" x14ac:dyDescent="0.2">
      <c r="A103" t="s">
        <v>63</v>
      </c>
      <c r="B103">
        <v>16733345</v>
      </c>
    </row>
    <row r="104" spans="1:2" x14ac:dyDescent="0.2">
      <c r="A104" t="s">
        <v>64</v>
      </c>
      <c r="B104">
        <v>13223980</v>
      </c>
    </row>
    <row r="105" spans="1:2" x14ac:dyDescent="0.2">
      <c r="A105" t="s">
        <v>65</v>
      </c>
      <c r="B105">
        <v>3509365</v>
      </c>
    </row>
    <row r="106" spans="1:2" x14ac:dyDescent="0.2">
      <c r="A106" t="s">
        <v>66</v>
      </c>
      <c r="B106">
        <v>11909670</v>
      </c>
    </row>
    <row r="107" spans="1:2" x14ac:dyDescent="0.2">
      <c r="A107" t="s">
        <v>67</v>
      </c>
      <c r="B107">
        <v>8082625</v>
      </c>
    </row>
    <row r="108" spans="1:2" x14ac:dyDescent="0.2">
      <c r="A108" t="s">
        <v>68</v>
      </c>
      <c r="B108">
        <v>696915</v>
      </c>
    </row>
    <row r="109" spans="1:2" x14ac:dyDescent="0.2">
      <c r="A109" t="s">
        <v>69</v>
      </c>
      <c r="B109">
        <v>1760515</v>
      </c>
    </row>
    <row r="110" spans="1:2" x14ac:dyDescent="0.2">
      <c r="A110" t="s">
        <v>70</v>
      </c>
      <c r="B110">
        <v>1369620</v>
      </c>
    </row>
    <row r="111" spans="1:2" x14ac:dyDescent="0.2">
      <c r="A111" t="s">
        <v>71</v>
      </c>
      <c r="B111">
        <v>13990430</v>
      </c>
    </row>
    <row r="112" spans="1:2" x14ac:dyDescent="0.2">
      <c r="A112" t="s">
        <v>72</v>
      </c>
      <c r="B112">
        <v>8363785</v>
      </c>
    </row>
    <row r="113" spans="1:2" x14ac:dyDescent="0.2">
      <c r="A113" t="s">
        <v>73</v>
      </c>
      <c r="B113">
        <v>6605440</v>
      </c>
    </row>
    <row r="114" spans="1:2" x14ac:dyDescent="0.2">
      <c r="A114" t="s">
        <v>74</v>
      </c>
      <c r="B114">
        <v>1758350</v>
      </c>
    </row>
    <row r="115" spans="1:2" x14ac:dyDescent="0.2">
      <c r="A115" t="s">
        <v>75</v>
      </c>
      <c r="B115">
        <v>5626645</v>
      </c>
    </row>
    <row r="116" spans="1:2" x14ac:dyDescent="0.2">
      <c r="A116" t="s">
        <v>76</v>
      </c>
      <c r="B116">
        <v>4346250</v>
      </c>
    </row>
    <row r="117" spans="1:2" x14ac:dyDescent="0.2">
      <c r="A117" t="s">
        <v>77</v>
      </c>
      <c r="B117">
        <v>295650</v>
      </c>
    </row>
    <row r="118" spans="1:2" x14ac:dyDescent="0.2">
      <c r="A118" t="s">
        <v>78</v>
      </c>
      <c r="B118">
        <v>696880</v>
      </c>
    </row>
    <row r="119" spans="1:2" x14ac:dyDescent="0.2">
      <c r="A119" t="s">
        <v>79</v>
      </c>
      <c r="B119">
        <v>287870</v>
      </c>
    </row>
    <row r="120" spans="1:2" x14ac:dyDescent="0.2">
      <c r="A120" t="s">
        <v>80</v>
      </c>
      <c r="B120">
        <v>14652585</v>
      </c>
    </row>
    <row r="121" spans="1:2" x14ac:dyDescent="0.2">
      <c r="A121" t="s">
        <v>72</v>
      </c>
      <c r="B121">
        <v>8369560</v>
      </c>
    </row>
    <row r="122" spans="1:2" x14ac:dyDescent="0.2">
      <c r="A122" t="s">
        <v>73</v>
      </c>
      <c r="B122">
        <v>6618540</v>
      </c>
    </row>
    <row r="123" spans="1:2" x14ac:dyDescent="0.2">
      <c r="A123" t="s">
        <v>74</v>
      </c>
      <c r="B123">
        <v>1751015</v>
      </c>
    </row>
    <row r="124" spans="1:2" x14ac:dyDescent="0.2">
      <c r="A124" t="s">
        <v>75</v>
      </c>
      <c r="B124">
        <v>6283025</v>
      </c>
    </row>
    <row r="125" spans="1:2" x14ac:dyDescent="0.2">
      <c r="A125" t="s">
        <v>76</v>
      </c>
      <c r="B125">
        <v>3736375</v>
      </c>
    </row>
    <row r="126" spans="1:2" x14ac:dyDescent="0.2">
      <c r="A126" t="s">
        <v>77</v>
      </c>
      <c r="B126">
        <v>401270</v>
      </c>
    </row>
    <row r="127" spans="1:2" x14ac:dyDescent="0.2">
      <c r="A127" t="s">
        <v>78</v>
      </c>
      <c r="B127">
        <v>1063635</v>
      </c>
    </row>
    <row r="128" spans="1:2" x14ac:dyDescent="0.2">
      <c r="A128" t="s">
        <v>79</v>
      </c>
      <c r="B128">
        <v>1081750</v>
      </c>
    </row>
    <row r="129" spans="1:2" x14ac:dyDescent="0.2">
      <c r="A129" t="s">
        <v>81</v>
      </c>
      <c r="B129">
        <v>34460060</v>
      </c>
    </row>
    <row r="130" spans="1:2" x14ac:dyDescent="0.2">
      <c r="A130" t="s">
        <v>82</v>
      </c>
      <c r="B130">
        <v>32034585</v>
      </c>
    </row>
    <row r="131" spans="1:2" x14ac:dyDescent="0.2">
      <c r="A131" t="s">
        <v>83</v>
      </c>
      <c r="B131">
        <v>6652795</v>
      </c>
    </row>
    <row r="132" spans="1:2" x14ac:dyDescent="0.2">
      <c r="A132" t="s">
        <v>84</v>
      </c>
      <c r="B132">
        <v>25381790</v>
      </c>
    </row>
    <row r="133" spans="1:2" x14ac:dyDescent="0.2">
      <c r="A133" t="s">
        <v>85</v>
      </c>
      <c r="B133">
        <v>2425475</v>
      </c>
    </row>
    <row r="134" spans="1:2" x14ac:dyDescent="0.2">
      <c r="A134" t="s">
        <v>86</v>
      </c>
      <c r="B134">
        <v>16971575</v>
      </c>
    </row>
    <row r="135" spans="1:2" x14ac:dyDescent="0.2">
      <c r="A135" t="s">
        <v>87</v>
      </c>
      <c r="B135">
        <v>15799495</v>
      </c>
    </row>
    <row r="136" spans="1:2" x14ac:dyDescent="0.2">
      <c r="A136" t="s">
        <v>88</v>
      </c>
      <c r="B136">
        <v>3412780</v>
      </c>
    </row>
    <row r="137" spans="1:2" x14ac:dyDescent="0.2">
      <c r="A137" t="s">
        <v>89</v>
      </c>
      <c r="B137">
        <v>12386710</v>
      </c>
    </row>
    <row r="138" spans="1:2" x14ac:dyDescent="0.2">
      <c r="A138" t="s">
        <v>90</v>
      </c>
      <c r="B138">
        <v>1172085</v>
      </c>
    </row>
    <row r="139" spans="1:2" x14ac:dyDescent="0.2">
      <c r="A139" t="s">
        <v>91</v>
      </c>
      <c r="B139">
        <v>17488485</v>
      </c>
    </row>
    <row r="140" spans="1:2" x14ac:dyDescent="0.2">
      <c r="A140" t="s">
        <v>87</v>
      </c>
      <c r="B140">
        <v>16235090</v>
      </c>
    </row>
    <row r="141" spans="1:2" x14ac:dyDescent="0.2">
      <c r="A141" t="s">
        <v>88</v>
      </c>
      <c r="B141">
        <v>3240015</v>
      </c>
    </row>
    <row r="142" spans="1:2" x14ac:dyDescent="0.2">
      <c r="A142" t="s">
        <v>89</v>
      </c>
      <c r="B142">
        <v>12995080</v>
      </c>
    </row>
    <row r="143" spans="1:2" x14ac:dyDescent="0.2">
      <c r="A143" t="s">
        <v>90</v>
      </c>
      <c r="B143">
        <v>1253400</v>
      </c>
    </row>
    <row r="144" spans="1:2" x14ac:dyDescent="0.2">
      <c r="A144" t="s">
        <v>92</v>
      </c>
      <c r="B144">
        <v>34460065</v>
      </c>
    </row>
    <row r="145" spans="1:2" x14ac:dyDescent="0.2">
      <c r="A145" t="s">
        <v>93</v>
      </c>
      <c r="B145">
        <v>26412610</v>
      </c>
    </row>
    <row r="146" spans="1:2" x14ac:dyDescent="0.2">
      <c r="A146" t="s">
        <v>94</v>
      </c>
      <c r="B146">
        <v>7540825</v>
      </c>
    </row>
    <row r="147" spans="1:2" x14ac:dyDescent="0.2">
      <c r="A147" t="s">
        <v>95</v>
      </c>
      <c r="B147">
        <v>1941505</v>
      </c>
    </row>
    <row r="148" spans="1:2" x14ac:dyDescent="0.2">
      <c r="A148" t="s">
        <v>96</v>
      </c>
      <c r="B148">
        <v>915555</v>
      </c>
    </row>
    <row r="149" spans="1:2" x14ac:dyDescent="0.2">
      <c r="A149" t="s">
        <v>97</v>
      </c>
      <c r="B149">
        <v>1486660</v>
      </c>
    </row>
    <row r="150" spans="1:2" x14ac:dyDescent="0.2">
      <c r="A150" t="s">
        <v>98</v>
      </c>
      <c r="B150">
        <v>1985035</v>
      </c>
    </row>
    <row r="151" spans="1:2" x14ac:dyDescent="0.2">
      <c r="A151" t="s">
        <v>99</v>
      </c>
      <c r="B151">
        <v>928940</v>
      </c>
    </row>
    <row r="152" spans="1:2" x14ac:dyDescent="0.2">
      <c r="A152" t="s">
        <v>100</v>
      </c>
      <c r="B152">
        <v>1056095</v>
      </c>
    </row>
    <row r="153" spans="1:2" x14ac:dyDescent="0.2">
      <c r="A153" t="s">
        <v>101</v>
      </c>
      <c r="B153">
        <v>1212080</v>
      </c>
    </row>
    <row r="154" spans="1:2" x14ac:dyDescent="0.2">
      <c r="A154" t="s">
        <v>102</v>
      </c>
      <c r="B154">
        <v>506625</v>
      </c>
    </row>
    <row r="155" spans="1:2" x14ac:dyDescent="0.2">
      <c r="A155" t="s">
        <v>103</v>
      </c>
      <c r="B155">
        <v>16971580</v>
      </c>
    </row>
    <row r="156" spans="1:2" x14ac:dyDescent="0.2">
      <c r="A156" t="s">
        <v>104</v>
      </c>
      <c r="B156">
        <v>13124325</v>
      </c>
    </row>
    <row r="157" spans="1:2" x14ac:dyDescent="0.2">
      <c r="A157" t="s">
        <v>105</v>
      </c>
      <c r="B157">
        <v>3586495</v>
      </c>
    </row>
    <row r="158" spans="1:2" x14ac:dyDescent="0.2">
      <c r="A158" t="s">
        <v>106</v>
      </c>
      <c r="B158">
        <v>927795</v>
      </c>
    </row>
    <row r="159" spans="1:2" x14ac:dyDescent="0.2">
      <c r="A159" t="s">
        <v>107</v>
      </c>
      <c r="B159">
        <v>439245</v>
      </c>
    </row>
    <row r="160" spans="1:2" x14ac:dyDescent="0.2">
      <c r="A160" t="s">
        <v>108</v>
      </c>
      <c r="B160">
        <v>696715</v>
      </c>
    </row>
    <row r="161" spans="1:2" x14ac:dyDescent="0.2">
      <c r="A161" t="s">
        <v>109</v>
      </c>
      <c r="B161">
        <v>940570</v>
      </c>
    </row>
    <row r="162" spans="1:2" x14ac:dyDescent="0.2">
      <c r="A162" t="s">
        <v>110</v>
      </c>
      <c r="B162">
        <v>439890</v>
      </c>
    </row>
    <row r="163" spans="1:2" x14ac:dyDescent="0.2">
      <c r="A163" t="s">
        <v>111</v>
      </c>
      <c r="B163">
        <v>500680</v>
      </c>
    </row>
    <row r="164" spans="1:2" x14ac:dyDescent="0.2">
      <c r="A164" t="s">
        <v>112</v>
      </c>
      <c r="B164">
        <v>582175</v>
      </c>
    </row>
    <row r="165" spans="1:2" x14ac:dyDescent="0.2">
      <c r="A165" t="s">
        <v>113</v>
      </c>
      <c r="B165">
        <v>260760</v>
      </c>
    </row>
    <row r="166" spans="1:2" x14ac:dyDescent="0.2">
      <c r="A166" t="s">
        <v>114</v>
      </c>
      <c r="B166">
        <v>17488485</v>
      </c>
    </row>
    <row r="167" spans="1:2" x14ac:dyDescent="0.2">
      <c r="A167" t="s">
        <v>104</v>
      </c>
      <c r="B167">
        <v>13288285</v>
      </c>
    </row>
    <row r="168" spans="1:2" x14ac:dyDescent="0.2">
      <c r="A168" t="s">
        <v>105</v>
      </c>
      <c r="B168">
        <v>3954330</v>
      </c>
    </row>
    <row r="169" spans="1:2" x14ac:dyDescent="0.2">
      <c r="A169" t="s">
        <v>106</v>
      </c>
      <c r="B169">
        <v>1013710</v>
      </c>
    </row>
    <row r="170" spans="1:2" x14ac:dyDescent="0.2">
      <c r="A170" t="s">
        <v>107</v>
      </c>
      <c r="B170">
        <v>476315</v>
      </c>
    </row>
    <row r="171" spans="1:2" x14ac:dyDescent="0.2">
      <c r="A171" t="s">
        <v>108</v>
      </c>
      <c r="B171">
        <v>789945</v>
      </c>
    </row>
    <row r="172" spans="1:2" x14ac:dyDescent="0.2">
      <c r="A172" t="s">
        <v>109</v>
      </c>
      <c r="B172">
        <v>1044465</v>
      </c>
    </row>
    <row r="173" spans="1:2" x14ac:dyDescent="0.2">
      <c r="A173" t="s">
        <v>110</v>
      </c>
      <c r="B173">
        <v>489055</v>
      </c>
    </row>
    <row r="174" spans="1:2" x14ac:dyDescent="0.2">
      <c r="A174" t="s">
        <v>111</v>
      </c>
      <c r="B174">
        <v>555415</v>
      </c>
    </row>
    <row r="175" spans="1:2" x14ac:dyDescent="0.2">
      <c r="A175" t="s">
        <v>112</v>
      </c>
      <c r="B175">
        <v>629900</v>
      </c>
    </row>
    <row r="176" spans="1:2" x14ac:dyDescent="0.2">
      <c r="A176" t="s">
        <v>113</v>
      </c>
      <c r="B176">
        <v>245870</v>
      </c>
    </row>
    <row r="177" spans="1:2" x14ac:dyDescent="0.2">
      <c r="A177" t="s">
        <v>115</v>
      </c>
      <c r="B177">
        <v>7540805</v>
      </c>
    </row>
    <row r="178" spans="1:2" x14ac:dyDescent="0.2">
      <c r="A178" t="s">
        <v>116</v>
      </c>
      <c r="B178">
        <v>731340</v>
      </c>
    </row>
    <row r="179" spans="1:2" x14ac:dyDescent="0.2">
      <c r="A179" t="s">
        <v>117</v>
      </c>
      <c r="B179">
        <v>1311810</v>
      </c>
    </row>
    <row r="180" spans="1:2" x14ac:dyDescent="0.2">
      <c r="A180" t="s">
        <v>118</v>
      </c>
      <c r="B180">
        <v>1604430</v>
      </c>
    </row>
    <row r="181" spans="1:2" x14ac:dyDescent="0.2">
      <c r="A181" t="s">
        <v>119</v>
      </c>
      <c r="B181">
        <v>3198920</v>
      </c>
    </row>
    <row r="182" spans="1:2" x14ac:dyDescent="0.2">
      <c r="A182" t="s">
        <v>120</v>
      </c>
      <c r="B182">
        <v>694300</v>
      </c>
    </row>
    <row r="183" spans="1:2" x14ac:dyDescent="0.2">
      <c r="A183" t="s">
        <v>121</v>
      </c>
      <c r="B183">
        <v>3586490</v>
      </c>
    </row>
    <row r="184" spans="1:2" x14ac:dyDescent="0.2">
      <c r="A184" t="s">
        <v>122</v>
      </c>
      <c r="B184">
        <v>364165</v>
      </c>
    </row>
    <row r="185" spans="1:2" x14ac:dyDescent="0.2">
      <c r="A185" t="s">
        <v>123</v>
      </c>
      <c r="B185">
        <v>665870</v>
      </c>
    </row>
    <row r="186" spans="1:2" x14ac:dyDescent="0.2">
      <c r="A186" t="s">
        <v>124</v>
      </c>
      <c r="B186">
        <v>724430</v>
      </c>
    </row>
    <row r="187" spans="1:2" x14ac:dyDescent="0.2">
      <c r="A187" t="s">
        <v>125</v>
      </c>
      <c r="B187">
        <v>1513970</v>
      </c>
    </row>
    <row r="188" spans="1:2" x14ac:dyDescent="0.2">
      <c r="A188" t="s">
        <v>126</v>
      </c>
      <c r="B188">
        <v>318050</v>
      </c>
    </row>
    <row r="189" spans="1:2" x14ac:dyDescent="0.2">
      <c r="A189" t="s">
        <v>127</v>
      </c>
      <c r="B189">
        <v>3954325</v>
      </c>
    </row>
    <row r="190" spans="1:2" x14ac:dyDescent="0.2">
      <c r="A190" t="s">
        <v>122</v>
      </c>
      <c r="B190">
        <v>367175</v>
      </c>
    </row>
    <row r="191" spans="1:2" x14ac:dyDescent="0.2">
      <c r="A191" t="s">
        <v>123</v>
      </c>
      <c r="B191">
        <v>645940</v>
      </c>
    </row>
    <row r="192" spans="1:2" x14ac:dyDescent="0.2">
      <c r="A192" t="s">
        <v>124</v>
      </c>
      <c r="B192">
        <v>880005</v>
      </c>
    </row>
    <row r="193" spans="1:2" x14ac:dyDescent="0.2">
      <c r="A193" t="s">
        <v>125</v>
      </c>
      <c r="B193">
        <v>1684955</v>
      </c>
    </row>
    <row r="194" spans="1:2" x14ac:dyDescent="0.2">
      <c r="A194" t="s">
        <v>126</v>
      </c>
      <c r="B194">
        <v>376250</v>
      </c>
    </row>
    <row r="195" spans="1:2" x14ac:dyDescent="0.2">
      <c r="A195" t="s">
        <v>128</v>
      </c>
      <c r="B195">
        <v>7540830</v>
      </c>
    </row>
    <row r="196" spans="1:2" x14ac:dyDescent="0.2">
      <c r="A196" t="s">
        <v>129</v>
      </c>
      <c r="B196">
        <v>1128745</v>
      </c>
    </row>
    <row r="197" spans="1:2" x14ac:dyDescent="0.2">
      <c r="A197" t="s">
        <v>130</v>
      </c>
      <c r="B197">
        <v>29315</v>
      </c>
    </row>
    <row r="198" spans="1:2" x14ac:dyDescent="0.2">
      <c r="A198" t="s">
        <v>131</v>
      </c>
      <c r="B198">
        <v>70035</v>
      </c>
    </row>
    <row r="199" spans="1:2" x14ac:dyDescent="0.2">
      <c r="A199" t="s">
        <v>132</v>
      </c>
      <c r="B199">
        <v>48080</v>
      </c>
    </row>
    <row r="200" spans="1:2" x14ac:dyDescent="0.2">
      <c r="A200" t="s">
        <v>133</v>
      </c>
      <c r="B200">
        <v>87680</v>
      </c>
    </row>
    <row r="201" spans="1:2" x14ac:dyDescent="0.2">
      <c r="A201" t="s">
        <v>134</v>
      </c>
      <c r="B201">
        <v>93485</v>
      </c>
    </row>
    <row r="202" spans="1:2" x14ac:dyDescent="0.2">
      <c r="A202" t="s">
        <v>135</v>
      </c>
      <c r="B202">
        <v>138345</v>
      </c>
    </row>
    <row r="203" spans="1:2" x14ac:dyDescent="0.2">
      <c r="A203" t="s">
        <v>136</v>
      </c>
      <c r="B203">
        <v>80590</v>
      </c>
    </row>
    <row r="204" spans="1:2" x14ac:dyDescent="0.2">
      <c r="A204" t="s">
        <v>137</v>
      </c>
      <c r="B204">
        <v>29615</v>
      </c>
    </row>
    <row r="205" spans="1:2" x14ac:dyDescent="0.2">
      <c r="A205" t="s">
        <v>138</v>
      </c>
      <c r="B205">
        <v>65040</v>
      </c>
    </row>
    <row r="206" spans="1:2" x14ac:dyDescent="0.2">
      <c r="A206" t="s">
        <v>139</v>
      </c>
      <c r="B206">
        <v>253715</v>
      </c>
    </row>
    <row r="207" spans="1:2" x14ac:dyDescent="0.2">
      <c r="A207" t="s">
        <v>140</v>
      </c>
      <c r="B207">
        <v>232850</v>
      </c>
    </row>
    <row r="208" spans="1:2" x14ac:dyDescent="0.2">
      <c r="A208" t="s">
        <v>141</v>
      </c>
      <c r="B208">
        <v>2088410</v>
      </c>
    </row>
    <row r="209" spans="1:2" x14ac:dyDescent="0.2">
      <c r="A209" t="s">
        <v>142</v>
      </c>
      <c r="B209">
        <v>36135</v>
      </c>
    </row>
    <row r="210" spans="1:2" x14ac:dyDescent="0.2">
      <c r="A210" t="s">
        <v>143</v>
      </c>
      <c r="B210">
        <v>40045</v>
      </c>
    </row>
    <row r="211" spans="1:2" x14ac:dyDescent="0.2">
      <c r="A211" t="s">
        <v>144</v>
      </c>
      <c r="B211">
        <v>105565</v>
      </c>
    </row>
    <row r="212" spans="1:2" x14ac:dyDescent="0.2">
      <c r="A212" t="s">
        <v>145</v>
      </c>
      <c r="B212">
        <v>145840</v>
      </c>
    </row>
    <row r="213" spans="1:2" x14ac:dyDescent="0.2">
      <c r="A213" t="s">
        <v>146</v>
      </c>
      <c r="B213">
        <v>62715</v>
      </c>
    </row>
    <row r="214" spans="1:2" x14ac:dyDescent="0.2">
      <c r="A214" t="s">
        <v>147</v>
      </c>
      <c r="B214">
        <v>36820</v>
      </c>
    </row>
    <row r="215" spans="1:2" x14ac:dyDescent="0.2">
      <c r="A215" t="s">
        <v>148</v>
      </c>
      <c r="B215">
        <v>28320</v>
      </c>
    </row>
    <row r="216" spans="1:2" x14ac:dyDescent="0.2">
      <c r="A216" t="s">
        <v>149</v>
      </c>
      <c r="B216">
        <v>236640</v>
      </c>
    </row>
    <row r="217" spans="1:2" x14ac:dyDescent="0.2">
      <c r="A217" t="s">
        <v>150</v>
      </c>
      <c r="B217">
        <v>88475</v>
      </c>
    </row>
    <row r="218" spans="1:2" x14ac:dyDescent="0.2">
      <c r="A218" t="s">
        <v>151</v>
      </c>
      <c r="B218">
        <v>146470</v>
      </c>
    </row>
    <row r="219" spans="1:2" x14ac:dyDescent="0.2">
      <c r="A219" t="s">
        <v>152</v>
      </c>
      <c r="B219">
        <v>139445</v>
      </c>
    </row>
    <row r="220" spans="1:2" x14ac:dyDescent="0.2">
      <c r="A220" t="s">
        <v>153</v>
      </c>
      <c r="B220">
        <v>90310</v>
      </c>
    </row>
    <row r="221" spans="1:2" x14ac:dyDescent="0.2">
      <c r="A221" t="s">
        <v>154</v>
      </c>
      <c r="B221">
        <v>78685</v>
      </c>
    </row>
    <row r="222" spans="1:2" x14ac:dyDescent="0.2">
      <c r="A222" t="s">
        <v>155</v>
      </c>
      <c r="B222">
        <v>33325</v>
      </c>
    </row>
    <row r="223" spans="1:2" x14ac:dyDescent="0.2">
      <c r="A223" t="s">
        <v>156</v>
      </c>
      <c r="B223">
        <v>73030</v>
      </c>
    </row>
    <row r="224" spans="1:2" x14ac:dyDescent="0.2">
      <c r="A224" t="s">
        <v>157</v>
      </c>
      <c r="B224">
        <v>499115</v>
      </c>
    </row>
    <row r="225" spans="1:2" x14ac:dyDescent="0.2">
      <c r="A225" t="s">
        <v>158</v>
      </c>
      <c r="B225">
        <v>247470</v>
      </c>
    </row>
    <row r="226" spans="1:2" x14ac:dyDescent="0.2">
      <c r="A226" t="s">
        <v>159</v>
      </c>
      <c r="B226">
        <v>637485</v>
      </c>
    </row>
    <row r="227" spans="1:2" x14ac:dyDescent="0.2">
      <c r="A227" t="s">
        <v>160</v>
      </c>
      <c r="B227">
        <v>64625</v>
      </c>
    </row>
    <row r="228" spans="1:2" x14ac:dyDescent="0.2">
      <c r="A228" t="s">
        <v>161</v>
      </c>
      <c r="B228">
        <v>64620</v>
      </c>
    </row>
    <row r="229" spans="1:2" x14ac:dyDescent="0.2">
      <c r="A229" t="s">
        <v>162</v>
      </c>
      <c r="B229">
        <v>32790</v>
      </c>
    </row>
    <row r="230" spans="1:2" x14ac:dyDescent="0.2">
      <c r="A230" t="s">
        <v>163</v>
      </c>
      <c r="B230">
        <v>27155</v>
      </c>
    </row>
    <row r="231" spans="1:2" x14ac:dyDescent="0.2">
      <c r="A231" t="s">
        <v>164</v>
      </c>
      <c r="B231">
        <v>69655</v>
      </c>
    </row>
    <row r="232" spans="1:2" x14ac:dyDescent="0.2">
      <c r="A232" t="s">
        <v>165</v>
      </c>
      <c r="B232">
        <v>42435</v>
      </c>
    </row>
    <row r="233" spans="1:2" x14ac:dyDescent="0.2">
      <c r="A233" t="s">
        <v>166</v>
      </c>
      <c r="B233">
        <v>27235</v>
      </c>
    </row>
    <row r="234" spans="1:2" x14ac:dyDescent="0.2">
      <c r="A234" t="s">
        <v>167</v>
      </c>
      <c r="B234">
        <v>44660</v>
      </c>
    </row>
    <row r="235" spans="1:2" x14ac:dyDescent="0.2">
      <c r="A235" t="s">
        <v>168</v>
      </c>
      <c r="B235">
        <v>264320</v>
      </c>
    </row>
    <row r="236" spans="1:2" x14ac:dyDescent="0.2">
      <c r="A236" t="s">
        <v>169</v>
      </c>
      <c r="B236">
        <v>3629160</v>
      </c>
    </row>
    <row r="237" spans="1:2" x14ac:dyDescent="0.2">
      <c r="A237" t="s">
        <v>170</v>
      </c>
      <c r="B237">
        <v>51955</v>
      </c>
    </row>
    <row r="238" spans="1:2" x14ac:dyDescent="0.2">
      <c r="A238" t="s">
        <v>171</v>
      </c>
      <c r="B238">
        <v>58735</v>
      </c>
    </row>
    <row r="239" spans="1:2" x14ac:dyDescent="0.2">
      <c r="A239" t="s">
        <v>172</v>
      </c>
      <c r="B239">
        <v>649260</v>
      </c>
    </row>
    <row r="240" spans="1:2" x14ac:dyDescent="0.2">
      <c r="A240" t="s">
        <v>173</v>
      </c>
      <c r="B240">
        <v>208935</v>
      </c>
    </row>
    <row r="241" spans="1:2" x14ac:dyDescent="0.2">
      <c r="A241" t="s">
        <v>174</v>
      </c>
      <c r="B241">
        <v>668565</v>
      </c>
    </row>
    <row r="242" spans="1:2" x14ac:dyDescent="0.2">
      <c r="A242" t="s">
        <v>175</v>
      </c>
      <c r="B242">
        <v>154420</v>
      </c>
    </row>
    <row r="243" spans="1:2" x14ac:dyDescent="0.2">
      <c r="A243" t="s">
        <v>176</v>
      </c>
      <c r="B243">
        <v>68485</v>
      </c>
    </row>
    <row r="244" spans="1:2" x14ac:dyDescent="0.2">
      <c r="A244" t="s">
        <v>177</v>
      </c>
      <c r="B244">
        <v>27245</v>
      </c>
    </row>
    <row r="245" spans="1:2" x14ac:dyDescent="0.2">
      <c r="A245" t="s">
        <v>178</v>
      </c>
      <c r="B245">
        <v>123305</v>
      </c>
    </row>
    <row r="246" spans="1:2" x14ac:dyDescent="0.2">
      <c r="A246" t="s">
        <v>179</v>
      </c>
      <c r="B246">
        <v>88740</v>
      </c>
    </row>
    <row r="247" spans="1:2" x14ac:dyDescent="0.2">
      <c r="A247" t="s">
        <v>180</v>
      </c>
      <c r="B247">
        <v>202260</v>
      </c>
    </row>
    <row r="248" spans="1:2" x14ac:dyDescent="0.2">
      <c r="A248" t="s">
        <v>181</v>
      </c>
      <c r="B248">
        <v>588305</v>
      </c>
    </row>
    <row r="249" spans="1:2" x14ac:dyDescent="0.2">
      <c r="A249" t="s">
        <v>182</v>
      </c>
      <c r="B249">
        <v>131995</v>
      </c>
    </row>
    <row r="250" spans="1:2" x14ac:dyDescent="0.2">
      <c r="A250" t="s">
        <v>183</v>
      </c>
      <c r="B250">
        <v>52960</v>
      </c>
    </row>
    <row r="251" spans="1:2" x14ac:dyDescent="0.2">
      <c r="A251" t="s">
        <v>184</v>
      </c>
      <c r="B251">
        <v>63770</v>
      </c>
    </row>
    <row r="252" spans="1:2" x14ac:dyDescent="0.2">
      <c r="A252" t="s">
        <v>185</v>
      </c>
      <c r="B252">
        <v>169250</v>
      </c>
    </row>
    <row r="253" spans="1:2" x14ac:dyDescent="0.2">
      <c r="A253" t="s">
        <v>186</v>
      </c>
      <c r="B253">
        <v>320965</v>
      </c>
    </row>
    <row r="254" spans="1:2" x14ac:dyDescent="0.2">
      <c r="A254" t="s">
        <v>187</v>
      </c>
      <c r="B254">
        <v>57030</v>
      </c>
    </row>
    <row r="255" spans="1:2" x14ac:dyDescent="0.2">
      <c r="A255" t="s">
        <v>188</v>
      </c>
      <c r="B255">
        <v>3586500</v>
      </c>
    </row>
    <row r="256" spans="1:2" x14ac:dyDescent="0.2">
      <c r="A256" t="s">
        <v>189</v>
      </c>
      <c r="B256">
        <v>510650</v>
      </c>
    </row>
    <row r="257" spans="1:2" x14ac:dyDescent="0.2">
      <c r="A257" t="s">
        <v>190</v>
      </c>
      <c r="B257">
        <v>13235</v>
      </c>
    </row>
    <row r="258" spans="1:2" x14ac:dyDescent="0.2">
      <c r="A258" t="s">
        <v>191</v>
      </c>
      <c r="B258">
        <v>32070</v>
      </c>
    </row>
    <row r="259" spans="1:2" x14ac:dyDescent="0.2">
      <c r="A259" t="s">
        <v>192</v>
      </c>
      <c r="B259">
        <v>23865</v>
      </c>
    </row>
    <row r="260" spans="1:2" x14ac:dyDescent="0.2">
      <c r="A260" t="s">
        <v>193</v>
      </c>
      <c r="B260">
        <v>38940</v>
      </c>
    </row>
    <row r="261" spans="1:2" x14ac:dyDescent="0.2">
      <c r="A261" t="s">
        <v>194</v>
      </c>
      <c r="B261">
        <v>40955</v>
      </c>
    </row>
    <row r="262" spans="1:2" x14ac:dyDescent="0.2">
      <c r="A262" t="s">
        <v>195</v>
      </c>
      <c r="B262">
        <v>59955</v>
      </c>
    </row>
    <row r="263" spans="1:2" x14ac:dyDescent="0.2">
      <c r="A263" t="s">
        <v>196</v>
      </c>
      <c r="B263">
        <v>37535</v>
      </c>
    </row>
    <row r="264" spans="1:2" x14ac:dyDescent="0.2">
      <c r="A264" t="s">
        <v>197</v>
      </c>
      <c r="B264">
        <v>12950</v>
      </c>
    </row>
    <row r="265" spans="1:2" x14ac:dyDescent="0.2">
      <c r="A265" t="s">
        <v>198</v>
      </c>
      <c r="B265">
        <v>29325</v>
      </c>
    </row>
    <row r="266" spans="1:2" x14ac:dyDescent="0.2">
      <c r="A266" t="s">
        <v>199</v>
      </c>
      <c r="B266">
        <v>113500</v>
      </c>
    </row>
    <row r="267" spans="1:2" x14ac:dyDescent="0.2">
      <c r="A267" t="s">
        <v>200</v>
      </c>
      <c r="B267">
        <v>108325</v>
      </c>
    </row>
    <row r="268" spans="1:2" x14ac:dyDescent="0.2">
      <c r="A268" t="s">
        <v>201</v>
      </c>
      <c r="B268">
        <v>1015145</v>
      </c>
    </row>
    <row r="269" spans="1:2" x14ac:dyDescent="0.2">
      <c r="A269" t="s">
        <v>202</v>
      </c>
      <c r="B269">
        <v>18050</v>
      </c>
    </row>
    <row r="270" spans="1:2" x14ac:dyDescent="0.2">
      <c r="A270" t="s">
        <v>203</v>
      </c>
      <c r="B270">
        <v>20005</v>
      </c>
    </row>
    <row r="271" spans="1:2" x14ac:dyDescent="0.2">
      <c r="A271" t="s">
        <v>204</v>
      </c>
      <c r="B271">
        <v>55395</v>
      </c>
    </row>
    <row r="272" spans="1:2" x14ac:dyDescent="0.2">
      <c r="A272" t="s">
        <v>205</v>
      </c>
      <c r="B272">
        <v>69520</v>
      </c>
    </row>
    <row r="273" spans="1:2" x14ac:dyDescent="0.2">
      <c r="A273" t="s">
        <v>206</v>
      </c>
      <c r="B273">
        <v>31580</v>
      </c>
    </row>
    <row r="274" spans="1:2" x14ac:dyDescent="0.2">
      <c r="A274" t="s">
        <v>207</v>
      </c>
      <c r="B274">
        <v>17945</v>
      </c>
    </row>
    <row r="275" spans="1:2" x14ac:dyDescent="0.2">
      <c r="A275" t="s">
        <v>208</v>
      </c>
      <c r="B275">
        <v>14350</v>
      </c>
    </row>
    <row r="276" spans="1:2" x14ac:dyDescent="0.2">
      <c r="A276" t="s">
        <v>209</v>
      </c>
      <c r="B276">
        <v>118595</v>
      </c>
    </row>
    <row r="277" spans="1:2" x14ac:dyDescent="0.2">
      <c r="A277" t="s">
        <v>210</v>
      </c>
      <c r="B277">
        <v>45185</v>
      </c>
    </row>
    <row r="278" spans="1:2" x14ac:dyDescent="0.2">
      <c r="A278" t="s">
        <v>211</v>
      </c>
      <c r="B278">
        <v>66450</v>
      </c>
    </row>
    <row r="279" spans="1:2" x14ac:dyDescent="0.2">
      <c r="A279" t="s">
        <v>212</v>
      </c>
      <c r="B279">
        <v>68150</v>
      </c>
    </row>
    <row r="280" spans="1:2" x14ac:dyDescent="0.2">
      <c r="A280" t="s">
        <v>213</v>
      </c>
      <c r="B280">
        <v>42800</v>
      </c>
    </row>
    <row r="281" spans="1:2" x14ac:dyDescent="0.2">
      <c r="A281" t="s">
        <v>214</v>
      </c>
      <c r="B281">
        <v>34265</v>
      </c>
    </row>
    <row r="282" spans="1:2" x14ac:dyDescent="0.2">
      <c r="A282" t="s">
        <v>215</v>
      </c>
      <c r="B282">
        <v>16325</v>
      </c>
    </row>
    <row r="283" spans="1:2" x14ac:dyDescent="0.2">
      <c r="A283" t="s">
        <v>216</v>
      </c>
      <c r="B283">
        <v>33360</v>
      </c>
    </row>
    <row r="284" spans="1:2" x14ac:dyDescent="0.2">
      <c r="A284" t="s">
        <v>217</v>
      </c>
      <c r="B284">
        <v>243225</v>
      </c>
    </row>
    <row r="285" spans="1:2" x14ac:dyDescent="0.2">
      <c r="A285" t="s">
        <v>218</v>
      </c>
      <c r="B285">
        <v>119945</v>
      </c>
    </row>
    <row r="286" spans="1:2" x14ac:dyDescent="0.2">
      <c r="A286" t="s">
        <v>219</v>
      </c>
      <c r="B286">
        <v>322510</v>
      </c>
    </row>
    <row r="287" spans="1:2" x14ac:dyDescent="0.2">
      <c r="A287" t="s">
        <v>220</v>
      </c>
      <c r="B287">
        <v>33920</v>
      </c>
    </row>
    <row r="288" spans="1:2" x14ac:dyDescent="0.2">
      <c r="A288" t="s">
        <v>221</v>
      </c>
      <c r="B288">
        <v>34125</v>
      </c>
    </row>
    <row r="289" spans="1:2" x14ac:dyDescent="0.2">
      <c r="A289" t="s">
        <v>222</v>
      </c>
      <c r="B289">
        <v>15980</v>
      </c>
    </row>
    <row r="290" spans="1:2" x14ac:dyDescent="0.2">
      <c r="A290" t="s">
        <v>223</v>
      </c>
      <c r="B290">
        <v>12810</v>
      </c>
    </row>
    <row r="291" spans="1:2" x14ac:dyDescent="0.2">
      <c r="A291" t="s">
        <v>224</v>
      </c>
      <c r="B291">
        <v>36125</v>
      </c>
    </row>
    <row r="292" spans="1:2" x14ac:dyDescent="0.2">
      <c r="A292" t="s">
        <v>225</v>
      </c>
      <c r="B292">
        <v>21825</v>
      </c>
    </row>
    <row r="293" spans="1:2" x14ac:dyDescent="0.2">
      <c r="A293" t="s">
        <v>226</v>
      </c>
      <c r="B293">
        <v>12070</v>
      </c>
    </row>
    <row r="294" spans="1:2" x14ac:dyDescent="0.2">
      <c r="A294" t="s">
        <v>227</v>
      </c>
      <c r="B294">
        <v>22205</v>
      </c>
    </row>
    <row r="295" spans="1:2" x14ac:dyDescent="0.2">
      <c r="A295" t="s">
        <v>228</v>
      </c>
      <c r="B295">
        <v>133450</v>
      </c>
    </row>
    <row r="296" spans="1:2" x14ac:dyDescent="0.2">
      <c r="A296" t="s">
        <v>229</v>
      </c>
      <c r="B296">
        <v>1709985</v>
      </c>
    </row>
    <row r="297" spans="1:2" x14ac:dyDescent="0.2">
      <c r="A297" t="s">
        <v>230</v>
      </c>
      <c r="B297">
        <v>26030</v>
      </c>
    </row>
    <row r="298" spans="1:2" x14ac:dyDescent="0.2">
      <c r="A298" t="s">
        <v>231</v>
      </c>
      <c r="B298">
        <v>29870</v>
      </c>
    </row>
    <row r="299" spans="1:2" x14ac:dyDescent="0.2">
      <c r="A299" t="s">
        <v>232</v>
      </c>
      <c r="B299">
        <v>290805</v>
      </c>
    </row>
    <row r="300" spans="1:2" x14ac:dyDescent="0.2">
      <c r="A300" t="s">
        <v>233</v>
      </c>
      <c r="B300">
        <v>98025</v>
      </c>
    </row>
    <row r="301" spans="1:2" x14ac:dyDescent="0.2">
      <c r="A301" t="s">
        <v>234</v>
      </c>
      <c r="B301">
        <v>334030</v>
      </c>
    </row>
    <row r="302" spans="1:2" x14ac:dyDescent="0.2">
      <c r="A302" t="s">
        <v>235</v>
      </c>
      <c r="B302">
        <v>77970</v>
      </c>
    </row>
    <row r="303" spans="1:2" x14ac:dyDescent="0.2">
      <c r="A303" t="s">
        <v>236</v>
      </c>
      <c r="B303">
        <v>34785</v>
      </c>
    </row>
    <row r="304" spans="1:2" x14ac:dyDescent="0.2">
      <c r="A304" t="s">
        <v>237</v>
      </c>
      <c r="B304">
        <v>7955</v>
      </c>
    </row>
    <row r="305" spans="1:2" x14ac:dyDescent="0.2">
      <c r="A305" t="s">
        <v>238</v>
      </c>
      <c r="B305">
        <v>57165</v>
      </c>
    </row>
    <row r="306" spans="1:2" x14ac:dyDescent="0.2">
      <c r="A306" t="s">
        <v>239</v>
      </c>
      <c r="B306">
        <v>47290</v>
      </c>
    </row>
    <row r="307" spans="1:2" x14ac:dyDescent="0.2">
      <c r="A307" t="s">
        <v>240</v>
      </c>
      <c r="B307">
        <v>103225</v>
      </c>
    </row>
    <row r="308" spans="1:2" x14ac:dyDescent="0.2">
      <c r="A308" t="s">
        <v>241</v>
      </c>
      <c r="B308">
        <v>247095</v>
      </c>
    </row>
    <row r="309" spans="1:2" x14ac:dyDescent="0.2">
      <c r="A309" t="s">
        <v>242</v>
      </c>
      <c r="B309">
        <v>64830</v>
      </c>
    </row>
    <row r="310" spans="1:2" x14ac:dyDescent="0.2">
      <c r="A310" t="s">
        <v>243</v>
      </c>
      <c r="B310">
        <v>26595</v>
      </c>
    </row>
    <row r="311" spans="1:2" x14ac:dyDescent="0.2">
      <c r="A311" t="s">
        <v>244</v>
      </c>
      <c r="B311">
        <v>28170</v>
      </c>
    </row>
    <row r="312" spans="1:2" x14ac:dyDescent="0.2">
      <c r="A312" t="s">
        <v>245</v>
      </c>
      <c r="B312">
        <v>78000</v>
      </c>
    </row>
    <row r="313" spans="1:2" x14ac:dyDescent="0.2">
      <c r="A313" t="s">
        <v>246</v>
      </c>
      <c r="B313">
        <v>158150</v>
      </c>
    </row>
    <row r="314" spans="1:2" x14ac:dyDescent="0.2">
      <c r="A314" t="s">
        <v>247</v>
      </c>
      <c r="B314">
        <v>28205</v>
      </c>
    </row>
    <row r="315" spans="1:2" x14ac:dyDescent="0.2">
      <c r="A315" t="s">
        <v>248</v>
      </c>
      <c r="B315">
        <v>3954330</v>
      </c>
    </row>
    <row r="316" spans="1:2" x14ac:dyDescent="0.2">
      <c r="A316" t="s">
        <v>189</v>
      </c>
      <c r="B316">
        <v>618095</v>
      </c>
    </row>
    <row r="317" spans="1:2" x14ac:dyDescent="0.2">
      <c r="A317" t="s">
        <v>190</v>
      </c>
      <c r="B317">
        <v>16080</v>
      </c>
    </row>
    <row r="318" spans="1:2" x14ac:dyDescent="0.2">
      <c r="A318" t="s">
        <v>191</v>
      </c>
      <c r="B318">
        <v>37965</v>
      </c>
    </row>
    <row r="319" spans="1:2" x14ac:dyDescent="0.2">
      <c r="A319" t="s">
        <v>192</v>
      </c>
      <c r="B319">
        <v>24210</v>
      </c>
    </row>
    <row r="320" spans="1:2" x14ac:dyDescent="0.2">
      <c r="A320" t="s">
        <v>193</v>
      </c>
      <c r="B320">
        <v>48745</v>
      </c>
    </row>
    <row r="321" spans="1:2" x14ac:dyDescent="0.2">
      <c r="A321" t="s">
        <v>194</v>
      </c>
      <c r="B321">
        <v>52525</v>
      </c>
    </row>
    <row r="322" spans="1:2" x14ac:dyDescent="0.2">
      <c r="A322" t="s">
        <v>195</v>
      </c>
      <c r="B322">
        <v>78390</v>
      </c>
    </row>
    <row r="323" spans="1:2" x14ac:dyDescent="0.2">
      <c r="A323" t="s">
        <v>196</v>
      </c>
      <c r="B323">
        <v>43055</v>
      </c>
    </row>
    <row r="324" spans="1:2" x14ac:dyDescent="0.2">
      <c r="A324" t="s">
        <v>197</v>
      </c>
      <c r="B324">
        <v>16665</v>
      </c>
    </row>
    <row r="325" spans="1:2" x14ac:dyDescent="0.2">
      <c r="A325" t="s">
        <v>198</v>
      </c>
      <c r="B325">
        <v>35710</v>
      </c>
    </row>
    <row r="326" spans="1:2" x14ac:dyDescent="0.2">
      <c r="A326" t="s">
        <v>199</v>
      </c>
      <c r="B326">
        <v>140210</v>
      </c>
    </row>
    <row r="327" spans="1:2" x14ac:dyDescent="0.2">
      <c r="A327" t="s">
        <v>200</v>
      </c>
      <c r="B327">
        <v>124530</v>
      </c>
    </row>
    <row r="328" spans="1:2" x14ac:dyDescent="0.2">
      <c r="A328" t="s">
        <v>201</v>
      </c>
      <c r="B328">
        <v>1073265</v>
      </c>
    </row>
    <row r="329" spans="1:2" x14ac:dyDescent="0.2">
      <c r="A329" t="s">
        <v>202</v>
      </c>
      <c r="B329">
        <v>18085</v>
      </c>
    </row>
    <row r="330" spans="1:2" x14ac:dyDescent="0.2">
      <c r="A330" t="s">
        <v>203</v>
      </c>
      <c r="B330">
        <v>20040</v>
      </c>
    </row>
    <row r="331" spans="1:2" x14ac:dyDescent="0.2">
      <c r="A331" t="s">
        <v>204</v>
      </c>
      <c r="B331">
        <v>50170</v>
      </c>
    </row>
    <row r="332" spans="1:2" x14ac:dyDescent="0.2">
      <c r="A332" t="s">
        <v>205</v>
      </c>
      <c r="B332">
        <v>76320</v>
      </c>
    </row>
    <row r="333" spans="1:2" x14ac:dyDescent="0.2">
      <c r="A333" t="s">
        <v>206</v>
      </c>
      <c r="B333">
        <v>31135</v>
      </c>
    </row>
    <row r="334" spans="1:2" x14ac:dyDescent="0.2">
      <c r="A334" t="s">
        <v>207</v>
      </c>
      <c r="B334">
        <v>18875</v>
      </c>
    </row>
    <row r="335" spans="1:2" x14ac:dyDescent="0.2">
      <c r="A335" t="s">
        <v>208</v>
      </c>
      <c r="B335">
        <v>13970</v>
      </c>
    </row>
    <row r="336" spans="1:2" x14ac:dyDescent="0.2">
      <c r="A336" t="s">
        <v>209</v>
      </c>
      <c r="B336">
        <v>118040</v>
      </c>
    </row>
    <row r="337" spans="1:2" x14ac:dyDescent="0.2">
      <c r="A337" t="s">
        <v>210</v>
      </c>
      <c r="B337">
        <v>43295</v>
      </c>
    </row>
    <row r="338" spans="1:2" x14ac:dyDescent="0.2">
      <c r="A338" t="s">
        <v>211</v>
      </c>
      <c r="B338">
        <v>80020</v>
      </c>
    </row>
    <row r="339" spans="1:2" x14ac:dyDescent="0.2">
      <c r="A339" t="s">
        <v>212</v>
      </c>
      <c r="B339">
        <v>71295</v>
      </c>
    </row>
    <row r="340" spans="1:2" x14ac:dyDescent="0.2">
      <c r="A340" t="s">
        <v>213</v>
      </c>
      <c r="B340">
        <v>47510</v>
      </c>
    </row>
    <row r="341" spans="1:2" x14ac:dyDescent="0.2">
      <c r="A341" t="s">
        <v>214</v>
      </c>
      <c r="B341">
        <v>44420</v>
      </c>
    </row>
    <row r="342" spans="1:2" x14ac:dyDescent="0.2">
      <c r="A342" t="s">
        <v>215</v>
      </c>
      <c r="B342">
        <v>16995</v>
      </c>
    </row>
    <row r="343" spans="1:2" x14ac:dyDescent="0.2">
      <c r="A343" t="s">
        <v>216</v>
      </c>
      <c r="B343">
        <v>39670</v>
      </c>
    </row>
    <row r="344" spans="1:2" x14ac:dyDescent="0.2">
      <c r="A344" t="s">
        <v>217</v>
      </c>
      <c r="B344">
        <v>255895</v>
      </c>
    </row>
    <row r="345" spans="1:2" x14ac:dyDescent="0.2">
      <c r="A345" t="s">
        <v>218</v>
      </c>
      <c r="B345">
        <v>127525</v>
      </c>
    </row>
    <row r="346" spans="1:2" x14ac:dyDescent="0.2">
      <c r="A346" t="s">
        <v>219</v>
      </c>
      <c r="B346">
        <v>314975</v>
      </c>
    </row>
    <row r="347" spans="1:2" x14ac:dyDescent="0.2">
      <c r="A347" t="s">
        <v>220</v>
      </c>
      <c r="B347">
        <v>30705</v>
      </c>
    </row>
    <row r="348" spans="1:2" x14ac:dyDescent="0.2">
      <c r="A348" t="s">
        <v>221</v>
      </c>
      <c r="B348">
        <v>30495</v>
      </c>
    </row>
    <row r="349" spans="1:2" x14ac:dyDescent="0.2">
      <c r="A349" t="s">
        <v>222</v>
      </c>
      <c r="B349">
        <v>16810</v>
      </c>
    </row>
    <row r="350" spans="1:2" x14ac:dyDescent="0.2">
      <c r="A350" t="s">
        <v>223</v>
      </c>
      <c r="B350">
        <v>14340</v>
      </c>
    </row>
    <row r="351" spans="1:2" x14ac:dyDescent="0.2">
      <c r="A351" t="s">
        <v>224</v>
      </c>
      <c r="B351">
        <v>33535</v>
      </c>
    </row>
    <row r="352" spans="1:2" x14ac:dyDescent="0.2">
      <c r="A352" t="s">
        <v>225</v>
      </c>
      <c r="B352">
        <v>20605</v>
      </c>
    </row>
    <row r="353" spans="1:2" x14ac:dyDescent="0.2">
      <c r="A353" t="s">
        <v>226</v>
      </c>
      <c r="B353">
        <v>15165</v>
      </c>
    </row>
    <row r="354" spans="1:2" x14ac:dyDescent="0.2">
      <c r="A354" t="s">
        <v>227</v>
      </c>
      <c r="B354">
        <v>22455</v>
      </c>
    </row>
    <row r="355" spans="1:2" x14ac:dyDescent="0.2">
      <c r="A355" t="s">
        <v>228</v>
      </c>
      <c r="B355">
        <v>130865</v>
      </c>
    </row>
    <row r="356" spans="1:2" x14ac:dyDescent="0.2">
      <c r="A356" t="s">
        <v>229</v>
      </c>
      <c r="B356">
        <v>1919180</v>
      </c>
    </row>
    <row r="357" spans="1:2" x14ac:dyDescent="0.2">
      <c r="A357" t="s">
        <v>230</v>
      </c>
      <c r="B357">
        <v>25930</v>
      </c>
    </row>
    <row r="358" spans="1:2" x14ac:dyDescent="0.2">
      <c r="A358" t="s">
        <v>231</v>
      </c>
      <c r="B358">
        <v>28865</v>
      </c>
    </row>
    <row r="359" spans="1:2" x14ac:dyDescent="0.2">
      <c r="A359" t="s">
        <v>232</v>
      </c>
      <c r="B359">
        <v>358460</v>
      </c>
    </row>
    <row r="360" spans="1:2" x14ac:dyDescent="0.2">
      <c r="A360" t="s">
        <v>233</v>
      </c>
      <c r="B360">
        <v>110915</v>
      </c>
    </row>
    <row r="361" spans="1:2" x14ac:dyDescent="0.2">
      <c r="A361" t="s">
        <v>234</v>
      </c>
      <c r="B361">
        <v>334535</v>
      </c>
    </row>
    <row r="362" spans="1:2" x14ac:dyDescent="0.2">
      <c r="A362" t="s">
        <v>235</v>
      </c>
      <c r="B362">
        <v>76455</v>
      </c>
    </row>
    <row r="363" spans="1:2" x14ac:dyDescent="0.2">
      <c r="A363" t="s">
        <v>236</v>
      </c>
      <c r="B363">
        <v>33700</v>
      </c>
    </row>
    <row r="364" spans="1:2" x14ac:dyDescent="0.2">
      <c r="A364" t="s">
        <v>237</v>
      </c>
      <c r="B364">
        <v>19285</v>
      </c>
    </row>
    <row r="365" spans="1:2" x14ac:dyDescent="0.2">
      <c r="A365" t="s">
        <v>238</v>
      </c>
      <c r="B365">
        <v>66140</v>
      </c>
    </row>
    <row r="366" spans="1:2" x14ac:dyDescent="0.2">
      <c r="A366" t="s">
        <v>239</v>
      </c>
      <c r="B366">
        <v>41450</v>
      </c>
    </row>
    <row r="367" spans="1:2" x14ac:dyDescent="0.2">
      <c r="A367" t="s">
        <v>240</v>
      </c>
      <c r="B367">
        <v>99030</v>
      </c>
    </row>
    <row r="368" spans="1:2" x14ac:dyDescent="0.2">
      <c r="A368" t="s">
        <v>241</v>
      </c>
      <c r="B368">
        <v>341210</v>
      </c>
    </row>
    <row r="369" spans="1:2" x14ac:dyDescent="0.2">
      <c r="A369" t="s">
        <v>242</v>
      </c>
      <c r="B369">
        <v>67170</v>
      </c>
    </row>
    <row r="370" spans="1:2" x14ac:dyDescent="0.2">
      <c r="A370" t="s">
        <v>243</v>
      </c>
      <c r="B370">
        <v>26360</v>
      </c>
    </row>
    <row r="371" spans="1:2" x14ac:dyDescent="0.2">
      <c r="A371" t="s">
        <v>244</v>
      </c>
      <c r="B371">
        <v>35605</v>
      </c>
    </row>
    <row r="372" spans="1:2" x14ac:dyDescent="0.2">
      <c r="A372" t="s">
        <v>245</v>
      </c>
      <c r="B372">
        <v>91250</v>
      </c>
    </row>
    <row r="373" spans="1:2" x14ac:dyDescent="0.2">
      <c r="A373" t="s">
        <v>246</v>
      </c>
      <c r="B373">
        <v>162815</v>
      </c>
    </row>
    <row r="374" spans="1:2" x14ac:dyDescent="0.2">
      <c r="A374" t="s">
        <v>247</v>
      </c>
      <c r="B374">
        <v>28825</v>
      </c>
    </row>
    <row r="375" spans="1:2" x14ac:dyDescent="0.2">
      <c r="A375" t="s">
        <v>249</v>
      </c>
      <c r="B375">
        <v>1212080</v>
      </c>
    </row>
    <row r="376" spans="1:2" x14ac:dyDescent="0.2">
      <c r="A376" t="s">
        <v>129</v>
      </c>
      <c r="B376">
        <v>152595</v>
      </c>
    </row>
    <row r="377" spans="1:2" x14ac:dyDescent="0.2">
      <c r="A377" t="s">
        <v>130</v>
      </c>
      <c r="B377">
        <v>8495</v>
      </c>
    </row>
    <row r="378" spans="1:2" x14ac:dyDescent="0.2">
      <c r="A378" t="s">
        <v>131</v>
      </c>
      <c r="B378">
        <v>15300</v>
      </c>
    </row>
    <row r="379" spans="1:2" x14ac:dyDescent="0.2">
      <c r="A379" t="s">
        <v>250</v>
      </c>
      <c r="B379">
        <v>5370</v>
      </c>
    </row>
    <row r="380" spans="1:2" x14ac:dyDescent="0.2">
      <c r="A380" t="s">
        <v>134</v>
      </c>
      <c r="B380">
        <v>19990</v>
      </c>
    </row>
    <row r="381" spans="1:2" x14ac:dyDescent="0.2">
      <c r="A381" t="s">
        <v>135</v>
      </c>
      <c r="B381">
        <v>12495</v>
      </c>
    </row>
    <row r="382" spans="1:2" x14ac:dyDescent="0.2">
      <c r="A382" t="s">
        <v>136</v>
      </c>
      <c r="B382">
        <v>18660</v>
      </c>
    </row>
    <row r="383" spans="1:2" x14ac:dyDescent="0.2">
      <c r="A383" t="s">
        <v>139</v>
      </c>
      <c r="B383">
        <v>33060</v>
      </c>
    </row>
    <row r="384" spans="1:2" x14ac:dyDescent="0.2">
      <c r="A384" t="s">
        <v>251</v>
      </c>
      <c r="B384">
        <v>6425</v>
      </c>
    </row>
    <row r="385" spans="1:2" x14ac:dyDescent="0.2">
      <c r="A385" t="s">
        <v>140</v>
      </c>
      <c r="B385">
        <v>32795</v>
      </c>
    </row>
    <row r="386" spans="1:2" x14ac:dyDescent="0.2">
      <c r="A386" t="s">
        <v>141</v>
      </c>
      <c r="B386">
        <v>140030</v>
      </c>
    </row>
    <row r="387" spans="1:2" x14ac:dyDescent="0.2">
      <c r="A387" t="s">
        <v>144</v>
      </c>
      <c r="B387">
        <v>24155</v>
      </c>
    </row>
    <row r="388" spans="1:2" x14ac:dyDescent="0.2">
      <c r="A388" t="s">
        <v>145</v>
      </c>
      <c r="B388">
        <v>6300</v>
      </c>
    </row>
    <row r="389" spans="1:2" x14ac:dyDescent="0.2">
      <c r="A389" t="s">
        <v>148</v>
      </c>
      <c r="B389">
        <v>5660</v>
      </c>
    </row>
    <row r="390" spans="1:2" x14ac:dyDescent="0.2">
      <c r="A390" t="s">
        <v>252</v>
      </c>
      <c r="B390">
        <v>5905</v>
      </c>
    </row>
    <row r="391" spans="1:2" x14ac:dyDescent="0.2">
      <c r="A391" t="s">
        <v>153</v>
      </c>
      <c r="B391">
        <v>7610</v>
      </c>
    </row>
    <row r="392" spans="1:2" x14ac:dyDescent="0.2">
      <c r="A392" t="s">
        <v>154</v>
      </c>
      <c r="B392">
        <v>11570</v>
      </c>
    </row>
    <row r="393" spans="1:2" x14ac:dyDescent="0.2">
      <c r="A393" t="s">
        <v>156</v>
      </c>
      <c r="B393">
        <v>13425</v>
      </c>
    </row>
    <row r="394" spans="1:2" x14ac:dyDescent="0.2">
      <c r="A394" t="s">
        <v>157</v>
      </c>
      <c r="B394">
        <v>24445</v>
      </c>
    </row>
    <row r="395" spans="1:2" x14ac:dyDescent="0.2">
      <c r="A395" t="s">
        <v>158</v>
      </c>
      <c r="B395">
        <v>40970</v>
      </c>
    </row>
    <row r="396" spans="1:2" x14ac:dyDescent="0.2">
      <c r="A396" t="s">
        <v>159</v>
      </c>
      <c r="B396">
        <v>162800</v>
      </c>
    </row>
    <row r="397" spans="1:2" x14ac:dyDescent="0.2">
      <c r="A397" t="s">
        <v>160</v>
      </c>
      <c r="B397">
        <v>17180</v>
      </c>
    </row>
    <row r="398" spans="1:2" x14ac:dyDescent="0.2">
      <c r="A398" t="s">
        <v>253</v>
      </c>
      <c r="B398">
        <v>10260</v>
      </c>
    </row>
    <row r="399" spans="1:2" x14ac:dyDescent="0.2">
      <c r="A399" t="s">
        <v>254</v>
      </c>
      <c r="B399">
        <v>7395</v>
      </c>
    </row>
    <row r="400" spans="1:2" x14ac:dyDescent="0.2">
      <c r="A400" t="s">
        <v>255</v>
      </c>
      <c r="B400">
        <v>6240</v>
      </c>
    </row>
    <row r="401" spans="1:2" x14ac:dyDescent="0.2">
      <c r="A401" t="s">
        <v>161</v>
      </c>
      <c r="B401">
        <v>16115</v>
      </c>
    </row>
    <row r="402" spans="1:2" x14ac:dyDescent="0.2">
      <c r="A402" t="s">
        <v>256</v>
      </c>
      <c r="B402">
        <v>6050</v>
      </c>
    </row>
    <row r="403" spans="1:2" x14ac:dyDescent="0.2">
      <c r="A403" t="s">
        <v>162</v>
      </c>
      <c r="B403">
        <v>7505</v>
      </c>
    </row>
    <row r="404" spans="1:2" x14ac:dyDescent="0.2">
      <c r="A404" t="s">
        <v>164</v>
      </c>
      <c r="B404">
        <v>15105</v>
      </c>
    </row>
    <row r="405" spans="1:2" x14ac:dyDescent="0.2">
      <c r="A405" t="s">
        <v>165</v>
      </c>
      <c r="B405">
        <v>17290</v>
      </c>
    </row>
    <row r="406" spans="1:2" x14ac:dyDescent="0.2">
      <c r="A406" t="s">
        <v>166</v>
      </c>
      <c r="B406">
        <v>5335</v>
      </c>
    </row>
    <row r="407" spans="1:2" x14ac:dyDescent="0.2">
      <c r="A407" t="s">
        <v>167</v>
      </c>
      <c r="B407">
        <v>5765</v>
      </c>
    </row>
    <row r="408" spans="1:2" x14ac:dyDescent="0.2">
      <c r="A408" t="s">
        <v>257</v>
      </c>
      <c r="B408">
        <v>6705</v>
      </c>
    </row>
    <row r="409" spans="1:2" x14ac:dyDescent="0.2">
      <c r="A409" t="s">
        <v>168</v>
      </c>
      <c r="B409">
        <v>41855</v>
      </c>
    </row>
    <row r="410" spans="1:2" x14ac:dyDescent="0.2">
      <c r="A410" t="s">
        <v>169</v>
      </c>
      <c r="B410">
        <v>748705</v>
      </c>
    </row>
    <row r="411" spans="1:2" x14ac:dyDescent="0.2">
      <c r="A411" t="s">
        <v>170</v>
      </c>
      <c r="B411">
        <v>9245</v>
      </c>
    </row>
    <row r="412" spans="1:2" x14ac:dyDescent="0.2">
      <c r="A412" t="s">
        <v>171</v>
      </c>
      <c r="B412">
        <v>12900</v>
      </c>
    </row>
    <row r="413" spans="1:2" x14ac:dyDescent="0.2">
      <c r="A413" t="s">
        <v>172</v>
      </c>
      <c r="B413">
        <v>129015</v>
      </c>
    </row>
    <row r="414" spans="1:2" x14ac:dyDescent="0.2">
      <c r="A414" t="s">
        <v>173</v>
      </c>
      <c r="B414">
        <v>4970</v>
      </c>
    </row>
    <row r="415" spans="1:2" x14ac:dyDescent="0.2">
      <c r="A415" t="s">
        <v>174</v>
      </c>
      <c r="B415">
        <v>147190</v>
      </c>
    </row>
    <row r="416" spans="1:2" x14ac:dyDescent="0.2">
      <c r="A416" t="s">
        <v>175</v>
      </c>
      <c r="B416">
        <v>42075</v>
      </c>
    </row>
    <row r="417" spans="1:2" x14ac:dyDescent="0.2">
      <c r="A417" t="s">
        <v>176</v>
      </c>
      <c r="B417">
        <v>20670</v>
      </c>
    </row>
    <row r="418" spans="1:2" x14ac:dyDescent="0.2">
      <c r="A418" t="s">
        <v>258</v>
      </c>
      <c r="B418">
        <v>4745</v>
      </c>
    </row>
    <row r="419" spans="1:2" x14ac:dyDescent="0.2">
      <c r="A419" t="s">
        <v>177</v>
      </c>
      <c r="B419">
        <v>4900</v>
      </c>
    </row>
    <row r="420" spans="1:2" x14ac:dyDescent="0.2">
      <c r="A420" t="s">
        <v>178</v>
      </c>
      <c r="B420">
        <v>21710</v>
      </c>
    </row>
    <row r="421" spans="1:2" x14ac:dyDescent="0.2">
      <c r="A421" t="s">
        <v>179</v>
      </c>
      <c r="B421">
        <v>9380</v>
      </c>
    </row>
    <row r="422" spans="1:2" x14ac:dyDescent="0.2">
      <c r="A422" t="s">
        <v>259</v>
      </c>
      <c r="B422">
        <v>7500</v>
      </c>
    </row>
    <row r="423" spans="1:2" x14ac:dyDescent="0.2">
      <c r="A423" t="s">
        <v>180</v>
      </c>
      <c r="B423">
        <v>41480</v>
      </c>
    </row>
    <row r="424" spans="1:2" x14ac:dyDescent="0.2">
      <c r="A424" t="s">
        <v>181</v>
      </c>
      <c r="B424">
        <v>188805</v>
      </c>
    </row>
    <row r="425" spans="1:2" x14ac:dyDescent="0.2">
      <c r="A425" t="s">
        <v>260</v>
      </c>
      <c r="B425">
        <v>5465</v>
      </c>
    </row>
    <row r="426" spans="1:2" x14ac:dyDescent="0.2">
      <c r="A426" t="s">
        <v>182</v>
      </c>
      <c r="B426">
        <v>11495</v>
      </c>
    </row>
    <row r="427" spans="1:2" x14ac:dyDescent="0.2">
      <c r="A427" t="s">
        <v>183</v>
      </c>
      <c r="B427">
        <v>29945</v>
      </c>
    </row>
    <row r="428" spans="1:2" x14ac:dyDescent="0.2">
      <c r="A428" t="s">
        <v>184</v>
      </c>
      <c r="B428">
        <v>4310</v>
      </c>
    </row>
    <row r="429" spans="1:2" x14ac:dyDescent="0.2">
      <c r="A429" t="s">
        <v>261</v>
      </c>
      <c r="B429">
        <v>4260</v>
      </c>
    </row>
    <row r="430" spans="1:2" x14ac:dyDescent="0.2">
      <c r="A430" t="s">
        <v>262</v>
      </c>
      <c r="B430">
        <v>6135</v>
      </c>
    </row>
    <row r="431" spans="1:2" x14ac:dyDescent="0.2">
      <c r="A431" t="s">
        <v>185</v>
      </c>
      <c r="B431">
        <v>11210</v>
      </c>
    </row>
    <row r="432" spans="1:2" x14ac:dyDescent="0.2">
      <c r="A432" t="s">
        <v>186</v>
      </c>
      <c r="B432">
        <v>31315</v>
      </c>
    </row>
    <row r="433" spans="1:2" x14ac:dyDescent="0.2">
      <c r="A433" t="s">
        <v>263</v>
      </c>
      <c r="B433">
        <v>7950</v>
      </c>
    </row>
    <row r="434" spans="1:2" x14ac:dyDescent="0.2">
      <c r="A434" t="s">
        <v>264</v>
      </c>
      <c r="B434">
        <v>4965</v>
      </c>
    </row>
    <row r="435" spans="1:2" x14ac:dyDescent="0.2">
      <c r="A435" t="s">
        <v>265</v>
      </c>
      <c r="B435">
        <v>2990</v>
      </c>
    </row>
    <row r="436" spans="1:2" x14ac:dyDescent="0.2">
      <c r="A436" t="s">
        <v>266</v>
      </c>
      <c r="B436">
        <v>582175</v>
      </c>
    </row>
    <row r="437" spans="1:2" x14ac:dyDescent="0.2">
      <c r="A437" t="s">
        <v>189</v>
      </c>
      <c r="B437">
        <v>72870</v>
      </c>
    </row>
    <row r="438" spans="1:2" x14ac:dyDescent="0.2">
      <c r="A438" t="s">
        <v>190</v>
      </c>
      <c r="B438">
        <v>4000</v>
      </c>
    </row>
    <row r="439" spans="1:2" x14ac:dyDescent="0.2">
      <c r="A439" t="s">
        <v>191</v>
      </c>
      <c r="B439">
        <v>6880</v>
      </c>
    </row>
    <row r="440" spans="1:2" x14ac:dyDescent="0.2">
      <c r="A440" t="s">
        <v>267</v>
      </c>
      <c r="B440">
        <v>2545</v>
      </c>
    </row>
    <row r="441" spans="1:2" x14ac:dyDescent="0.2">
      <c r="A441" t="s">
        <v>194</v>
      </c>
      <c r="B441">
        <v>9160</v>
      </c>
    </row>
    <row r="442" spans="1:2" x14ac:dyDescent="0.2">
      <c r="A442" t="s">
        <v>195</v>
      </c>
      <c r="B442">
        <v>6680</v>
      </c>
    </row>
    <row r="443" spans="1:2" x14ac:dyDescent="0.2">
      <c r="A443" t="s">
        <v>196</v>
      </c>
      <c r="B443">
        <v>9090</v>
      </c>
    </row>
    <row r="444" spans="1:2" x14ac:dyDescent="0.2">
      <c r="A444" t="s">
        <v>199</v>
      </c>
      <c r="B444">
        <v>16480</v>
      </c>
    </row>
    <row r="445" spans="1:2" x14ac:dyDescent="0.2">
      <c r="A445" t="s">
        <v>268</v>
      </c>
      <c r="B445">
        <v>2990</v>
      </c>
    </row>
    <row r="446" spans="1:2" x14ac:dyDescent="0.2">
      <c r="A446" t="s">
        <v>200</v>
      </c>
      <c r="B446">
        <v>15040</v>
      </c>
    </row>
    <row r="447" spans="1:2" x14ac:dyDescent="0.2">
      <c r="A447" t="s">
        <v>201</v>
      </c>
      <c r="B447">
        <v>70995</v>
      </c>
    </row>
    <row r="448" spans="1:2" x14ac:dyDescent="0.2">
      <c r="A448" t="s">
        <v>204</v>
      </c>
      <c r="B448">
        <v>13005</v>
      </c>
    </row>
    <row r="449" spans="1:2" x14ac:dyDescent="0.2">
      <c r="A449" t="s">
        <v>205</v>
      </c>
      <c r="B449">
        <v>3255</v>
      </c>
    </row>
    <row r="450" spans="1:2" x14ac:dyDescent="0.2">
      <c r="A450" t="s">
        <v>208</v>
      </c>
      <c r="B450">
        <v>3540</v>
      </c>
    </row>
    <row r="451" spans="1:2" x14ac:dyDescent="0.2">
      <c r="A451" t="s">
        <v>269</v>
      </c>
      <c r="B451">
        <v>2735</v>
      </c>
    </row>
    <row r="452" spans="1:2" x14ac:dyDescent="0.2">
      <c r="A452" t="s">
        <v>213</v>
      </c>
      <c r="B452">
        <v>3330</v>
      </c>
    </row>
    <row r="453" spans="1:2" x14ac:dyDescent="0.2">
      <c r="A453" t="s">
        <v>214</v>
      </c>
      <c r="B453">
        <v>4485</v>
      </c>
    </row>
    <row r="454" spans="1:2" x14ac:dyDescent="0.2">
      <c r="A454" t="s">
        <v>216</v>
      </c>
      <c r="B454">
        <v>6015</v>
      </c>
    </row>
    <row r="455" spans="1:2" x14ac:dyDescent="0.2">
      <c r="A455" t="s">
        <v>217</v>
      </c>
      <c r="B455">
        <v>14235</v>
      </c>
    </row>
    <row r="456" spans="1:2" x14ac:dyDescent="0.2">
      <c r="A456" t="s">
        <v>218</v>
      </c>
      <c r="B456">
        <v>20405</v>
      </c>
    </row>
    <row r="457" spans="1:2" x14ac:dyDescent="0.2">
      <c r="A457" t="s">
        <v>219</v>
      </c>
      <c r="B457">
        <v>81545</v>
      </c>
    </row>
    <row r="458" spans="1:2" x14ac:dyDescent="0.2">
      <c r="A458" t="s">
        <v>220</v>
      </c>
      <c r="B458">
        <v>8440</v>
      </c>
    </row>
    <row r="459" spans="1:2" x14ac:dyDescent="0.2">
      <c r="A459" t="s">
        <v>270</v>
      </c>
      <c r="B459">
        <v>5005</v>
      </c>
    </row>
    <row r="460" spans="1:2" x14ac:dyDescent="0.2">
      <c r="A460" t="s">
        <v>271</v>
      </c>
      <c r="B460">
        <v>3570</v>
      </c>
    </row>
    <row r="461" spans="1:2" x14ac:dyDescent="0.2">
      <c r="A461" t="s">
        <v>272</v>
      </c>
      <c r="B461">
        <v>3030</v>
      </c>
    </row>
    <row r="462" spans="1:2" x14ac:dyDescent="0.2">
      <c r="A462" t="s">
        <v>221</v>
      </c>
      <c r="B462">
        <v>8450</v>
      </c>
    </row>
    <row r="463" spans="1:2" x14ac:dyDescent="0.2">
      <c r="A463" t="s">
        <v>273</v>
      </c>
      <c r="B463">
        <v>3195</v>
      </c>
    </row>
    <row r="464" spans="1:2" x14ac:dyDescent="0.2">
      <c r="A464" t="s">
        <v>222</v>
      </c>
      <c r="B464">
        <v>3625</v>
      </c>
    </row>
    <row r="465" spans="1:2" x14ac:dyDescent="0.2">
      <c r="A465" t="s">
        <v>224</v>
      </c>
      <c r="B465">
        <v>7470</v>
      </c>
    </row>
    <row r="466" spans="1:2" x14ac:dyDescent="0.2">
      <c r="A466" t="s">
        <v>225</v>
      </c>
      <c r="B466">
        <v>8850</v>
      </c>
    </row>
    <row r="467" spans="1:2" x14ac:dyDescent="0.2">
      <c r="A467" t="s">
        <v>226</v>
      </c>
      <c r="B467">
        <v>2605</v>
      </c>
    </row>
    <row r="468" spans="1:2" x14ac:dyDescent="0.2">
      <c r="A468" t="s">
        <v>227</v>
      </c>
      <c r="B468">
        <v>2940</v>
      </c>
    </row>
    <row r="469" spans="1:2" x14ac:dyDescent="0.2">
      <c r="A469" t="s">
        <v>274</v>
      </c>
      <c r="B469">
        <v>3475</v>
      </c>
    </row>
    <row r="470" spans="1:2" x14ac:dyDescent="0.2">
      <c r="A470" t="s">
        <v>228</v>
      </c>
      <c r="B470">
        <v>20905</v>
      </c>
    </row>
    <row r="471" spans="1:2" x14ac:dyDescent="0.2">
      <c r="A471" t="s">
        <v>229</v>
      </c>
      <c r="B471">
        <v>352095</v>
      </c>
    </row>
    <row r="472" spans="1:2" x14ac:dyDescent="0.2">
      <c r="A472" t="s">
        <v>230</v>
      </c>
      <c r="B472">
        <v>4530</v>
      </c>
    </row>
    <row r="473" spans="1:2" x14ac:dyDescent="0.2">
      <c r="A473" t="s">
        <v>231</v>
      </c>
      <c r="B473">
        <v>6445</v>
      </c>
    </row>
    <row r="474" spans="1:2" x14ac:dyDescent="0.2">
      <c r="A474" t="s">
        <v>232</v>
      </c>
      <c r="B474">
        <v>57745</v>
      </c>
    </row>
    <row r="475" spans="1:2" x14ac:dyDescent="0.2">
      <c r="A475" t="s">
        <v>233</v>
      </c>
      <c r="B475">
        <v>2090</v>
      </c>
    </row>
    <row r="476" spans="1:2" x14ac:dyDescent="0.2">
      <c r="A476" t="s">
        <v>234</v>
      </c>
      <c r="B476">
        <v>75140</v>
      </c>
    </row>
    <row r="477" spans="1:2" x14ac:dyDescent="0.2">
      <c r="A477" t="s">
        <v>235</v>
      </c>
      <c r="B477">
        <v>20585</v>
      </c>
    </row>
    <row r="478" spans="1:2" x14ac:dyDescent="0.2">
      <c r="A478" t="s">
        <v>236</v>
      </c>
      <c r="B478">
        <v>10350</v>
      </c>
    </row>
    <row r="479" spans="1:2" x14ac:dyDescent="0.2">
      <c r="A479" t="s">
        <v>275</v>
      </c>
      <c r="B479">
        <v>2615</v>
      </c>
    </row>
    <row r="480" spans="1:2" x14ac:dyDescent="0.2">
      <c r="A480" t="s">
        <v>237</v>
      </c>
      <c r="B480">
        <v>1245</v>
      </c>
    </row>
    <row r="481" spans="1:2" x14ac:dyDescent="0.2">
      <c r="A481" t="s">
        <v>238</v>
      </c>
      <c r="B481">
        <v>9630</v>
      </c>
    </row>
    <row r="482" spans="1:2" x14ac:dyDescent="0.2">
      <c r="A482" t="s">
        <v>239</v>
      </c>
      <c r="B482">
        <v>4980</v>
      </c>
    </row>
    <row r="483" spans="1:2" x14ac:dyDescent="0.2">
      <c r="A483" t="s">
        <v>276</v>
      </c>
      <c r="B483">
        <v>3785</v>
      </c>
    </row>
    <row r="484" spans="1:2" x14ac:dyDescent="0.2">
      <c r="A484" t="s">
        <v>240</v>
      </c>
      <c r="B484">
        <v>20535</v>
      </c>
    </row>
    <row r="485" spans="1:2" x14ac:dyDescent="0.2">
      <c r="A485" t="s">
        <v>241</v>
      </c>
      <c r="B485">
        <v>83050</v>
      </c>
    </row>
    <row r="486" spans="1:2" x14ac:dyDescent="0.2">
      <c r="A486" t="s">
        <v>277</v>
      </c>
      <c r="B486">
        <v>2820</v>
      </c>
    </row>
    <row r="487" spans="1:2" x14ac:dyDescent="0.2">
      <c r="A487" t="s">
        <v>242</v>
      </c>
      <c r="B487">
        <v>5190</v>
      </c>
    </row>
    <row r="488" spans="1:2" x14ac:dyDescent="0.2">
      <c r="A488" t="s">
        <v>243</v>
      </c>
      <c r="B488">
        <v>15250</v>
      </c>
    </row>
    <row r="489" spans="1:2" x14ac:dyDescent="0.2">
      <c r="A489" t="s">
        <v>244</v>
      </c>
      <c r="B489">
        <v>1685</v>
      </c>
    </row>
    <row r="490" spans="1:2" x14ac:dyDescent="0.2">
      <c r="A490" t="s">
        <v>278</v>
      </c>
      <c r="B490">
        <v>2365</v>
      </c>
    </row>
    <row r="491" spans="1:2" x14ac:dyDescent="0.2">
      <c r="A491" t="s">
        <v>279</v>
      </c>
      <c r="B491">
        <v>3220</v>
      </c>
    </row>
    <row r="492" spans="1:2" x14ac:dyDescent="0.2">
      <c r="A492" t="s">
        <v>245</v>
      </c>
      <c r="B492">
        <v>4505</v>
      </c>
    </row>
    <row r="493" spans="1:2" x14ac:dyDescent="0.2">
      <c r="A493" t="s">
        <v>246</v>
      </c>
      <c r="B493">
        <v>14345</v>
      </c>
    </row>
    <row r="494" spans="1:2" x14ac:dyDescent="0.2">
      <c r="A494" t="s">
        <v>280</v>
      </c>
      <c r="B494">
        <v>4670</v>
      </c>
    </row>
    <row r="495" spans="1:2" x14ac:dyDescent="0.2">
      <c r="A495" t="s">
        <v>281</v>
      </c>
      <c r="B495">
        <v>2950</v>
      </c>
    </row>
    <row r="496" spans="1:2" x14ac:dyDescent="0.2">
      <c r="A496" t="s">
        <v>282</v>
      </c>
      <c r="B496">
        <v>1720</v>
      </c>
    </row>
    <row r="497" spans="1:2" x14ac:dyDescent="0.2">
      <c r="A497" t="s">
        <v>283</v>
      </c>
      <c r="B497">
        <v>629895</v>
      </c>
    </row>
    <row r="498" spans="1:2" x14ac:dyDescent="0.2">
      <c r="A498" t="s">
        <v>189</v>
      </c>
      <c r="B498">
        <v>79725</v>
      </c>
    </row>
    <row r="499" spans="1:2" x14ac:dyDescent="0.2">
      <c r="A499" t="s">
        <v>190</v>
      </c>
      <c r="B499">
        <v>4495</v>
      </c>
    </row>
    <row r="500" spans="1:2" x14ac:dyDescent="0.2">
      <c r="A500" t="s">
        <v>191</v>
      </c>
      <c r="B500">
        <v>8420</v>
      </c>
    </row>
    <row r="501" spans="1:2" x14ac:dyDescent="0.2">
      <c r="A501" t="s">
        <v>267</v>
      </c>
      <c r="B501">
        <v>2820</v>
      </c>
    </row>
    <row r="502" spans="1:2" x14ac:dyDescent="0.2">
      <c r="A502" t="s">
        <v>194</v>
      </c>
      <c r="B502">
        <v>10830</v>
      </c>
    </row>
    <row r="503" spans="1:2" x14ac:dyDescent="0.2">
      <c r="A503" t="s">
        <v>195</v>
      </c>
      <c r="B503">
        <v>5820</v>
      </c>
    </row>
    <row r="504" spans="1:2" x14ac:dyDescent="0.2">
      <c r="A504" t="s">
        <v>196</v>
      </c>
      <c r="B504">
        <v>9575</v>
      </c>
    </row>
    <row r="505" spans="1:2" x14ac:dyDescent="0.2">
      <c r="A505" t="s">
        <v>199</v>
      </c>
      <c r="B505">
        <v>16585</v>
      </c>
    </row>
    <row r="506" spans="1:2" x14ac:dyDescent="0.2">
      <c r="A506" t="s">
        <v>268</v>
      </c>
      <c r="B506">
        <v>3435</v>
      </c>
    </row>
    <row r="507" spans="1:2" x14ac:dyDescent="0.2">
      <c r="A507" t="s">
        <v>200</v>
      </c>
      <c r="B507">
        <v>17750</v>
      </c>
    </row>
    <row r="508" spans="1:2" x14ac:dyDescent="0.2">
      <c r="A508" t="s">
        <v>201</v>
      </c>
      <c r="B508">
        <v>69035</v>
      </c>
    </row>
    <row r="509" spans="1:2" x14ac:dyDescent="0.2">
      <c r="A509" t="s">
        <v>204</v>
      </c>
      <c r="B509">
        <v>11150</v>
      </c>
    </row>
    <row r="510" spans="1:2" x14ac:dyDescent="0.2">
      <c r="A510" t="s">
        <v>205</v>
      </c>
      <c r="B510">
        <v>3045</v>
      </c>
    </row>
    <row r="511" spans="1:2" x14ac:dyDescent="0.2">
      <c r="A511" t="s">
        <v>208</v>
      </c>
      <c r="B511">
        <v>2120</v>
      </c>
    </row>
    <row r="512" spans="1:2" x14ac:dyDescent="0.2">
      <c r="A512" t="s">
        <v>269</v>
      </c>
      <c r="B512">
        <v>3165</v>
      </c>
    </row>
    <row r="513" spans="1:2" x14ac:dyDescent="0.2">
      <c r="A513" t="s">
        <v>213</v>
      </c>
      <c r="B513">
        <v>4280</v>
      </c>
    </row>
    <row r="514" spans="1:2" x14ac:dyDescent="0.2">
      <c r="A514" t="s">
        <v>214</v>
      </c>
      <c r="B514">
        <v>7085</v>
      </c>
    </row>
    <row r="515" spans="1:2" x14ac:dyDescent="0.2">
      <c r="A515" t="s">
        <v>216</v>
      </c>
      <c r="B515">
        <v>7410</v>
      </c>
    </row>
    <row r="516" spans="1:2" x14ac:dyDescent="0.2">
      <c r="A516" t="s">
        <v>217</v>
      </c>
      <c r="B516">
        <v>10210</v>
      </c>
    </row>
    <row r="517" spans="1:2" x14ac:dyDescent="0.2">
      <c r="A517" t="s">
        <v>218</v>
      </c>
      <c r="B517">
        <v>20565</v>
      </c>
    </row>
    <row r="518" spans="1:2" x14ac:dyDescent="0.2">
      <c r="A518" t="s">
        <v>219</v>
      </c>
      <c r="B518">
        <v>81250</v>
      </c>
    </row>
    <row r="519" spans="1:2" x14ac:dyDescent="0.2">
      <c r="A519" t="s">
        <v>220</v>
      </c>
      <c r="B519">
        <v>8735</v>
      </c>
    </row>
    <row r="520" spans="1:2" x14ac:dyDescent="0.2">
      <c r="A520" t="s">
        <v>270</v>
      </c>
      <c r="B520">
        <v>5255</v>
      </c>
    </row>
    <row r="521" spans="1:2" x14ac:dyDescent="0.2">
      <c r="A521" t="s">
        <v>271</v>
      </c>
      <c r="B521">
        <v>3830</v>
      </c>
    </row>
    <row r="522" spans="1:2" x14ac:dyDescent="0.2">
      <c r="A522" t="s">
        <v>272</v>
      </c>
      <c r="B522">
        <v>3210</v>
      </c>
    </row>
    <row r="523" spans="1:2" x14ac:dyDescent="0.2">
      <c r="A523" t="s">
        <v>221</v>
      </c>
      <c r="B523">
        <v>7665</v>
      </c>
    </row>
    <row r="524" spans="1:2" x14ac:dyDescent="0.2">
      <c r="A524" t="s">
        <v>273</v>
      </c>
      <c r="B524">
        <v>2855</v>
      </c>
    </row>
    <row r="525" spans="1:2" x14ac:dyDescent="0.2">
      <c r="A525" t="s">
        <v>222</v>
      </c>
      <c r="B525">
        <v>3885</v>
      </c>
    </row>
    <row r="526" spans="1:2" x14ac:dyDescent="0.2">
      <c r="A526" t="s">
        <v>224</v>
      </c>
      <c r="B526">
        <v>7635</v>
      </c>
    </row>
    <row r="527" spans="1:2" x14ac:dyDescent="0.2">
      <c r="A527" t="s">
        <v>225</v>
      </c>
      <c r="B527">
        <v>8440</v>
      </c>
    </row>
    <row r="528" spans="1:2" x14ac:dyDescent="0.2">
      <c r="A528" t="s">
        <v>226</v>
      </c>
      <c r="B528">
        <v>2730</v>
      </c>
    </row>
    <row r="529" spans="1:2" x14ac:dyDescent="0.2">
      <c r="A529" t="s">
        <v>227</v>
      </c>
      <c r="B529">
        <v>2825</v>
      </c>
    </row>
    <row r="530" spans="1:2" x14ac:dyDescent="0.2">
      <c r="A530" t="s">
        <v>274</v>
      </c>
      <c r="B530">
        <v>3230</v>
      </c>
    </row>
    <row r="531" spans="1:2" x14ac:dyDescent="0.2">
      <c r="A531" t="s">
        <v>228</v>
      </c>
      <c r="B531">
        <v>20950</v>
      </c>
    </row>
    <row r="532" spans="1:2" x14ac:dyDescent="0.2">
      <c r="A532" t="s">
        <v>229</v>
      </c>
      <c r="B532">
        <v>396605</v>
      </c>
    </row>
    <row r="533" spans="1:2" x14ac:dyDescent="0.2">
      <c r="A533" t="s">
        <v>230</v>
      </c>
      <c r="B533">
        <v>4715</v>
      </c>
    </row>
    <row r="534" spans="1:2" x14ac:dyDescent="0.2">
      <c r="A534" t="s">
        <v>231</v>
      </c>
      <c r="B534">
        <v>6455</v>
      </c>
    </row>
    <row r="535" spans="1:2" x14ac:dyDescent="0.2">
      <c r="A535" t="s">
        <v>232</v>
      </c>
      <c r="B535">
        <v>71265</v>
      </c>
    </row>
    <row r="536" spans="1:2" x14ac:dyDescent="0.2">
      <c r="A536" t="s">
        <v>233</v>
      </c>
      <c r="B536">
        <v>2885</v>
      </c>
    </row>
    <row r="537" spans="1:2" x14ac:dyDescent="0.2">
      <c r="A537" t="s">
        <v>234</v>
      </c>
      <c r="B537">
        <v>72050</v>
      </c>
    </row>
    <row r="538" spans="1:2" x14ac:dyDescent="0.2">
      <c r="A538" t="s">
        <v>235</v>
      </c>
      <c r="B538">
        <v>21490</v>
      </c>
    </row>
    <row r="539" spans="1:2" x14ac:dyDescent="0.2">
      <c r="A539" t="s">
        <v>236</v>
      </c>
      <c r="B539">
        <v>10315</v>
      </c>
    </row>
    <row r="540" spans="1:2" x14ac:dyDescent="0.2">
      <c r="A540" t="s">
        <v>275</v>
      </c>
      <c r="B540">
        <v>2125</v>
      </c>
    </row>
    <row r="541" spans="1:2" x14ac:dyDescent="0.2">
      <c r="A541" t="s">
        <v>237</v>
      </c>
      <c r="B541">
        <v>3650</v>
      </c>
    </row>
    <row r="542" spans="1:2" x14ac:dyDescent="0.2">
      <c r="A542" t="s">
        <v>238</v>
      </c>
      <c r="B542">
        <v>12080</v>
      </c>
    </row>
    <row r="543" spans="1:2" x14ac:dyDescent="0.2">
      <c r="A543" t="s">
        <v>239</v>
      </c>
      <c r="B543">
        <v>4395</v>
      </c>
    </row>
    <row r="544" spans="1:2" x14ac:dyDescent="0.2">
      <c r="A544" t="s">
        <v>276</v>
      </c>
      <c r="B544">
        <v>3720</v>
      </c>
    </row>
    <row r="545" spans="1:2" x14ac:dyDescent="0.2">
      <c r="A545" t="s">
        <v>240</v>
      </c>
      <c r="B545">
        <v>20945</v>
      </c>
    </row>
    <row r="546" spans="1:2" x14ac:dyDescent="0.2">
      <c r="A546" t="s">
        <v>241</v>
      </c>
      <c r="B546">
        <v>105760</v>
      </c>
    </row>
    <row r="547" spans="1:2" x14ac:dyDescent="0.2">
      <c r="A547" t="s">
        <v>277</v>
      </c>
      <c r="B547">
        <v>2640</v>
      </c>
    </row>
    <row r="548" spans="1:2" x14ac:dyDescent="0.2">
      <c r="A548" t="s">
        <v>242</v>
      </c>
      <c r="B548">
        <v>6305</v>
      </c>
    </row>
    <row r="549" spans="1:2" x14ac:dyDescent="0.2">
      <c r="A549" t="s">
        <v>243</v>
      </c>
      <c r="B549">
        <v>14700</v>
      </c>
    </row>
    <row r="550" spans="1:2" x14ac:dyDescent="0.2">
      <c r="A550" t="s">
        <v>244</v>
      </c>
      <c r="B550">
        <v>2620</v>
      </c>
    </row>
    <row r="551" spans="1:2" x14ac:dyDescent="0.2">
      <c r="A551" t="s">
        <v>278</v>
      </c>
      <c r="B551">
        <v>1895</v>
      </c>
    </row>
    <row r="552" spans="1:2" x14ac:dyDescent="0.2">
      <c r="A552" t="s">
        <v>279</v>
      </c>
      <c r="B552">
        <v>2915</v>
      </c>
    </row>
    <row r="553" spans="1:2" x14ac:dyDescent="0.2">
      <c r="A553" t="s">
        <v>245</v>
      </c>
      <c r="B553">
        <v>6710</v>
      </c>
    </row>
    <row r="554" spans="1:2" x14ac:dyDescent="0.2">
      <c r="A554" t="s">
        <v>246</v>
      </c>
      <c r="B554">
        <v>16970</v>
      </c>
    </row>
    <row r="555" spans="1:2" x14ac:dyDescent="0.2">
      <c r="A555" t="s">
        <v>280</v>
      </c>
      <c r="B555">
        <v>3285</v>
      </c>
    </row>
    <row r="556" spans="1:2" x14ac:dyDescent="0.2">
      <c r="A556" t="s">
        <v>281</v>
      </c>
      <c r="B556">
        <v>2010</v>
      </c>
    </row>
    <row r="557" spans="1:2" x14ac:dyDescent="0.2">
      <c r="A557" t="s">
        <v>282</v>
      </c>
      <c r="B557">
        <v>1270</v>
      </c>
    </row>
    <row r="558" spans="1:2" x14ac:dyDescent="0.2">
      <c r="A558" t="s">
        <v>284</v>
      </c>
      <c r="B558">
        <v>34460065</v>
      </c>
    </row>
    <row r="559" spans="1:2" x14ac:dyDescent="0.2">
      <c r="A559" t="s">
        <v>285</v>
      </c>
      <c r="B559">
        <v>8219555</v>
      </c>
    </row>
    <row r="560" spans="1:2" x14ac:dyDescent="0.2">
      <c r="A560" t="s">
        <v>286</v>
      </c>
      <c r="B560">
        <v>6100725</v>
      </c>
    </row>
    <row r="561" spans="1:2" x14ac:dyDescent="0.2">
      <c r="A561" t="s">
        <v>287</v>
      </c>
      <c r="B561">
        <v>20139785</v>
      </c>
    </row>
    <row r="562" spans="1:2" x14ac:dyDescent="0.2">
      <c r="A562" t="s">
        <v>288</v>
      </c>
      <c r="B562">
        <v>16971580</v>
      </c>
    </row>
    <row r="563" spans="1:2" x14ac:dyDescent="0.2">
      <c r="A563" t="s">
        <v>289</v>
      </c>
      <c r="B563">
        <v>3936050</v>
      </c>
    </row>
    <row r="564" spans="1:2" x14ac:dyDescent="0.2">
      <c r="A564" t="s">
        <v>290</v>
      </c>
      <c r="B564">
        <v>3053075</v>
      </c>
    </row>
    <row r="565" spans="1:2" x14ac:dyDescent="0.2">
      <c r="A565" t="s">
        <v>291</v>
      </c>
      <c r="B565">
        <v>9982460</v>
      </c>
    </row>
    <row r="566" spans="1:2" x14ac:dyDescent="0.2">
      <c r="A566" t="s">
        <v>292</v>
      </c>
      <c r="B566">
        <v>17488485</v>
      </c>
    </row>
    <row r="567" spans="1:2" x14ac:dyDescent="0.2">
      <c r="A567" t="s">
        <v>289</v>
      </c>
      <c r="B567">
        <v>4283510</v>
      </c>
    </row>
    <row r="568" spans="1:2" x14ac:dyDescent="0.2">
      <c r="A568" t="s">
        <v>290</v>
      </c>
      <c r="B568">
        <v>3047650</v>
      </c>
    </row>
    <row r="569" spans="1:2" x14ac:dyDescent="0.2">
      <c r="A569" t="s">
        <v>291</v>
      </c>
      <c r="B569">
        <v>10157330</v>
      </c>
    </row>
    <row r="570" spans="1:2" x14ac:dyDescent="0.2">
      <c r="A570" t="s">
        <v>293</v>
      </c>
      <c r="B570">
        <v>5703610</v>
      </c>
    </row>
    <row r="571" spans="1:2" x14ac:dyDescent="0.2">
      <c r="A571" t="s">
        <v>294</v>
      </c>
      <c r="B571">
        <v>2994135</v>
      </c>
    </row>
    <row r="572" spans="1:2" x14ac:dyDescent="0.2">
      <c r="A572" t="s">
        <v>295</v>
      </c>
      <c r="B572">
        <v>1220755</v>
      </c>
    </row>
    <row r="573" spans="1:2" x14ac:dyDescent="0.2">
      <c r="A573" t="s">
        <v>296</v>
      </c>
      <c r="B573">
        <v>1773375</v>
      </c>
    </row>
    <row r="574" spans="1:2" x14ac:dyDescent="0.2">
      <c r="A574" t="s">
        <v>297</v>
      </c>
      <c r="B574">
        <v>1782485</v>
      </c>
    </row>
    <row r="575" spans="1:2" x14ac:dyDescent="0.2">
      <c r="A575" t="s">
        <v>298</v>
      </c>
      <c r="B575">
        <v>858850</v>
      </c>
    </row>
    <row r="576" spans="1:2" x14ac:dyDescent="0.2">
      <c r="A576" t="s">
        <v>299</v>
      </c>
      <c r="B576">
        <v>68145</v>
      </c>
    </row>
    <row r="577" spans="1:2" x14ac:dyDescent="0.2">
      <c r="A577" t="s">
        <v>300</v>
      </c>
      <c r="B577">
        <v>2709530</v>
      </c>
    </row>
    <row r="578" spans="1:2" x14ac:dyDescent="0.2">
      <c r="A578" t="s">
        <v>301</v>
      </c>
      <c r="B578">
        <v>1496240</v>
      </c>
    </row>
    <row r="579" spans="1:2" x14ac:dyDescent="0.2">
      <c r="A579" t="s">
        <v>302</v>
      </c>
      <c r="B579">
        <v>755375</v>
      </c>
    </row>
    <row r="580" spans="1:2" x14ac:dyDescent="0.2">
      <c r="A580" t="s">
        <v>303</v>
      </c>
      <c r="B580">
        <v>740870</v>
      </c>
    </row>
    <row r="581" spans="1:2" x14ac:dyDescent="0.2">
      <c r="A581" t="s">
        <v>304</v>
      </c>
      <c r="B581">
        <v>728085</v>
      </c>
    </row>
    <row r="582" spans="1:2" x14ac:dyDescent="0.2">
      <c r="A582" t="s">
        <v>305</v>
      </c>
      <c r="B582">
        <v>453675</v>
      </c>
    </row>
    <row r="583" spans="1:2" x14ac:dyDescent="0.2">
      <c r="A583" t="s">
        <v>306</v>
      </c>
      <c r="B583">
        <v>31530</v>
      </c>
    </row>
    <row r="584" spans="1:2" x14ac:dyDescent="0.2">
      <c r="A584" t="s">
        <v>307</v>
      </c>
      <c r="B584">
        <v>2994080</v>
      </c>
    </row>
    <row r="585" spans="1:2" x14ac:dyDescent="0.2">
      <c r="A585" t="s">
        <v>301</v>
      </c>
      <c r="B585">
        <v>1497890</v>
      </c>
    </row>
    <row r="586" spans="1:2" x14ac:dyDescent="0.2">
      <c r="A586" t="s">
        <v>302</v>
      </c>
      <c r="B586">
        <v>465380</v>
      </c>
    </row>
    <row r="587" spans="1:2" x14ac:dyDescent="0.2">
      <c r="A587" t="s">
        <v>303</v>
      </c>
      <c r="B587">
        <v>1032510</v>
      </c>
    </row>
    <row r="588" spans="1:2" x14ac:dyDescent="0.2">
      <c r="A588" t="s">
        <v>304</v>
      </c>
      <c r="B588">
        <v>1054405</v>
      </c>
    </row>
    <row r="589" spans="1:2" x14ac:dyDescent="0.2">
      <c r="A589" t="s">
        <v>305</v>
      </c>
      <c r="B589">
        <v>405175</v>
      </c>
    </row>
    <row r="590" spans="1:2" x14ac:dyDescent="0.2">
      <c r="A590" t="s">
        <v>306</v>
      </c>
      <c r="B590">
        <v>36620</v>
      </c>
    </row>
    <row r="591" spans="1:2" x14ac:dyDescent="0.2">
      <c r="A591" t="s">
        <v>308</v>
      </c>
      <c r="B591">
        <v>34460065</v>
      </c>
    </row>
    <row r="592" spans="1:2" x14ac:dyDescent="0.2">
      <c r="A592" t="s">
        <v>309</v>
      </c>
      <c r="B592">
        <v>1673785</v>
      </c>
    </row>
    <row r="593" spans="1:2" x14ac:dyDescent="0.2">
      <c r="A593" t="s">
        <v>310</v>
      </c>
      <c r="B593">
        <v>1629805</v>
      </c>
    </row>
    <row r="594" spans="1:2" x14ac:dyDescent="0.2">
      <c r="A594" t="s">
        <v>311</v>
      </c>
      <c r="B594">
        <v>977230</v>
      </c>
    </row>
    <row r="595" spans="1:2" x14ac:dyDescent="0.2">
      <c r="A595" t="s">
        <v>312</v>
      </c>
      <c r="B595">
        <v>587545</v>
      </c>
    </row>
    <row r="596" spans="1:2" x14ac:dyDescent="0.2">
      <c r="A596" t="s">
        <v>313</v>
      </c>
      <c r="B596">
        <v>65025</v>
      </c>
    </row>
    <row r="597" spans="1:2" x14ac:dyDescent="0.2">
      <c r="A597" t="s">
        <v>314</v>
      </c>
      <c r="B597">
        <v>21310</v>
      </c>
    </row>
    <row r="598" spans="1:2" x14ac:dyDescent="0.2">
      <c r="A598" t="s">
        <v>315</v>
      </c>
      <c r="B598">
        <v>22670</v>
      </c>
    </row>
    <row r="599" spans="1:2" x14ac:dyDescent="0.2">
      <c r="A599" t="s">
        <v>316</v>
      </c>
      <c r="B599">
        <v>32786285</v>
      </c>
    </row>
    <row r="600" spans="1:2" x14ac:dyDescent="0.2">
      <c r="A600" t="s">
        <v>317</v>
      </c>
      <c r="B600">
        <v>16971580</v>
      </c>
    </row>
    <row r="601" spans="1:2" x14ac:dyDescent="0.2">
      <c r="A601" t="s">
        <v>318</v>
      </c>
      <c r="B601">
        <v>813520</v>
      </c>
    </row>
    <row r="602" spans="1:2" x14ac:dyDescent="0.2">
      <c r="A602" t="s">
        <v>319</v>
      </c>
      <c r="B602">
        <v>792970</v>
      </c>
    </row>
    <row r="603" spans="1:2" x14ac:dyDescent="0.2">
      <c r="A603" t="s">
        <v>320</v>
      </c>
      <c r="B603">
        <v>471505</v>
      </c>
    </row>
    <row r="604" spans="1:2" x14ac:dyDescent="0.2">
      <c r="A604" t="s">
        <v>321</v>
      </c>
      <c r="B604">
        <v>289435</v>
      </c>
    </row>
    <row r="605" spans="1:2" x14ac:dyDescent="0.2">
      <c r="A605" t="s">
        <v>322</v>
      </c>
      <c r="B605">
        <v>32030</v>
      </c>
    </row>
    <row r="606" spans="1:2" x14ac:dyDescent="0.2">
      <c r="A606" t="s">
        <v>323</v>
      </c>
      <c r="B606">
        <v>10170</v>
      </c>
    </row>
    <row r="607" spans="1:2" x14ac:dyDescent="0.2">
      <c r="A607" t="s">
        <v>324</v>
      </c>
      <c r="B607">
        <v>10380</v>
      </c>
    </row>
    <row r="608" spans="1:2" x14ac:dyDescent="0.2">
      <c r="A608" t="s">
        <v>325</v>
      </c>
      <c r="B608">
        <v>16158060</v>
      </c>
    </row>
    <row r="609" spans="1:2" x14ac:dyDescent="0.2">
      <c r="A609" t="s">
        <v>326</v>
      </c>
      <c r="B609">
        <v>17488485</v>
      </c>
    </row>
    <row r="610" spans="1:2" x14ac:dyDescent="0.2">
      <c r="A610" t="s">
        <v>318</v>
      </c>
      <c r="B610">
        <v>860265</v>
      </c>
    </row>
    <row r="611" spans="1:2" x14ac:dyDescent="0.2">
      <c r="A611" t="s">
        <v>319</v>
      </c>
      <c r="B611">
        <v>836830</v>
      </c>
    </row>
    <row r="612" spans="1:2" x14ac:dyDescent="0.2">
      <c r="A612" t="s">
        <v>320</v>
      </c>
      <c r="B612">
        <v>505725</v>
      </c>
    </row>
    <row r="613" spans="1:2" x14ac:dyDescent="0.2">
      <c r="A613" t="s">
        <v>321</v>
      </c>
      <c r="B613">
        <v>298110</v>
      </c>
    </row>
    <row r="614" spans="1:2" x14ac:dyDescent="0.2">
      <c r="A614" t="s">
        <v>322</v>
      </c>
      <c r="B614">
        <v>32995</v>
      </c>
    </row>
    <row r="615" spans="1:2" x14ac:dyDescent="0.2">
      <c r="A615" t="s">
        <v>323</v>
      </c>
      <c r="B615">
        <v>11145</v>
      </c>
    </row>
    <row r="616" spans="1:2" x14ac:dyDescent="0.2">
      <c r="A616" t="s">
        <v>324</v>
      </c>
      <c r="B616">
        <v>12290</v>
      </c>
    </row>
    <row r="617" spans="1:2" x14ac:dyDescent="0.2">
      <c r="A617" t="s">
        <v>325</v>
      </c>
      <c r="B617">
        <v>16628225</v>
      </c>
    </row>
    <row r="618" spans="1:2" x14ac:dyDescent="0.2">
      <c r="A618" t="s">
        <v>327</v>
      </c>
      <c r="B618">
        <v>34460060</v>
      </c>
    </row>
    <row r="619" spans="1:2" x14ac:dyDescent="0.2">
      <c r="A619" t="s">
        <v>328</v>
      </c>
      <c r="B619">
        <v>820120</v>
      </c>
    </row>
    <row r="620" spans="1:2" x14ac:dyDescent="0.2">
      <c r="A620" t="s">
        <v>329</v>
      </c>
      <c r="B620">
        <v>33639945</v>
      </c>
    </row>
    <row r="621" spans="1:2" x14ac:dyDescent="0.2">
      <c r="A621" t="s">
        <v>330</v>
      </c>
      <c r="B621">
        <v>16971575</v>
      </c>
    </row>
    <row r="622" spans="1:2" x14ac:dyDescent="0.2">
      <c r="A622" t="s">
        <v>331</v>
      </c>
      <c r="B622">
        <v>395670</v>
      </c>
    </row>
    <row r="623" spans="1:2" x14ac:dyDescent="0.2">
      <c r="A623" t="s">
        <v>332</v>
      </c>
      <c r="B623">
        <v>16575905</v>
      </c>
    </row>
    <row r="624" spans="1:2" x14ac:dyDescent="0.2">
      <c r="A624" t="s">
        <v>333</v>
      </c>
      <c r="B624">
        <v>17488490</v>
      </c>
    </row>
    <row r="625" spans="1:2" x14ac:dyDescent="0.2">
      <c r="A625" t="s">
        <v>331</v>
      </c>
      <c r="B625">
        <v>424450</v>
      </c>
    </row>
    <row r="626" spans="1:2" x14ac:dyDescent="0.2">
      <c r="A626" t="s">
        <v>332</v>
      </c>
      <c r="B626">
        <v>17064040</v>
      </c>
    </row>
    <row r="627" spans="1:2" x14ac:dyDescent="0.2">
      <c r="A627" t="s">
        <v>334</v>
      </c>
      <c r="B627">
        <v>34460060</v>
      </c>
    </row>
    <row r="628" spans="1:2" x14ac:dyDescent="0.2">
      <c r="A628" t="s">
        <v>335</v>
      </c>
      <c r="B628">
        <v>727785</v>
      </c>
    </row>
    <row r="629" spans="1:2" x14ac:dyDescent="0.2">
      <c r="A629" t="s">
        <v>336</v>
      </c>
      <c r="B629">
        <v>709235</v>
      </c>
    </row>
    <row r="630" spans="1:2" x14ac:dyDescent="0.2">
      <c r="A630" t="s">
        <v>337</v>
      </c>
      <c r="B630">
        <v>573220</v>
      </c>
    </row>
    <row r="631" spans="1:2" x14ac:dyDescent="0.2">
      <c r="A631" t="s">
        <v>338</v>
      </c>
      <c r="B631">
        <v>91255</v>
      </c>
    </row>
    <row r="632" spans="1:2" x14ac:dyDescent="0.2">
      <c r="A632" t="s">
        <v>339</v>
      </c>
      <c r="B632">
        <v>44760</v>
      </c>
    </row>
    <row r="633" spans="1:2" x14ac:dyDescent="0.2">
      <c r="A633" t="s">
        <v>340</v>
      </c>
      <c r="B633">
        <v>18550</v>
      </c>
    </row>
    <row r="634" spans="1:2" x14ac:dyDescent="0.2">
      <c r="A634" t="s">
        <v>341</v>
      </c>
      <c r="B634">
        <v>15145</v>
      </c>
    </row>
    <row r="635" spans="1:2" x14ac:dyDescent="0.2">
      <c r="A635" t="s">
        <v>342</v>
      </c>
      <c r="B635">
        <v>2470</v>
      </c>
    </row>
    <row r="636" spans="1:2" x14ac:dyDescent="0.2">
      <c r="A636" t="s">
        <v>343</v>
      </c>
      <c r="B636">
        <v>770</v>
      </c>
    </row>
    <row r="637" spans="1:2" x14ac:dyDescent="0.2">
      <c r="A637" t="s">
        <v>344</v>
      </c>
      <c r="B637">
        <v>175</v>
      </c>
    </row>
    <row r="638" spans="1:2" x14ac:dyDescent="0.2">
      <c r="A638" t="s">
        <v>345</v>
      </c>
      <c r="B638">
        <v>1402735</v>
      </c>
    </row>
    <row r="639" spans="1:2" x14ac:dyDescent="0.2">
      <c r="A639" t="s">
        <v>346</v>
      </c>
      <c r="B639">
        <v>1347605</v>
      </c>
    </row>
    <row r="640" spans="1:2" x14ac:dyDescent="0.2">
      <c r="A640" t="s">
        <v>347</v>
      </c>
      <c r="B640">
        <v>881450</v>
      </c>
    </row>
    <row r="641" spans="1:2" x14ac:dyDescent="0.2">
      <c r="A641" t="s">
        <v>348</v>
      </c>
      <c r="B641">
        <v>441000</v>
      </c>
    </row>
    <row r="642" spans="1:2" x14ac:dyDescent="0.2">
      <c r="A642" t="s">
        <v>349</v>
      </c>
      <c r="B642">
        <v>25155</v>
      </c>
    </row>
    <row r="643" spans="1:2" x14ac:dyDescent="0.2">
      <c r="A643" t="s">
        <v>350</v>
      </c>
      <c r="B643">
        <v>55125</v>
      </c>
    </row>
    <row r="644" spans="1:2" x14ac:dyDescent="0.2">
      <c r="A644" t="s">
        <v>351</v>
      </c>
      <c r="B644">
        <v>49325</v>
      </c>
    </row>
    <row r="645" spans="1:2" x14ac:dyDescent="0.2">
      <c r="A645" t="s">
        <v>352</v>
      </c>
      <c r="B645">
        <v>3470</v>
      </c>
    </row>
    <row r="646" spans="1:2" x14ac:dyDescent="0.2">
      <c r="A646" t="s">
        <v>353</v>
      </c>
      <c r="B646">
        <v>2005</v>
      </c>
    </row>
    <row r="647" spans="1:2" x14ac:dyDescent="0.2">
      <c r="A647" t="s">
        <v>354</v>
      </c>
      <c r="B647">
        <v>325</v>
      </c>
    </row>
    <row r="648" spans="1:2" x14ac:dyDescent="0.2">
      <c r="A648" t="s">
        <v>355</v>
      </c>
      <c r="B648">
        <v>32329545</v>
      </c>
    </row>
    <row r="649" spans="1:2" x14ac:dyDescent="0.2">
      <c r="A649" t="s">
        <v>356</v>
      </c>
      <c r="B649">
        <v>16971575</v>
      </c>
    </row>
    <row r="650" spans="1:2" x14ac:dyDescent="0.2">
      <c r="A650" t="s">
        <v>357</v>
      </c>
      <c r="B650">
        <v>356970</v>
      </c>
    </row>
    <row r="651" spans="1:2" x14ac:dyDescent="0.2">
      <c r="A651" t="s">
        <v>358</v>
      </c>
      <c r="B651">
        <v>347985</v>
      </c>
    </row>
    <row r="652" spans="1:2" x14ac:dyDescent="0.2">
      <c r="A652" t="s">
        <v>359</v>
      </c>
      <c r="B652">
        <v>280035</v>
      </c>
    </row>
    <row r="653" spans="1:2" x14ac:dyDescent="0.2">
      <c r="A653" t="s">
        <v>360</v>
      </c>
      <c r="B653">
        <v>45740</v>
      </c>
    </row>
    <row r="654" spans="1:2" x14ac:dyDescent="0.2">
      <c r="A654" t="s">
        <v>361</v>
      </c>
      <c r="B654">
        <v>22210</v>
      </c>
    </row>
    <row r="655" spans="1:2" x14ac:dyDescent="0.2">
      <c r="A655" t="s">
        <v>362</v>
      </c>
      <c r="B655">
        <v>8985</v>
      </c>
    </row>
    <row r="656" spans="1:2" x14ac:dyDescent="0.2">
      <c r="A656" t="s">
        <v>363</v>
      </c>
      <c r="B656">
        <v>7305</v>
      </c>
    </row>
    <row r="657" spans="1:2" x14ac:dyDescent="0.2">
      <c r="A657" t="s">
        <v>364</v>
      </c>
      <c r="B657">
        <v>1205</v>
      </c>
    </row>
    <row r="658" spans="1:2" x14ac:dyDescent="0.2">
      <c r="A658" t="s">
        <v>365</v>
      </c>
      <c r="B658">
        <v>385</v>
      </c>
    </row>
    <row r="659" spans="1:2" x14ac:dyDescent="0.2">
      <c r="A659" t="s">
        <v>366</v>
      </c>
      <c r="B659">
        <v>90</v>
      </c>
    </row>
    <row r="660" spans="1:2" x14ac:dyDescent="0.2">
      <c r="A660" t="s">
        <v>367</v>
      </c>
      <c r="B660">
        <v>669705</v>
      </c>
    </row>
    <row r="661" spans="1:2" x14ac:dyDescent="0.2">
      <c r="A661" t="s">
        <v>368</v>
      </c>
      <c r="B661">
        <v>644205</v>
      </c>
    </row>
    <row r="662" spans="1:2" x14ac:dyDescent="0.2">
      <c r="A662" t="s">
        <v>369</v>
      </c>
      <c r="B662">
        <v>418215</v>
      </c>
    </row>
    <row r="663" spans="1:2" x14ac:dyDescent="0.2">
      <c r="A663" t="s">
        <v>370</v>
      </c>
      <c r="B663">
        <v>213940</v>
      </c>
    </row>
    <row r="664" spans="1:2" x14ac:dyDescent="0.2">
      <c r="A664" t="s">
        <v>371</v>
      </c>
      <c r="B664">
        <v>12050</v>
      </c>
    </row>
    <row r="665" spans="1:2" x14ac:dyDescent="0.2">
      <c r="A665" t="s">
        <v>372</v>
      </c>
      <c r="B665">
        <v>25505</v>
      </c>
    </row>
    <row r="666" spans="1:2" x14ac:dyDescent="0.2">
      <c r="A666" t="s">
        <v>373</v>
      </c>
      <c r="B666">
        <v>22745</v>
      </c>
    </row>
    <row r="667" spans="1:2" x14ac:dyDescent="0.2">
      <c r="A667" t="s">
        <v>374</v>
      </c>
      <c r="B667">
        <v>1650</v>
      </c>
    </row>
    <row r="668" spans="1:2" x14ac:dyDescent="0.2">
      <c r="A668" t="s">
        <v>375</v>
      </c>
      <c r="B668">
        <v>940</v>
      </c>
    </row>
    <row r="669" spans="1:2" x14ac:dyDescent="0.2">
      <c r="A669" t="s">
        <v>376</v>
      </c>
      <c r="B669">
        <v>165</v>
      </c>
    </row>
    <row r="670" spans="1:2" x14ac:dyDescent="0.2">
      <c r="A670" t="s">
        <v>377</v>
      </c>
      <c r="B670">
        <v>15944900</v>
      </c>
    </row>
    <row r="671" spans="1:2" x14ac:dyDescent="0.2">
      <c r="A671" t="s">
        <v>378</v>
      </c>
      <c r="B671">
        <v>17488485</v>
      </c>
    </row>
    <row r="672" spans="1:2" x14ac:dyDescent="0.2">
      <c r="A672" t="s">
        <v>357</v>
      </c>
      <c r="B672">
        <v>370815</v>
      </c>
    </row>
    <row r="673" spans="1:2" x14ac:dyDescent="0.2">
      <c r="A673" t="s">
        <v>358</v>
      </c>
      <c r="B673">
        <v>361250</v>
      </c>
    </row>
    <row r="674" spans="1:2" x14ac:dyDescent="0.2">
      <c r="A674" t="s">
        <v>359</v>
      </c>
      <c r="B674">
        <v>293180</v>
      </c>
    </row>
    <row r="675" spans="1:2" x14ac:dyDescent="0.2">
      <c r="A675" t="s">
        <v>360</v>
      </c>
      <c r="B675">
        <v>45515</v>
      </c>
    </row>
    <row r="676" spans="1:2" x14ac:dyDescent="0.2">
      <c r="A676" t="s">
        <v>361</v>
      </c>
      <c r="B676">
        <v>22555</v>
      </c>
    </row>
    <row r="677" spans="1:2" x14ac:dyDescent="0.2">
      <c r="A677" t="s">
        <v>362</v>
      </c>
      <c r="B677">
        <v>9570</v>
      </c>
    </row>
    <row r="678" spans="1:2" x14ac:dyDescent="0.2">
      <c r="A678" t="s">
        <v>363</v>
      </c>
      <c r="B678">
        <v>7835</v>
      </c>
    </row>
    <row r="679" spans="1:2" x14ac:dyDescent="0.2">
      <c r="A679" t="s">
        <v>364</v>
      </c>
      <c r="B679">
        <v>1265</v>
      </c>
    </row>
    <row r="680" spans="1:2" x14ac:dyDescent="0.2">
      <c r="A680" t="s">
        <v>365</v>
      </c>
      <c r="B680">
        <v>380</v>
      </c>
    </row>
    <row r="681" spans="1:2" x14ac:dyDescent="0.2">
      <c r="A681" t="s">
        <v>366</v>
      </c>
      <c r="B681">
        <v>85</v>
      </c>
    </row>
    <row r="682" spans="1:2" x14ac:dyDescent="0.2">
      <c r="A682" t="s">
        <v>367</v>
      </c>
      <c r="B682">
        <v>733025</v>
      </c>
    </row>
    <row r="683" spans="1:2" x14ac:dyDescent="0.2">
      <c r="A683" t="s">
        <v>368</v>
      </c>
      <c r="B683">
        <v>703405</v>
      </c>
    </row>
    <row r="684" spans="1:2" x14ac:dyDescent="0.2">
      <c r="A684" t="s">
        <v>369</v>
      </c>
      <c r="B684">
        <v>463235</v>
      </c>
    </row>
    <row r="685" spans="1:2" x14ac:dyDescent="0.2">
      <c r="A685" t="s">
        <v>370</v>
      </c>
      <c r="B685">
        <v>227065</v>
      </c>
    </row>
    <row r="686" spans="1:2" x14ac:dyDescent="0.2">
      <c r="A686" t="s">
        <v>371</v>
      </c>
      <c r="B686">
        <v>13110</v>
      </c>
    </row>
    <row r="687" spans="1:2" x14ac:dyDescent="0.2">
      <c r="A687" t="s">
        <v>372</v>
      </c>
      <c r="B687">
        <v>29625</v>
      </c>
    </row>
    <row r="688" spans="1:2" x14ac:dyDescent="0.2">
      <c r="A688" t="s">
        <v>373</v>
      </c>
      <c r="B688">
        <v>26585</v>
      </c>
    </row>
    <row r="689" spans="1:2" x14ac:dyDescent="0.2">
      <c r="A689" t="s">
        <v>374</v>
      </c>
      <c r="B689">
        <v>1815</v>
      </c>
    </row>
    <row r="690" spans="1:2" x14ac:dyDescent="0.2">
      <c r="A690" t="s">
        <v>375</v>
      </c>
      <c r="B690">
        <v>1070</v>
      </c>
    </row>
    <row r="691" spans="1:2" x14ac:dyDescent="0.2">
      <c r="A691" t="s">
        <v>376</v>
      </c>
      <c r="B691">
        <v>160</v>
      </c>
    </row>
    <row r="692" spans="1:2" x14ac:dyDescent="0.2">
      <c r="A692" t="s">
        <v>377</v>
      </c>
      <c r="B692">
        <v>16384645</v>
      </c>
    </row>
    <row r="693" spans="1:2" x14ac:dyDescent="0.2">
      <c r="A693" t="s">
        <v>379</v>
      </c>
      <c r="B693">
        <v>34460065</v>
      </c>
    </row>
    <row r="694" spans="1:2" x14ac:dyDescent="0.2">
      <c r="A694" t="s">
        <v>380</v>
      </c>
      <c r="B694">
        <v>7674580</v>
      </c>
    </row>
    <row r="695" spans="1:2" x14ac:dyDescent="0.2">
      <c r="A695" t="s">
        <v>381</v>
      </c>
      <c r="B695">
        <v>1924635</v>
      </c>
    </row>
    <row r="696" spans="1:2" x14ac:dyDescent="0.2">
      <c r="A696" t="s">
        <v>382</v>
      </c>
      <c r="B696">
        <v>1577065</v>
      </c>
    </row>
    <row r="697" spans="1:2" x14ac:dyDescent="0.2">
      <c r="A697" t="s">
        <v>383</v>
      </c>
      <c r="B697">
        <v>1198540</v>
      </c>
    </row>
    <row r="698" spans="1:2" x14ac:dyDescent="0.2">
      <c r="A698" t="s">
        <v>384</v>
      </c>
      <c r="B698">
        <v>780130</v>
      </c>
    </row>
    <row r="699" spans="1:2" x14ac:dyDescent="0.2">
      <c r="A699" t="s">
        <v>385</v>
      </c>
      <c r="B699">
        <v>447325</v>
      </c>
    </row>
    <row r="700" spans="1:2" x14ac:dyDescent="0.2">
      <c r="A700" t="s">
        <v>386</v>
      </c>
      <c r="B700">
        <v>523235</v>
      </c>
    </row>
    <row r="701" spans="1:2" x14ac:dyDescent="0.2">
      <c r="A701" t="s">
        <v>387</v>
      </c>
      <c r="B701">
        <v>313265</v>
      </c>
    </row>
    <row r="702" spans="1:2" x14ac:dyDescent="0.2">
      <c r="A702" t="s">
        <v>388</v>
      </c>
      <c r="B702">
        <v>264305</v>
      </c>
    </row>
    <row r="703" spans="1:2" x14ac:dyDescent="0.2">
      <c r="A703" t="s">
        <v>389</v>
      </c>
      <c r="B703">
        <v>188710</v>
      </c>
    </row>
    <row r="704" spans="1:2" x14ac:dyDescent="0.2">
      <c r="A704" t="s">
        <v>390</v>
      </c>
      <c r="B704">
        <v>92920</v>
      </c>
    </row>
    <row r="705" spans="1:2" x14ac:dyDescent="0.2">
      <c r="A705" t="s">
        <v>391</v>
      </c>
      <c r="B705">
        <v>132090</v>
      </c>
    </row>
    <row r="706" spans="1:2" x14ac:dyDescent="0.2">
      <c r="A706" t="s">
        <v>392</v>
      </c>
      <c r="B706">
        <v>232375</v>
      </c>
    </row>
    <row r="707" spans="1:2" x14ac:dyDescent="0.2">
      <c r="A707" t="s">
        <v>393</v>
      </c>
      <c r="B707">
        <v>26785480</v>
      </c>
    </row>
    <row r="708" spans="1:2" x14ac:dyDescent="0.2">
      <c r="A708" t="s">
        <v>394</v>
      </c>
      <c r="B708">
        <v>16971575</v>
      </c>
    </row>
    <row r="709" spans="1:2" x14ac:dyDescent="0.2">
      <c r="A709" t="s">
        <v>395</v>
      </c>
      <c r="B709">
        <v>3725095</v>
      </c>
    </row>
    <row r="710" spans="1:2" x14ac:dyDescent="0.2">
      <c r="A710" t="s">
        <v>396</v>
      </c>
      <c r="B710">
        <v>977690</v>
      </c>
    </row>
    <row r="711" spans="1:2" x14ac:dyDescent="0.2">
      <c r="A711" t="s">
        <v>397</v>
      </c>
      <c r="B711">
        <v>746400</v>
      </c>
    </row>
    <row r="712" spans="1:2" x14ac:dyDescent="0.2">
      <c r="A712" t="s">
        <v>398</v>
      </c>
      <c r="B712">
        <v>580065</v>
      </c>
    </row>
    <row r="713" spans="1:2" x14ac:dyDescent="0.2">
      <c r="A713" t="s">
        <v>399</v>
      </c>
      <c r="B713">
        <v>341800</v>
      </c>
    </row>
    <row r="714" spans="1:2" x14ac:dyDescent="0.2">
      <c r="A714" t="s">
        <v>400</v>
      </c>
      <c r="B714">
        <v>215460</v>
      </c>
    </row>
    <row r="715" spans="1:2" x14ac:dyDescent="0.2">
      <c r="A715" t="s">
        <v>401</v>
      </c>
      <c r="B715">
        <v>276425</v>
      </c>
    </row>
    <row r="716" spans="1:2" x14ac:dyDescent="0.2">
      <c r="A716" t="s">
        <v>402</v>
      </c>
      <c r="B716">
        <v>148880</v>
      </c>
    </row>
    <row r="717" spans="1:2" x14ac:dyDescent="0.2">
      <c r="A717" t="s">
        <v>403</v>
      </c>
      <c r="B717">
        <v>133480</v>
      </c>
    </row>
    <row r="718" spans="1:2" x14ac:dyDescent="0.2">
      <c r="A718" t="s">
        <v>404</v>
      </c>
      <c r="B718">
        <v>89115</v>
      </c>
    </row>
    <row r="719" spans="1:2" x14ac:dyDescent="0.2">
      <c r="A719" t="s">
        <v>405</v>
      </c>
      <c r="B719">
        <v>40105</v>
      </c>
    </row>
    <row r="720" spans="1:2" x14ac:dyDescent="0.2">
      <c r="A720" t="s">
        <v>406</v>
      </c>
      <c r="B720">
        <v>62535</v>
      </c>
    </row>
    <row r="721" spans="1:2" x14ac:dyDescent="0.2">
      <c r="A721" t="s">
        <v>407</v>
      </c>
      <c r="B721">
        <v>113145</v>
      </c>
    </row>
    <row r="722" spans="1:2" x14ac:dyDescent="0.2">
      <c r="A722" t="s">
        <v>408</v>
      </c>
      <c r="B722">
        <v>13246490</v>
      </c>
    </row>
    <row r="723" spans="1:2" x14ac:dyDescent="0.2">
      <c r="A723" t="s">
        <v>409</v>
      </c>
      <c r="B723">
        <v>17488485</v>
      </c>
    </row>
    <row r="724" spans="1:2" x14ac:dyDescent="0.2">
      <c r="A724" t="s">
        <v>395</v>
      </c>
      <c r="B724">
        <v>3949490</v>
      </c>
    </row>
    <row r="725" spans="1:2" x14ac:dyDescent="0.2">
      <c r="A725" t="s">
        <v>396</v>
      </c>
      <c r="B725">
        <v>946945</v>
      </c>
    </row>
    <row r="726" spans="1:2" x14ac:dyDescent="0.2">
      <c r="A726" t="s">
        <v>397</v>
      </c>
      <c r="B726">
        <v>830665</v>
      </c>
    </row>
    <row r="727" spans="1:2" x14ac:dyDescent="0.2">
      <c r="A727" t="s">
        <v>398</v>
      </c>
      <c r="B727">
        <v>618475</v>
      </c>
    </row>
    <row r="728" spans="1:2" x14ac:dyDescent="0.2">
      <c r="A728" t="s">
        <v>399</v>
      </c>
      <c r="B728">
        <v>438330</v>
      </c>
    </row>
    <row r="729" spans="1:2" x14ac:dyDescent="0.2">
      <c r="A729" t="s">
        <v>400</v>
      </c>
      <c r="B729">
        <v>231865</v>
      </c>
    </row>
    <row r="730" spans="1:2" x14ac:dyDescent="0.2">
      <c r="A730" t="s">
        <v>401</v>
      </c>
      <c r="B730">
        <v>246810</v>
      </c>
    </row>
    <row r="731" spans="1:2" x14ac:dyDescent="0.2">
      <c r="A731" t="s">
        <v>402</v>
      </c>
      <c r="B731">
        <v>164380</v>
      </c>
    </row>
    <row r="732" spans="1:2" x14ac:dyDescent="0.2">
      <c r="A732" t="s">
        <v>403</v>
      </c>
      <c r="B732">
        <v>130825</v>
      </c>
    </row>
    <row r="733" spans="1:2" x14ac:dyDescent="0.2">
      <c r="A733" t="s">
        <v>404</v>
      </c>
      <c r="B733">
        <v>99595</v>
      </c>
    </row>
    <row r="734" spans="1:2" x14ac:dyDescent="0.2">
      <c r="A734" t="s">
        <v>405</v>
      </c>
      <c r="B734">
        <v>52815</v>
      </c>
    </row>
    <row r="735" spans="1:2" x14ac:dyDescent="0.2">
      <c r="A735" t="s">
        <v>406</v>
      </c>
      <c r="B735">
        <v>69550</v>
      </c>
    </row>
    <row r="736" spans="1:2" x14ac:dyDescent="0.2">
      <c r="A736" t="s">
        <v>407</v>
      </c>
      <c r="B736">
        <v>119230</v>
      </c>
    </row>
    <row r="737" spans="1:2" x14ac:dyDescent="0.2">
      <c r="A737" t="s">
        <v>408</v>
      </c>
      <c r="B737">
        <v>13538995</v>
      </c>
    </row>
    <row r="738" spans="1:2" x14ac:dyDescent="0.2">
      <c r="A738" t="s">
        <v>410</v>
      </c>
      <c r="B738">
        <v>34460065</v>
      </c>
    </row>
    <row r="739" spans="1:2" x14ac:dyDescent="0.2">
      <c r="A739" t="s">
        <v>411</v>
      </c>
      <c r="B739">
        <v>2130520</v>
      </c>
    </row>
    <row r="740" spans="1:2" x14ac:dyDescent="0.2">
      <c r="A740" t="s">
        <v>412</v>
      </c>
      <c r="B740">
        <v>1525570</v>
      </c>
    </row>
    <row r="741" spans="1:2" x14ac:dyDescent="0.2">
      <c r="A741" t="s">
        <v>413</v>
      </c>
      <c r="B741">
        <v>79130</v>
      </c>
    </row>
    <row r="742" spans="1:2" x14ac:dyDescent="0.2">
      <c r="A742" t="s">
        <v>414</v>
      </c>
      <c r="B742">
        <v>599995</v>
      </c>
    </row>
    <row r="743" spans="1:2" x14ac:dyDescent="0.2">
      <c r="A743" t="s">
        <v>415</v>
      </c>
      <c r="B743">
        <v>11628535</v>
      </c>
    </row>
    <row r="744" spans="1:2" x14ac:dyDescent="0.2">
      <c r="A744" t="s">
        <v>416</v>
      </c>
      <c r="B744">
        <v>119670</v>
      </c>
    </row>
    <row r="745" spans="1:2" x14ac:dyDescent="0.2">
      <c r="A745" t="s">
        <v>417</v>
      </c>
      <c r="B745">
        <v>377405</v>
      </c>
    </row>
    <row r="746" spans="1:2" x14ac:dyDescent="0.2">
      <c r="A746" t="s">
        <v>418</v>
      </c>
      <c r="B746">
        <v>11135970</v>
      </c>
    </row>
    <row r="747" spans="1:2" x14ac:dyDescent="0.2">
      <c r="A747" t="s">
        <v>419</v>
      </c>
      <c r="B747">
        <v>1490</v>
      </c>
    </row>
    <row r="748" spans="1:2" x14ac:dyDescent="0.2">
      <c r="A748" t="s">
        <v>420</v>
      </c>
      <c r="B748">
        <v>22220</v>
      </c>
    </row>
    <row r="749" spans="1:2" x14ac:dyDescent="0.2">
      <c r="A749" t="s">
        <v>421</v>
      </c>
      <c r="B749">
        <v>3700</v>
      </c>
    </row>
    <row r="750" spans="1:2" x14ac:dyDescent="0.2">
      <c r="A750" t="s">
        <v>422</v>
      </c>
      <c r="B750">
        <v>3925</v>
      </c>
    </row>
    <row r="751" spans="1:2" x14ac:dyDescent="0.2">
      <c r="A751" t="s">
        <v>423</v>
      </c>
      <c r="B751">
        <v>194560</v>
      </c>
    </row>
    <row r="752" spans="1:2" x14ac:dyDescent="0.2">
      <c r="A752" t="s">
        <v>424</v>
      </c>
      <c r="B752">
        <v>1895</v>
      </c>
    </row>
    <row r="753" spans="1:2" x14ac:dyDescent="0.2">
      <c r="A753" t="s">
        <v>425</v>
      </c>
      <c r="B753">
        <v>19683320</v>
      </c>
    </row>
    <row r="754" spans="1:2" x14ac:dyDescent="0.2">
      <c r="A754" t="s">
        <v>426</v>
      </c>
      <c r="B754">
        <v>11211845</v>
      </c>
    </row>
    <row r="755" spans="1:2" x14ac:dyDescent="0.2">
      <c r="A755" t="s">
        <v>427</v>
      </c>
      <c r="B755">
        <v>3595</v>
      </c>
    </row>
    <row r="756" spans="1:2" x14ac:dyDescent="0.2">
      <c r="A756" t="s">
        <v>428</v>
      </c>
      <c r="B756">
        <v>1970</v>
      </c>
    </row>
    <row r="757" spans="1:2" x14ac:dyDescent="0.2">
      <c r="A757" t="s">
        <v>429</v>
      </c>
      <c r="B757">
        <v>6320080</v>
      </c>
    </row>
    <row r="758" spans="1:2" x14ac:dyDescent="0.2">
      <c r="A758" t="s">
        <v>430</v>
      </c>
      <c r="B758">
        <v>4627000</v>
      </c>
    </row>
    <row r="759" spans="1:2" x14ac:dyDescent="0.2">
      <c r="A759" t="s">
        <v>431</v>
      </c>
      <c r="B759">
        <v>6125</v>
      </c>
    </row>
    <row r="760" spans="1:2" x14ac:dyDescent="0.2">
      <c r="A760" t="s">
        <v>432</v>
      </c>
      <c r="B760">
        <v>4799010</v>
      </c>
    </row>
    <row r="761" spans="1:2" x14ac:dyDescent="0.2">
      <c r="A761" t="s">
        <v>433</v>
      </c>
      <c r="B761">
        <v>474805</v>
      </c>
    </row>
    <row r="762" spans="1:2" x14ac:dyDescent="0.2">
      <c r="A762" t="s">
        <v>434</v>
      </c>
      <c r="B762">
        <v>644695</v>
      </c>
    </row>
    <row r="763" spans="1:2" x14ac:dyDescent="0.2">
      <c r="A763" t="s">
        <v>435</v>
      </c>
      <c r="B763">
        <v>4680815</v>
      </c>
    </row>
    <row r="764" spans="1:2" x14ac:dyDescent="0.2">
      <c r="A764" t="s">
        <v>436</v>
      </c>
      <c r="B764">
        <v>2800</v>
      </c>
    </row>
    <row r="765" spans="1:2" x14ac:dyDescent="0.2">
      <c r="A765" t="s">
        <v>437</v>
      </c>
      <c r="B765">
        <v>11845</v>
      </c>
    </row>
    <row r="766" spans="1:2" x14ac:dyDescent="0.2">
      <c r="A766" t="s">
        <v>438</v>
      </c>
      <c r="B766">
        <v>1750</v>
      </c>
    </row>
    <row r="767" spans="1:2" x14ac:dyDescent="0.2">
      <c r="A767" t="s">
        <v>439</v>
      </c>
      <c r="B767">
        <v>4670595</v>
      </c>
    </row>
    <row r="768" spans="1:2" x14ac:dyDescent="0.2">
      <c r="A768" t="s">
        <v>440</v>
      </c>
      <c r="B768">
        <v>4600855</v>
      </c>
    </row>
    <row r="769" spans="1:2" x14ac:dyDescent="0.2">
      <c r="A769" t="s">
        <v>441</v>
      </c>
      <c r="B769">
        <v>207050</v>
      </c>
    </row>
    <row r="770" spans="1:2" x14ac:dyDescent="0.2">
      <c r="A770" t="s">
        <v>442</v>
      </c>
      <c r="B770">
        <v>940</v>
      </c>
    </row>
    <row r="771" spans="1:2" x14ac:dyDescent="0.2">
      <c r="A771" t="s">
        <v>443</v>
      </c>
      <c r="B771">
        <v>186665</v>
      </c>
    </row>
    <row r="772" spans="1:2" x14ac:dyDescent="0.2">
      <c r="A772" t="s">
        <v>444</v>
      </c>
      <c r="B772">
        <v>1111655</v>
      </c>
    </row>
    <row r="773" spans="1:2" x14ac:dyDescent="0.2">
      <c r="A773" t="s">
        <v>445</v>
      </c>
      <c r="B773">
        <v>11685</v>
      </c>
    </row>
    <row r="774" spans="1:2" x14ac:dyDescent="0.2">
      <c r="A774" t="s">
        <v>446</v>
      </c>
      <c r="B774">
        <v>4590</v>
      </c>
    </row>
    <row r="775" spans="1:2" x14ac:dyDescent="0.2">
      <c r="A775" t="s">
        <v>447</v>
      </c>
      <c r="B775">
        <v>3322405</v>
      </c>
    </row>
    <row r="776" spans="1:2" x14ac:dyDescent="0.2">
      <c r="A776" t="s">
        <v>448</v>
      </c>
      <c r="B776">
        <v>3910</v>
      </c>
    </row>
    <row r="777" spans="1:2" x14ac:dyDescent="0.2">
      <c r="A777" t="s">
        <v>449</v>
      </c>
      <c r="B777">
        <v>155120</v>
      </c>
    </row>
    <row r="778" spans="1:2" x14ac:dyDescent="0.2">
      <c r="A778" t="s">
        <v>450</v>
      </c>
      <c r="B778">
        <v>3365</v>
      </c>
    </row>
    <row r="779" spans="1:2" x14ac:dyDescent="0.2">
      <c r="A779" t="s">
        <v>451</v>
      </c>
      <c r="B779">
        <v>1201320</v>
      </c>
    </row>
    <row r="780" spans="1:2" x14ac:dyDescent="0.2">
      <c r="A780" t="s">
        <v>452</v>
      </c>
      <c r="B780">
        <v>207470</v>
      </c>
    </row>
    <row r="781" spans="1:2" x14ac:dyDescent="0.2">
      <c r="A781" t="s">
        <v>453</v>
      </c>
      <c r="B781">
        <v>143640</v>
      </c>
    </row>
    <row r="782" spans="1:2" x14ac:dyDescent="0.2">
      <c r="A782" t="s">
        <v>454</v>
      </c>
      <c r="B782">
        <v>101795</v>
      </c>
    </row>
    <row r="783" spans="1:2" x14ac:dyDescent="0.2">
      <c r="A783" t="s">
        <v>455</v>
      </c>
      <c r="B783">
        <v>463275</v>
      </c>
    </row>
    <row r="784" spans="1:2" x14ac:dyDescent="0.2">
      <c r="A784" t="s">
        <v>456</v>
      </c>
      <c r="B784">
        <v>349640</v>
      </c>
    </row>
    <row r="785" spans="1:2" x14ac:dyDescent="0.2">
      <c r="A785" t="s">
        <v>457</v>
      </c>
      <c r="B785">
        <v>52780</v>
      </c>
    </row>
    <row r="786" spans="1:2" x14ac:dyDescent="0.2">
      <c r="A786" t="s">
        <v>458</v>
      </c>
      <c r="B786">
        <v>3431245</v>
      </c>
    </row>
    <row r="787" spans="1:2" x14ac:dyDescent="0.2">
      <c r="A787" t="s">
        <v>459</v>
      </c>
      <c r="B787">
        <v>34560</v>
      </c>
    </row>
    <row r="788" spans="1:2" x14ac:dyDescent="0.2">
      <c r="A788" t="s">
        <v>460</v>
      </c>
      <c r="B788">
        <v>20710</v>
      </c>
    </row>
    <row r="789" spans="1:2" x14ac:dyDescent="0.2">
      <c r="A789" t="s">
        <v>461</v>
      </c>
      <c r="B789">
        <v>104580</v>
      </c>
    </row>
    <row r="790" spans="1:2" x14ac:dyDescent="0.2">
      <c r="A790" t="s">
        <v>462</v>
      </c>
      <c r="B790">
        <v>40715</v>
      </c>
    </row>
    <row r="791" spans="1:2" x14ac:dyDescent="0.2">
      <c r="A791" t="s">
        <v>463</v>
      </c>
      <c r="B791">
        <v>24530</v>
      </c>
    </row>
    <row r="792" spans="1:2" x14ac:dyDescent="0.2">
      <c r="A792" t="s">
        <v>464</v>
      </c>
      <c r="B792">
        <v>348085</v>
      </c>
    </row>
    <row r="793" spans="1:2" x14ac:dyDescent="0.2">
      <c r="A793" t="s">
        <v>465</v>
      </c>
      <c r="B793">
        <v>30720</v>
      </c>
    </row>
    <row r="794" spans="1:2" x14ac:dyDescent="0.2">
      <c r="A794" t="s">
        <v>466</v>
      </c>
      <c r="B794">
        <v>59285</v>
      </c>
    </row>
    <row r="795" spans="1:2" x14ac:dyDescent="0.2">
      <c r="A795" t="s">
        <v>467</v>
      </c>
      <c r="B795">
        <v>14915</v>
      </c>
    </row>
    <row r="796" spans="1:2" x14ac:dyDescent="0.2">
      <c r="A796" t="s">
        <v>468</v>
      </c>
      <c r="B796">
        <v>1106585</v>
      </c>
    </row>
    <row r="797" spans="1:2" x14ac:dyDescent="0.2">
      <c r="A797" t="s">
        <v>469</v>
      </c>
      <c r="B797">
        <v>238050</v>
      </c>
    </row>
    <row r="798" spans="1:2" x14ac:dyDescent="0.2">
      <c r="A798" t="s">
        <v>470</v>
      </c>
      <c r="B798">
        <v>622445</v>
      </c>
    </row>
    <row r="799" spans="1:2" x14ac:dyDescent="0.2">
      <c r="A799" t="s">
        <v>471</v>
      </c>
      <c r="B799">
        <v>72285</v>
      </c>
    </row>
    <row r="800" spans="1:2" x14ac:dyDescent="0.2">
      <c r="A800" t="s">
        <v>472</v>
      </c>
      <c r="B800">
        <v>1359655</v>
      </c>
    </row>
    <row r="801" spans="1:2" x14ac:dyDescent="0.2">
      <c r="A801" t="s">
        <v>473</v>
      </c>
      <c r="B801">
        <v>20420</v>
      </c>
    </row>
    <row r="802" spans="1:2" x14ac:dyDescent="0.2">
      <c r="A802" t="s">
        <v>474</v>
      </c>
      <c r="B802">
        <v>3012375</v>
      </c>
    </row>
    <row r="803" spans="1:2" x14ac:dyDescent="0.2">
      <c r="A803" t="s">
        <v>475</v>
      </c>
      <c r="B803">
        <v>36185</v>
      </c>
    </row>
    <row r="804" spans="1:2" x14ac:dyDescent="0.2">
      <c r="A804" t="s">
        <v>476</v>
      </c>
      <c r="B804">
        <v>26740</v>
      </c>
    </row>
    <row r="805" spans="1:2" x14ac:dyDescent="0.2">
      <c r="A805" t="s">
        <v>477</v>
      </c>
      <c r="B805">
        <v>1275</v>
      </c>
    </row>
    <row r="806" spans="1:2" x14ac:dyDescent="0.2">
      <c r="A806" t="s">
        <v>478</v>
      </c>
      <c r="B806">
        <v>133970</v>
      </c>
    </row>
    <row r="807" spans="1:2" x14ac:dyDescent="0.2">
      <c r="A807" t="s">
        <v>479</v>
      </c>
      <c r="B807">
        <v>5650</v>
      </c>
    </row>
    <row r="808" spans="1:2" x14ac:dyDescent="0.2">
      <c r="A808" t="s">
        <v>480</v>
      </c>
      <c r="B808">
        <v>271405</v>
      </c>
    </row>
    <row r="809" spans="1:2" x14ac:dyDescent="0.2">
      <c r="A809" t="s">
        <v>481</v>
      </c>
      <c r="B809">
        <v>1587965</v>
      </c>
    </row>
    <row r="810" spans="1:2" x14ac:dyDescent="0.2">
      <c r="A810" t="s">
        <v>482</v>
      </c>
      <c r="B810">
        <v>2865</v>
      </c>
    </row>
    <row r="811" spans="1:2" x14ac:dyDescent="0.2">
      <c r="A811" t="s">
        <v>483</v>
      </c>
      <c r="B811">
        <v>43105</v>
      </c>
    </row>
    <row r="812" spans="1:2" x14ac:dyDescent="0.2">
      <c r="A812" t="s">
        <v>484</v>
      </c>
      <c r="B812">
        <v>41915</v>
      </c>
    </row>
    <row r="813" spans="1:2" x14ac:dyDescent="0.2">
      <c r="A813" t="s">
        <v>485</v>
      </c>
      <c r="B813">
        <v>4160</v>
      </c>
    </row>
    <row r="814" spans="1:2" x14ac:dyDescent="0.2">
      <c r="A814" t="s">
        <v>486</v>
      </c>
      <c r="B814">
        <v>482610</v>
      </c>
    </row>
    <row r="815" spans="1:2" x14ac:dyDescent="0.2">
      <c r="A815" t="s">
        <v>487</v>
      </c>
      <c r="B815">
        <v>96530</v>
      </c>
    </row>
    <row r="816" spans="1:2" x14ac:dyDescent="0.2">
      <c r="A816" t="s">
        <v>488</v>
      </c>
      <c r="B816">
        <v>6940</v>
      </c>
    </row>
    <row r="817" spans="1:2" x14ac:dyDescent="0.2">
      <c r="A817" t="s">
        <v>489</v>
      </c>
      <c r="B817">
        <v>40475</v>
      </c>
    </row>
    <row r="818" spans="1:2" x14ac:dyDescent="0.2">
      <c r="A818" t="s">
        <v>490</v>
      </c>
      <c r="B818">
        <v>396460</v>
      </c>
    </row>
    <row r="819" spans="1:2" x14ac:dyDescent="0.2">
      <c r="A819" t="s">
        <v>491</v>
      </c>
      <c r="B819">
        <v>38480</v>
      </c>
    </row>
    <row r="820" spans="1:2" x14ac:dyDescent="0.2">
      <c r="A820" t="s">
        <v>492</v>
      </c>
      <c r="B820">
        <v>2165</v>
      </c>
    </row>
    <row r="821" spans="1:2" x14ac:dyDescent="0.2">
      <c r="A821" t="s">
        <v>493</v>
      </c>
      <c r="B821">
        <v>226690</v>
      </c>
    </row>
    <row r="822" spans="1:2" x14ac:dyDescent="0.2">
      <c r="A822" t="s">
        <v>494</v>
      </c>
      <c r="B822">
        <v>6970</v>
      </c>
    </row>
    <row r="823" spans="1:2" x14ac:dyDescent="0.2">
      <c r="A823" t="s">
        <v>495</v>
      </c>
      <c r="B823">
        <v>143660</v>
      </c>
    </row>
    <row r="824" spans="1:2" x14ac:dyDescent="0.2">
      <c r="A824" t="s">
        <v>496</v>
      </c>
      <c r="B824">
        <v>4635</v>
      </c>
    </row>
    <row r="825" spans="1:2" x14ac:dyDescent="0.2">
      <c r="A825" t="s">
        <v>497</v>
      </c>
      <c r="B825">
        <v>4870</v>
      </c>
    </row>
    <row r="826" spans="1:2" x14ac:dyDescent="0.2">
      <c r="A826" t="s">
        <v>498</v>
      </c>
      <c r="B826">
        <v>67890</v>
      </c>
    </row>
    <row r="827" spans="1:2" x14ac:dyDescent="0.2">
      <c r="A827" t="s">
        <v>499</v>
      </c>
      <c r="B827">
        <v>749155</v>
      </c>
    </row>
    <row r="828" spans="1:2" x14ac:dyDescent="0.2">
      <c r="A828" t="s">
        <v>500</v>
      </c>
      <c r="B828">
        <v>4500</v>
      </c>
    </row>
    <row r="829" spans="1:2" x14ac:dyDescent="0.2">
      <c r="A829" t="s">
        <v>501</v>
      </c>
      <c r="B829">
        <v>3670</v>
      </c>
    </row>
    <row r="830" spans="1:2" x14ac:dyDescent="0.2">
      <c r="A830" t="s">
        <v>502</v>
      </c>
      <c r="B830">
        <v>37775</v>
      </c>
    </row>
    <row r="831" spans="1:2" x14ac:dyDescent="0.2">
      <c r="A831" t="s">
        <v>503</v>
      </c>
      <c r="B831">
        <v>3075</v>
      </c>
    </row>
    <row r="832" spans="1:2" x14ac:dyDescent="0.2">
      <c r="A832" t="s">
        <v>504</v>
      </c>
      <c r="B832">
        <v>3035</v>
      </c>
    </row>
    <row r="833" spans="1:2" x14ac:dyDescent="0.2">
      <c r="A833" t="s">
        <v>505</v>
      </c>
      <c r="B833">
        <v>29070</v>
      </c>
    </row>
    <row r="834" spans="1:2" x14ac:dyDescent="0.2">
      <c r="A834" t="s">
        <v>506</v>
      </c>
      <c r="B834">
        <v>23130</v>
      </c>
    </row>
    <row r="835" spans="1:2" x14ac:dyDescent="0.2">
      <c r="A835" t="s">
        <v>507</v>
      </c>
      <c r="B835">
        <v>17915</v>
      </c>
    </row>
    <row r="836" spans="1:2" x14ac:dyDescent="0.2">
      <c r="A836" t="s">
        <v>508</v>
      </c>
      <c r="B836">
        <v>1125</v>
      </c>
    </row>
    <row r="837" spans="1:2" x14ac:dyDescent="0.2">
      <c r="A837" t="s">
        <v>509</v>
      </c>
      <c r="B837">
        <v>165095</v>
      </c>
    </row>
    <row r="838" spans="1:2" x14ac:dyDescent="0.2">
      <c r="A838" t="s">
        <v>510</v>
      </c>
      <c r="B838">
        <v>309485</v>
      </c>
    </row>
    <row r="839" spans="1:2" x14ac:dyDescent="0.2">
      <c r="A839" t="s">
        <v>511</v>
      </c>
      <c r="B839">
        <v>2915</v>
      </c>
    </row>
    <row r="840" spans="1:2" x14ac:dyDescent="0.2">
      <c r="A840" t="s">
        <v>512</v>
      </c>
      <c r="B840">
        <v>2010</v>
      </c>
    </row>
    <row r="841" spans="1:2" x14ac:dyDescent="0.2">
      <c r="A841" t="s">
        <v>513</v>
      </c>
      <c r="B841">
        <v>930</v>
      </c>
    </row>
    <row r="842" spans="1:2" x14ac:dyDescent="0.2">
      <c r="A842" t="s">
        <v>514</v>
      </c>
      <c r="B842">
        <v>3410</v>
      </c>
    </row>
    <row r="843" spans="1:2" x14ac:dyDescent="0.2">
      <c r="A843" t="s">
        <v>515</v>
      </c>
      <c r="B843">
        <v>8990</v>
      </c>
    </row>
    <row r="844" spans="1:2" x14ac:dyDescent="0.2">
      <c r="A844" t="s">
        <v>516</v>
      </c>
      <c r="B844">
        <v>78965</v>
      </c>
    </row>
    <row r="845" spans="1:2" x14ac:dyDescent="0.2">
      <c r="A845" t="s">
        <v>517</v>
      </c>
      <c r="B845">
        <v>17425</v>
      </c>
    </row>
    <row r="846" spans="1:2" x14ac:dyDescent="0.2">
      <c r="A846" t="s">
        <v>518</v>
      </c>
      <c r="B846">
        <v>70270</v>
      </c>
    </row>
    <row r="847" spans="1:2" x14ac:dyDescent="0.2">
      <c r="A847" t="s">
        <v>519</v>
      </c>
      <c r="B847">
        <v>26830</v>
      </c>
    </row>
    <row r="848" spans="1:2" x14ac:dyDescent="0.2">
      <c r="A848" t="s">
        <v>520</v>
      </c>
      <c r="B848">
        <v>674640</v>
      </c>
    </row>
    <row r="849" spans="1:2" x14ac:dyDescent="0.2">
      <c r="A849" t="s">
        <v>521</v>
      </c>
      <c r="B849">
        <v>22725</v>
      </c>
    </row>
    <row r="850" spans="1:2" x14ac:dyDescent="0.2">
      <c r="A850" t="s">
        <v>522</v>
      </c>
      <c r="B850">
        <v>1440</v>
      </c>
    </row>
    <row r="851" spans="1:2" x14ac:dyDescent="0.2">
      <c r="A851" t="s">
        <v>523</v>
      </c>
      <c r="B851">
        <v>20680</v>
      </c>
    </row>
    <row r="852" spans="1:2" x14ac:dyDescent="0.2">
      <c r="A852" t="s">
        <v>524</v>
      </c>
      <c r="B852">
        <v>1755</v>
      </c>
    </row>
    <row r="853" spans="1:2" x14ac:dyDescent="0.2">
      <c r="A853" t="s">
        <v>525</v>
      </c>
      <c r="B853">
        <v>5050</v>
      </c>
    </row>
    <row r="854" spans="1:2" x14ac:dyDescent="0.2">
      <c r="A854" t="s">
        <v>526</v>
      </c>
      <c r="B854">
        <v>36830</v>
      </c>
    </row>
    <row r="855" spans="1:2" x14ac:dyDescent="0.2">
      <c r="A855" t="s">
        <v>527</v>
      </c>
      <c r="B855">
        <v>45190</v>
      </c>
    </row>
    <row r="856" spans="1:2" x14ac:dyDescent="0.2">
      <c r="A856" t="s">
        <v>528</v>
      </c>
      <c r="B856">
        <v>96325</v>
      </c>
    </row>
    <row r="857" spans="1:2" x14ac:dyDescent="0.2">
      <c r="A857" t="s">
        <v>529</v>
      </c>
      <c r="B857">
        <v>5535</v>
      </c>
    </row>
    <row r="858" spans="1:2" x14ac:dyDescent="0.2">
      <c r="A858" t="s">
        <v>530</v>
      </c>
      <c r="B858">
        <v>25410</v>
      </c>
    </row>
    <row r="859" spans="1:2" x14ac:dyDescent="0.2">
      <c r="A859" t="s">
        <v>531</v>
      </c>
      <c r="B859">
        <v>26275</v>
      </c>
    </row>
    <row r="860" spans="1:2" x14ac:dyDescent="0.2">
      <c r="A860" t="s">
        <v>532</v>
      </c>
      <c r="B860">
        <v>84280</v>
      </c>
    </row>
    <row r="861" spans="1:2" x14ac:dyDescent="0.2">
      <c r="A861" t="s">
        <v>533</v>
      </c>
      <c r="B861">
        <v>11050</v>
      </c>
    </row>
    <row r="862" spans="1:2" x14ac:dyDescent="0.2">
      <c r="A862" t="s">
        <v>534</v>
      </c>
      <c r="B862">
        <v>10650</v>
      </c>
    </row>
    <row r="863" spans="1:2" x14ac:dyDescent="0.2">
      <c r="A863" t="s">
        <v>535</v>
      </c>
      <c r="B863">
        <v>6285</v>
      </c>
    </row>
    <row r="864" spans="1:2" x14ac:dyDescent="0.2">
      <c r="A864" t="s">
        <v>536</v>
      </c>
      <c r="B864">
        <v>128485</v>
      </c>
    </row>
    <row r="865" spans="1:2" x14ac:dyDescent="0.2">
      <c r="A865" t="s">
        <v>537</v>
      </c>
      <c r="B865">
        <v>13710</v>
      </c>
    </row>
    <row r="866" spans="1:2" x14ac:dyDescent="0.2">
      <c r="A866" t="s">
        <v>538</v>
      </c>
      <c r="B866">
        <v>4700</v>
      </c>
    </row>
    <row r="867" spans="1:2" x14ac:dyDescent="0.2">
      <c r="A867" t="s">
        <v>539</v>
      </c>
      <c r="B867">
        <v>4325</v>
      </c>
    </row>
    <row r="868" spans="1:2" x14ac:dyDescent="0.2">
      <c r="A868" t="s">
        <v>540</v>
      </c>
      <c r="B868">
        <v>42145</v>
      </c>
    </row>
    <row r="869" spans="1:2" x14ac:dyDescent="0.2">
      <c r="A869" t="s">
        <v>541</v>
      </c>
      <c r="B869">
        <v>66220</v>
      </c>
    </row>
    <row r="870" spans="1:2" x14ac:dyDescent="0.2">
      <c r="A870" t="s">
        <v>542</v>
      </c>
      <c r="B870">
        <v>6795</v>
      </c>
    </row>
    <row r="871" spans="1:2" x14ac:dyDescent="0.2">
      <c r="A871" t="s">
        <v>543</v>
      </c>
      <c r="B871">
        <v>26345</v>
      </c>
    </row>
    <row r="872" spans="1:2" x14ac:dyDescent="0.2">
      <c r="A872" t="s">
        <v>544</v>
      </c>
      <c r="B872">
        <v>28455</v>
      </c>
    </row>
    <row r="873" spans="1:2" x14ac:dyDescent="0.2">
      <c r="A873" t="s">
        <v>545</v>
      </c>
      <c r="B873">
        <v>1067925</v>
      </c>
    </row>
    <row r="874" spans="1:2" x14ac:dyDescent="0.2">
      <c r="A874" t="s">
        <v>546</v>
      </c>
      <c r="B874">
        <v>230110</v>
      </c>
    </row>
    <row r="875" spans="1:2" x14ac:dyDescent="0.2">
      <c r="A875" t="s">
        <v>547</v>
      </c>
      <c r="B875">
        <v>1960</v>
      </c>
    </row>
    <row r="876" spans="1:2" x14ac:dyDescent="0.2">
      <c r="A876" t="s">
        <v>548</v>
      </c>
      <c r="B876">
        <v>2960</v>
      </c>
    </row>
    <row r="877" spans="1:2" x14ac:dyDescent="0.2">
      <c r="A877" t="s">
        <v>549</v>
      </c>
      <c r="B877">
        <v>1585</v>
      </c>
    </row>
    <row r="878" spans="1:2" x14ac:dyDescent="0.2">
      <c r="A878" t="s">
        <v>550</v>
      </c>
      <c r="B878">
        <v>4990</v>
      </c>
    </row>
    <row r="879" spans="1:2" x14ac:dyDescent="0.2">
      <c r="A879" t="s">
        <v>551</v>
      </c>
      <c r="B879">
        <v>3150</v>
      </c>
    </row>
    <row r="880" spans="1:2" x14ac:dyDescent="0.2">
      <c r="A880" t="s">
        <v>552</v>
      </c>
      <c r="B880">
        <v>24610</v>
      </c>
    </row>
    <row r="881" spans="1:2" x14ac:dyDescent="0.2">
      <c r="A881" t="s">
        <v>553</v>
      </c>
      <c r="B881">
        <v>1840</v>
      </c>
    </row>
    <row r="882" spans="1:2" x14ac:dyDescent="0.2">
      <c r="A882" t="s">
        <v>554</v>
      </c>
      <c r="B882">
        <v>38365</v>
      </c>
    </row>
    <row r="883" spans="1:2" x14ac:dyDescent="0.2">
      <c r="A883" t="s">
        <v>555</v>
      </c>
      <c r="B883">
        <v>1945</v>
      </c>
    </row>
    <row r="884" spans="1:2" x14ac:dyDescent="0.2">
      <c r="A884" t="s">
        <v>556</v>
      </c>
      <c r="B884">
        <v>845</v>
      </c>
    </row>
    <row r="885" spans="1:2" x14ac:dyDescent="0.2">
      <c r="A885" t="s">
        <v>557</v>
      </c>
      <c r="B885">
        <v>1405</v>
      </c>
    </row>
    <row r="886" spans="1:2" x14ac:dyDescent="0.2">
      <c r="A886" t="s">
        <v>558</v>
      </c>
      <c r="B886">
        <v>970</v>
      </c>
    </row>
    <row r="887" spans="1:2" x14ac:dyDescent="0.2">
      <c r="A887" t="s">
        <v>559</v>
      </c>
      <c r="B887">
        <v>35495</v>
      </c>
    </row>
    <row r="888" spans="1:2" x14ac:dyDescent="0.2">
      <c r="A888" t="s">
        <v>560</v>
      </c>
      <c r="B888">
        <v>7245</v>
      </c>
    </row>
    <row r="889" spans="1:2" x14ac:dyDescent="0.2">
      <c r="A889" t="s">
        <v>561</v>
      </c>
      <c r="B889">
        <v>5315</v>
      </c>
    </row>
    <row r="890" spans="1:2" x14ac:dyDescent="0.2">
      <c r="A890" t="s">
        <v>562</v>
      </c>
      <c r="B890">
        <v>10935</v>
      </c>
    </row>
    <row r="891" spans="1:2" x14ac:dyDescent="0.2">
      <c r="A891" t="s">
        <v>563</v>
      </c>
      <c r="B891">
        <v>2485</v>
      </c>
    </row>
    <row r="892" spans="1:2" x14ac:dyDescent="0.2">
      <c r="A892" t="s">
        <v>564</v>
      </c>
      <c r="B892">
        <v>4490</v>
      </c>
    </row>
    <row r="893" spans="1:2" x14ac:dyDescent="0.2">
      <c r="A893" t="s">
        <v>565</v>
      </c>
      <c r="B893">
        <v>1125</v>
      </c>
    </row>
    <row r="894" spans="1:2" x14ac:dyDescent="0.2">
      <c r="A894" t="s">
        <v>566</v>
      </c>
      <c r="B894">
        <v>51835</v>
      </c>
    </row>
    <row r="895" spans="1:2" x14ac:dyDescent="0.2">
      <c r="A895" t="s">
        <v>567</v>
      </c>
      <c r="B895">
        <v>2440</v>
      </c>
    </row>
    <row r="896" spans="1:2" x14ac:dyDescent="0.2">
      <c r="A896" t="s">
        <v>568</v>
      </c>
      <c r="B896">
        <v>10175</v>
      </c>
    </row>
    <row r="897" spans="1:2" x14ac:dyDescent="0.2">
      <c r="A897" t="s">
        <v>569</v>
      </c>
      <c r="B897">
        <v>2620</v>
      </c>
    </row>
    <row r="898" spans="1:2" x14ac:dyDescent="0.2">
      <c r="A898" t="s">
        <v>570</v>
      </c>
      <c r="B898">
        <v>5300</v>
      </c>
    </row>
    <row r="899" spans="1:2" x14ac:dyDescent="0.2">
      <c r="A899" t="s">
        <v>571</v>
      </c>
      <c r="B899">
        <v>840</v>
      </c>
    </row>
    <row r="900" spans="1:2" x14ac:dyDescent="0.2">
      <c r="A900" t="s">
        <v>572</v>
      </c>
      <c r="B900">
        <v>9585</v>
      </c>
    </row>
    <row r="901" spans="1:2" x14ac:dyDescent="0.2">
      <c r="A901" t="s">
        <v>573</v>
      </c>
      <c r="B901">
        <v>15385</v>
      </c>
    </row>
    <row r="902" spans="1:2" x14ac:dyDescent="0.2">
      <c r="A902" t="s">
        <v>574</v>
      </c>
      <c r="B902">
        <v>355040</v>
      </c>
    </row>
    <row r="903" spans="1:2" x14ac:dyDescent="0.2">
      <c r="A903" t="s">
        <v>575</v>
      </c>
      <c r="B903">
        <v>67330</v>
      </c>
    </row>
    <row r="904" spans="1:2" x14ac:dyDescent="0.2">
      <c r="A904" t="s">
        <v>576</v>
      </c>
      <c r="B904">
        <v>37060</v>
      </c>
    </row>
    <row r="905" spans="1:2" x14ac:dyDescent="0.2">
      <c r="A905" t="s">
        <v>577</v>
      </c>
      <c r="B905">
        <v>3535</v>
      </c>
    </row>
    <row r="906" spans="1:2" x14ac:dyDescent="0.2">
      <c r="A906" t="s">
        <v>578</v>
      </c>
      <c r="B906">
        <v>900</v>
      </c>
    </row>
    <row r="907" spans="1:2" x14ac:dyDescent="0.2">
      <c r="A907" t="s">
        <v>579</v>
      </c>
      <c r="B907">
        <v>99135</v>
      </c>
    </row>
    <row r="908" spans="1:2" x14ac:dyDescent="0.2">
      <c r="A908" t="s">
        <v>580</v>
      </c>
      <c r="B908">
        <v>7740</v>
      </c>
    </row>
    <row r="909" spans="1:2" x14ac:dyDescent="0.2">
      <c r="A909" t="s">
        <v>581</v>
      </c>
      <c r="B909">
        <v>1195</v>
      </c>
    </row>
    <row r="910" spans="1:2" x14ac:dyDescent="0.2">
      <c r="A910" t="s">
        <v>582</v>
      </c>
      <c r="B910">
        <v>103945</v>
      </c>
    </row>
    <row r="911" spans="1:2" x14ac:dyDescent="0.2">
      <c r="A911" t="s">
        <v>583</v>
      </c>
      <c r="B911">
        <v>19965</v>
      </c>
    </row>
    <row r="912" spans="1:2" x14ac:dyDescent="0.2">
      <c r="A912" t="s">
        <v>584</v>
      </c>
      <c r="B912">
        <v>25645</v>
      </c>
    </row>
    <row r="913" spans="1:2" x14ac:dyDescent="0.2">
      <c r="A913" t="s">
        <v>585</v>
      </c>
      <c r="B913">
        <v>6115</v>
      </c>
    </row>
    <row r="914" spans="1:2" x14ac:dyDescent="0.2">
      <c r="A914" t="s">
        <v>586</v>
      </c>
      <c r="B914">
        <v>260140</v>
      </c>
    </row>
    <row r="915" spans="1:2" x14ac:dyDescent="0.2">
      <c r="A915" t="s">
        <v>587</v>
      </c>
      <c r="B915">
        <v>1870</v>
      </c>
    </row>
    <row r="916" spans="1:2" x14ac:dyDescent="0.2">
      <c r="A916" t="s">
        <v>588</v>
      </c>
      <c r="B916">
        <v>1530</v>
      </c>
    </row>
    <row r="917" spans="1:2" x14ac:dyDescent="0.2">
      <c r="A917" t="s">
        <v>589</v>
      </c>
      <c r="B917">
        <v>3965</v>
      </c>
    </row>
    <row r="918" spans="1:2" x14ac:dyDescent="0.2">
      <c r="A918" t="s">
        <v>590</v>
      </c>
      <c r="B918">
        <v>10990</v>
      </c>
    </row>
    <row r="919" spans="1:2" x14ac:dyDescent="0.2">
      <c r="A919" t="s">
        <v>591</v>
      </c>
      <c r="B919">
        <v>1710</v>
      </c>
    </row>
    <row r="920" spans="1:2" x14ac:dyDescent="0.2">
      <c r="A920" t="s">
        <v>592</v>
      </c>
      <c r="B920">
        <v>25255</v>
      </c>
    </row>
    <row r="921" spans="1:2" x14ac:dyDescent="0.2">
      <c r="A921" t="s">
        <v>593</v>
      </c>
      <c r="B921">
        <v>44060</v>
      </c>
    </row>
    <row r="922" spans="1:2" x14ac:dyDescent="0.2">
      <c r="A922" t="s">
        <v>594</v>
      </c>
      <c r="B922">
        <v>665</v>
      </c>
    </row>
    <row r="923" spans="1:2" x14ac:dyDescent="0.2">
      <c r="A923" t="s">
        <v>595</v>
      </c>
      <c r="B923">
        <v>10915</v>
      </c>
    </row>
    <row r="924" spans="1:2" x14ac:dyDescent="0.2">
      <c r="A924" t="s">
        <v>596</v>
      </c>
      <c r="B924">
        <v>4500</v>
      </c>
    </row>
    <row r="925" spans="1:2" x14ac:dyDescent="0.2">
      <c r="A925" t="s">
        <v>597</v>
      </c>
      <c r="B925">
        <v>9325</v>
      </c>
    </row>
    <row r="926" spans="1:2" x14ac:dyDescent="0.2">
      <c r="A926" t="s">
        <v>598</v>
      </c>
      <c r="B926">
        <v>3350</v>
      </c>
    </row>
    <row r="927" spans="1:2" x14ac:dyDescent="0.2">
      <c r="A927" t="s">
        <v>599</v>
      </c>
      <c r="B927">
        <v>10775</v>
      </c>
    </row>
    <row r="928" spans="1:2" x14ac:dyDescent="0.2">
      <c r="A928" t="s">
        <v>600</v>
      </c>
      <c r="B928">
        <v>1285</v>
      </c>
    </row>
    <row r="929" spans="1:2" x14ac:dyDescent="0.2">
      <c r="A929" t="s">
        <v>601</v>
      </c>
      <c r="B929">
        <v>62550</v>
      </c>
    </row>
    <row r="930" spans="1:2" x14ac:dyDescent="0.2">
      <c r="A930" t="s">
        <v>602</v>
      </c>
      <c r="B930">
        <v>41375</v>
      </c>
    </row>
    <row r="931" spans="1:2" x14ac:dyDescent="0.2">
      <c r="A931" t="s">
        <v>603</v>
      </c>
      <c r="B931">
        <v>4710</v>
      </c>
    </row>
    <row r="932" spans="1:2" x14ac:dyDescent="0.2">
      <c r="A932" t="s">
        <v>604</v>
      </c>
      <c r="B932">
        <v>2155</v>
      </c>
    </row>
    <row r="933" spans="1:2" x14ac:dyDescent="0.2">
      <c r="A933" t="s">
        <v>605</v>
      </c>
      <c r="B933">
        <v>5705</v>
      </c>
    </row>
    <row r="934" spans="1:2" x14ac:dyDescent="0.2">
      <c r="A934" t="s">
        <v>606</v>
      </c>
      <c r="B934">
        <v>1860</v>
      </c>
    </row>
    <row r="935" spans="1:2" x14ac:dyDescent="0.2">
      <c r="A935" t="s">
        <v>607</v>
      </c>
      <c r="B935">
        <v>8090</v>
      </c>
    </row>
    <row r="936" spans="1:2" x14ac:dyDescent="0.2">
      <c r="A936" t="s">
        <v>608</v>
      </c>
      <c r="B936">
        <v>950</v>
      </c>
    </row>
    <row r="937" spans="1:2" x14ac:dyDescent="0.2">
      <c r="A937" t="s">
        <v>609</v>
      </c>
      <c r="B937">
        <v>17300</v>
      </c>
    </row>
    <row r="938" spans="1:2" x14ac:dyDescent="0.2">
      <c r="A938" t="s">
        <v>610</v>
      </c>
      <c r="B938">
        <v>239560</v>
      </c>
    </row>
    <row r="939" spans="1:2" x14ac:dyDescent="0.2">
      <c r="A939" t="s">
        <v>611</v>
      </c>
      <c r="B939">
        <v>30385</v>
      </c>
    </row>
    <row r="940" spans="1:2" x14ac:dyDescent="0.2">
      <c r="A940" t="s">
        <v>612</v>
      </c>
      <c r="B940">
        <v>212005</v>
      </c>
    </row>
    <row r="941" spans="1:2" x14ac:dyDescent="0.2">
      <c r="A941" t="s">
        <v>613</v>
      </c>
      <c r="B941">
        <v>6095235</v>
      </c>
    </row>
    <row r="942" spans="1:2" x14ac:dyDescent="0.2">
      <c r="A942" t="s">
        <v>614</v>
      </c>
      <c r="B942">
        <v>1011145</v>
      </c>
    </row>
    <row r="943" spans="1:2" x14ac:dyDescent="0.2">
      <c r="A943" t="s">
        <v>615</v>
      </c>
      <c r="B943">
        <v>84000</v>
      </c>
    </row>
    <row r="944" spans="1:2" x14ac:dyDescent="0.2">
      <c r="A944" t="s">
        <v>616</v>
      </c>
      <c r="B944">
        <v>111400</v>
      </c>
    </row>
    <row r="945" spans="1:2" x14ac:dyDescent="0.2">
      <c r="A945" t="s">
        <v>617</v>
      </c>
      <c r="B945">
        <v>63810</v>
      </c>
    </row>
    <row r="946" spans="1:2" x14ac:dyDescent="0.2">
      <c r="A946" t="s">
        <v>618</v>
      </c>
      <c r="B946">
        <v>13830</v>
      </c>
    </row>
    <row r="947" spans="1:2" x14ac:dyDescent="0.2">
      <c r="A947" t="s">
        <v>619</v>
      </c>
      <c r="B947">
        <v>6430</v>
      </c>
    </row>
    <row r="948" spans="1:2" x14ac:dyDescent="0.2">
      <c r="A948" t="s">
        <v>620</v>
      </c>
      <c r="B948">
        <v>4775</v>
      </c>
    </row>
    <row r="949" spans="1:2" x14ac:dyDescent="0.2">
      <c r="A949" t="s">
        <v>621</v>
      </c>
      <c r="B949">
        <v>1515</v>
      </c>
    </row>
    <row r="950" spans="1:2" x14ac:dyDescent="0.2">
      <c r="A950" t="s">
        <v>622</v>
      </c>
      <c r="B950">
        <v>210405</v>
      </c>
    </row>
    <row r="951" spans="1:2" x14ac:dyDescent="0.2">
      <c r="A951" t="s">
        <v>623</v>
      </c>
      <c r="B951">
        <v>70920</v>
      </c>
    </row>
    <row r="952" spans="1:2" x14ac:dyDescent="0.2">
      <c r="A952" t="s">
        <v>624</v>
      </c>
      <c r="B952">
        <v>28735</v>
      </c>
    </row>
    <row r="953" spans="1:2" x14ac:dyDescent="0.2">
      <c r="A953" t="s">
        <v>625</v>
      </c>
      <c r="B953">
        <v>14255</v>
      </c>
    </row>
    <row r="954" spans="1:2" x14ac:dyDescent="0.2">
      <c r="A954" t="s">
        <v>626</v>
      </c>
      <c r="B954">
        <v>3325</v>
      </c>
    </row>
    <row r="955" spans="1:2" x14ac:dyDescent="0.2">
      <c r="A955" t="s">
        <v>627</v>
      </c>
      <c r="B955">
        <v>16315</v>
      </c>
    </row>
    <row r="956" spans="1:2" x14ac:dyDescent="0.2">
      <c r="A956" t="s">
        <v>628</v>
      </c>
      <c r="B956">
        <v>2235</v>
      </c>
    </row>
    <row r="957" spans="1:2" x14ac:dyDescent="0.2">
      <c r="A957" t="s">
        <v>629</v>
      </c>
      <c r="B957">
        <v>1060</v>
      </c>
    </row>
    <row r="958" spans="1:2" x14ac:dyDescent="0.2">
      <c r="A958" t="s">
        <v>630</v>
      </c>
      <c r="B958">
        <v>219555</v>
      </c>
    </row>
    <row r="959" spans="1:2" x14ac:dyDescent="0.2">
      <c r="A959" t="s">
        <v>631</v>
      </c>
      <c r="B959">
        <v>44820</v>
      </c>
    </row>
    <row r="960" spans="1:2" x14ac:dyDescent="0.2">
      <c r="A960" t="s">
        <v>632</v>
      </c>
      <c r="B960">
        <v>4810</v>
      </c>
    </row>
    <row r="961" spans="1:2" x14ac:dyDescent="0.2">
      <c r="A961" t="s">
        <v>633</v>
      </c>
      <c r="B961">
        <v>6810</v>
      </c>
    </row>
    <row r="962" spans="1:2" x14ac:dyDescent="0.2">
      <c r="A962" t="s">
        <v>634</v>
      </c>
      <c r="B962">
        <v>77045</v>
      </c>
    </row>
    <row r="963" spans="1:2" x14ac:dyDescent="0.2">
      <c r="A963" t="s">
        <v>635</v>
      </c>
      <c r="B963">
        <v>2905</v>
      </c>
    </row>
    <row r="964" spans="1:2" x14ac:dyDescent="0.2">
      <c r="A964" t="s">
        <v>636</v>
      </c>
      <c r="B964">
        <v>4825</v>
      </c>
    </row>
    <row r="965" spans="1:2" x14ac:dyDescent="0.2">
      <c r="A965" t="s">
        <v>637</v>
      </c>
      <c r="B965">
        <v>63955</v>
      </c>
    </row>
    <row r="966" spans="1:2" x14ac:dyDescent="0.2">
      <c r="A966" t="s">
        <v>638</v>
      </c>
      <c r="B966">
        <v>1040</v>
      </c>
    </row>
    <row r="967" spans="1:2" x14ac:dyDescent="0.2">
      <c r="A967" t="s">
        <v>639</v>
      </c>
      <c r="B967">
        <v>1555</v>
      </c>
    </row>
    <row r="968" spans="1:2" x14ac:dyDescent="0.2">
      <c r="A968" t="s">
        <v>640</v>
      </c>
      <c r="B968">
        <v>3920</v>
      </c>
    </row>
    <row r="969" spans="1:2" x14ac:dyDescent="0.2">
      <c r="A969" t="s">
        <v>641</v>
      </c>
      <c r="B969">
        <v>6645</v>
      </c>
    </row>
    <row r="970" spans="1:2" x14ac:dyDescent="0.2">
      <c r="A970" t="s">
        <v>642</v>
      </c>
      <c r="B970">
        <v>25280</v>
      </c>
    </row>
    <row r="971" spans="1:2" x14ac:dyDescent="0.2">
      <c r="A971" t="s">
        <v>643</v>
      </c>
      <c r="B971">
        <v>1963330</v>
      </c>
    </row>
    <row r="972" spans="1:2" x14ac:dyDescent="0.2">
      <c r="A972" t="s">
        <v>644</v>
      </c>
      <c r="B972">
        <v>45945</v>
      </c>
    </row>
    <row r="973" spans="1:2" x14ac:dyDescent="0.2">
      <c r="A973" t="s">
        <v>645</v>
      </c>
      <c r="B973">
        <v>22905</v>
      </c>
    </row>
    <row r="974" spans="1:2" x14ac:dyDescent="0.2">
      <c r="A974" t="s">
        <v>646</v>
      </c>
      <c r="B974">
        <v>3600</v>
      </c>
    </row>
    <row r="975" spans="1:2" x14ac:dyDescent="0.2">
      <c r="A975" t="s">
        <v>647</v>
      </c>
      <c r="B975">
        <v>1374710</v>
      </c>
    </row>
    <row r="976" spans="1:2" x14ac:dyDescent="0.2">
      <c r="A976" t="s">
        <v>648</v>
      </c>
      <c r="B976">
        <v>6070</v>
      </c>
    </row>
    <row r="977" spans="1:2" x14ac:dyDescent="0.2">
      <c r="A977" t="s">
        <v>649</v>
      </c>
      <c r="B977">
        <v>8350</v>
      </c>
    </row>
    <row r="978" spans="1:2" x14ac:dyDescent="0.2">
      <c r="A978" t="s">
        <v>650</v>
      </c>
      <c r="B978">
        <v>3115</v>
      </c>
    </row>
    <row r="979" spans="1:2" x14ac:dyDescent="0.2">
      <c r="A979" t="s">
        <v>651</v>
      </c>
      <c r="B979">
        <v>17135</v>
      </c>
    </row>
    <row r="980" spans="1:2" x14ac:dyDescent="0.2">
      <c r="A980" t="s">
        <v>652</v>
      </c>
      <c r="B980">
        <v>215555</v>
      </c>
    </row>
    <row r="981" spans="1:2" x14ac:dyDescent="0.2">
      <c r="A981" t="s">
        <v>653</v>
      </c>
      <c r="B981">
        <v>118400</v>
      </c>
    </row>
    <row r="982" spans="1:2" x14ac:dyDescent="0.2">
      <c r="A982" t="s">
        <v>654</v>
      </c>
      <c r="B982">
        <v>7285</v>
      </c>
    </row>
    <row r="983" spans="1:2" x14ac:dyDescent="0.2">
      <c r="A983" t="s">
        <v>655</v>
      </c>
      <c r="B983">
        <v>152595</v>
      </c>
    </row>
    <row r="984" spans="1:2" x14ac:dyDescent="0.2">
      <c r="A984" t="s">
        <v>656</v>
      </c>
      <c r="B984">
        <v>48670</v>
      </c>
    </row>
    <row r="985" spans="1:2" x14ac:dyDescent="0.2">
      <c r="A985" t="s">
        <v>657</v>
      </c>
      <c r="B985">
        <v>76400</v>
      </c>
    </row>
    <row r="986" spans="1:2" x14ac:dyDescent="0.2">
      <c r="A986" t="s">
        <v>658</v>
      </c>
      <c r="B986">
        <v>3163355</v>
      </c>
    </row>
    <row r="987" spans="1:2" x14ac:dyDescent="0.2">
      <c r="A987" t="s">
        <v>659</v>
      </c>
      <c r="B987">
        <v>9330</v>
      </c>
    </row>
    <row r="988" spans="1:2" x14ac:dyDescent="0.2">
      <c r="A988" t="s">
        <v>660</v>
      </c>
      <c r="B988">
        <v>38495</v>
      </c>
    </row>
    <row r="989" spans="1:2" x14ac:dyDescent="0.2">
      <c r="A989" t="s">
        <v>397</v>
      </c>
      <c r="B989">
        <v>1769195</v>
      </c>
    </row>
    <row r="990" spans="1:2" x14ac:dyDescent="0.2">
      <c r="A990" t="s">
        <v>399</v>
      </c>
      <c r="B990">
        <v>837130</v>
      </c>
    </row>
    <row r="991" spans="1:2" x14ac:dyDescent="0.2">
      <c r="A991" t="s">
        <v>661</v>
      </c>
      <c r="B991">
        <v>805</v>
      </c>
    </row>
    <row r="992" spans="1:2" x14ac:dyDescent="0.2">
      <c r="A992" t="s">
        <v>662</v>
      </c>
      <c r="B992">
        <v>21390</v>
      </c>
    </row>
    <row r="993" spans="1:2" x14ac:dyDescent="0.2">
      <c r="A993" t="s">
        <v>405</v>
      </c>
      <c r="B993">
        <v>121485</v>
      </c>
    </row>
    <row r="994" spans="1:2" x14ac:dyDescent="0.2">
      <c r="A994" t="s">
        <v>663</v>
      </c>
      <c r="B994">
        <v>4515</v>
      </c>
    </row>
    <row r="995" spans="1:2" x14ac:dyDescent="0.2">
      <c r="A995" t="s">
        <v>404</v>
      </c>
      <c r="B995">
        <v>198210</v>
      </c>
    </row>
    <row r="996" spans="1:2" x14ac:dyDescent="0.2">
      <c r="A996" t="s">
        <v>664</v>
      </c>
      <c r="B996">
        <v>24575</v>
      </c>
    </row>
    <row r="997" spans="1:2" x14ac:dyDescent="0.2">
      <c r="A997" t="s">
        <v>665</v>
      </c>
      <c r="B997">
        <v>16925</v>
      </c>
    </row>
    <row r="998" spans="1:2" x14ac:dyDescent="0.2">
      <c r="A998" t="s">
        <v>666</v>
      </c>
      <c r="B998">
        <v>7480</v>
      </c>
    </row>
    <row r="999" spans="1:2" x14ac:dyDescent="0.2">
      <c r="A999" t="s">
        <v>667</v>
      </c>
      <c r="B999">
        <v>2850</v>
      </c>
    </row>
    <row r="1000" spans="1:2" x14ac:dyDescent="0.2">
      <c r="A1000" t="s">
        <v>668</v>
      </c>
      <c r="B1000">
        <v>36510</v>
      </c>
    </row>
    <row r="1001" spans="1:2" x14ac:dyDescent="0.2">
      <c r="A1001" t="s">
        <v>669</v>
      </c>
      <c r="B1001">
        <v>19010</v>
      </c>
    </row>
    <row r="1002" spans="1:2" x14ac:dyDescent="0.2">
      <c r="A1002" t="s">
        <v>670</v>
      </c>
      <c r="B1002">
        <v>8040</v>
      </c>
    </row>
    <row r="1003" spans="1:2" x14ac:dyDescent="0.2">
      <c r="A1003" t="s">
        <v>671</v>
      </c>
      <c r="B1003">
        <v>240615</v>
      </c>
    </row>
    <row r="1004" spans="1:2" x14ac:dyDescent="0.2">
      <c r="A1004" t="s">
        <v>672</v>
      </c>
      <c r="B1004">
        <v>6500</v>
      </c>
    </row>
    <row r="1005" spans="1:2" x14ac:dyDescent="0.2">
      <c r="A1005" t="s">
        <v>673</v>
      </c>
      <c r="B1005">
        <v>22740</v>
      </c>
    </row>
    <row r="1006" spans="1:2" x14ac:dyDescent="0.2">
      <c r="A1006" t="s">
        <v>674</v>
      </c>
      <c r="B1006">
        <v>22740</v>
      </c>
    </row>
    <row r="1007" spans="1:2" x14ac:dyDescent="0.2">
      <c r="A1007" t="s">
        <v>675</v>
      </c>
      <c r="B1007">
        <v>85470</v>
      </c>
    </row>
    <row r="1008" spans="1:2" x14ac:dyDescent="0.2">
      <c r="A1008" t="s">
        <v>676</v>
      </c>
      <c r="B1008">
        <v>42315</v>
      </c>
    </row>
    <row r="1009" spans="1:2" x14ac:dyDescent="0.2">
      <c r="A1009" t="s">
        <v>677</v>
      </c>
      <c r="B1009">
        <v>15390</v>
      </c>
    </row>
    <row r="1010" spans="1:2" x14ac:dyDescent="0.2">
      <c r="A1010" t="s">
        <v>678</v>
      </c>
      <c r="B1010">
        <v>29485</v>
      </c>
    </row>
    <row r="1011" spans="1:2" x14ac:dyDescent="0.2">
      <c r="A1011" t="s">
        <v>679</v>
      </c>
      <c r="B1011">
        <v>19375</v>
      </c>
    </row>
    <row r="1012" spans="1:2" x14ac:dyDescent="0.2">
      <c r="A1012" t="s">
        <v>680</v>
      </c>
      <c r="B1012">
        <v>3290</v>
      </c>
    </row>
    <row r="1013" spans="1:2" x14ac:dyDescent="0.2">
      <c r="A1013" t="s">
        <v>681</v>
      </c>
      <c r="B1013">
        <v>2495</v>
      </c>
    </row>
    <row r="1014" spans="1:2" x14ac:dyDescent="0.2">
      <c r="A1014" t="s">
        <v>683</v>
      </c>
      <c r="B1014">
        <v>1105</v>
      </c>
    </row>
    <row r="1015" spans="1:2" x14ac:dyDescent="0.2">
      <c r="A1015" t="s">
        <v>682</v>
      </c>
      <c r="B1015">
        <v>1525</v>
      </c>
    </row>
    <row r="1016" spans="1:2" x14ac:dyDescent="0.2">
      <c r="A1016" t="s">
        <v>684</v>
      </c>
      <c r="B1016">
        <v>2330</v>
      </c>
    </row>
    <row r="1017" spans="1:2" x14ac:dyDescent="0.2">
      <c r="A1017" t="s">
        <v>685</v>
      </c>
      <c r="B1017">
        <v>16971575</v>
      </c>
    </row>
    <row r="1018" spans="1:2" x14ac:dyDescent="0.2">
      <c r="A1018" t="s">
        <v>686</v>
      </c>
      <c r="B1018">
        <v>1026675</v>
      </c>
    </row>
    <row r="1019" spans="1:2" x14ac:dyDescent="0.2">
      <c r="A1019" t="s">
        <v>311</v>
      </c>
      <c r="B1019">
        <v>731415</v>
      </c>
    </row>
    <row r="1020" spans="1:2" x14ac:dyDescent="0.2">
      <c r="A1020" t="s">
        <v>687</v>
      </c>
      <c r="B1020">
        <v>38695</v>
      </c>
    </row>
    <row r="1021" spans="1:2" x14ac:dyDescent="0.2">
      <c r="A1021" t="s">
        <v>312</v>
      </c>
      <c r="B1021">
        <v>291310</v>
      </c>
    </row>
    <row r="1022" spans="1:2" x14ac:dyDescent="0.2">
      <c r="A1022" t="s">
        <v>688</v>
      </c>
      <c r="B1022">
        <v>5745695</v>
      </c>
    </row>
    <row r="1023" spans="1:2" x14ac:dyDescent="0.2">
      <c r="A1023" t="s">
        <v>689</v>
      </c>
      <c r="B1023">
        <v>57810</v>
      </c>
    </row>
    <row r="1024" spans="1:2" x14ac:dyDescent="0.2">
      <c r="A1024" t="s">
        <v>690</v>
      </c>
      <c r="B1024">
        <v>182695</v>
      </c>
    </row>
    <row r="1025" spans="1:2" x14ac:dyDescent="0.2">
      <c r="A1025" t="s">
        <v>691</v>
      </c>
      <c r="B1025">
        <v>5501600</v>
      </c>
    </row>
    <row r="1026" spans="1:2" x14ac:dyDescent="0.2">
      <c r="A1026" t="s">
        <v>692</v>
      </c>
      <c r="B1026">
        <v>800</v>
      </c>
    </row>
    <row r="1027" spans="1:2" x14ac:dyDescent="0.2">
      <c r="A1027" t="s">
        <v>693</v>
      </c>
      <c r="B1027">
        <v>11420</v>
      </c>
    </row>
    <row r="1028" spans="1:2" x14ac:dyDescent="0.2">
      <c r="A1028" t="s">
        <v>694</v>
      </c>
      <c r="B1028">
        <v>1770</v>
      </c>
    </row>
    <row r="1029" spans="1:2" x14ac:dyDescent="0.2">
      <c r="A1029" t="s">
        <v>695</v>
      </c>
      <c r="B1029">
        <v>1980</v>
      </c>
    </row>
    <row r="1030" spans="1:2" x14ac:dyDescent="0.2">
      <c r="A1030" t="s">
        <v>696</v>
      </c>
      <c r="B1030">
        <v>99320</v>
      </c>
    </row>
    <row r="1031" spans="1:2" x14ac:dyDescent="0.2">
      <c r="A1031" t="s">
        <v>697</v>
      </c>
      <c r="B1031">
        <v>955</v>
      </c>
    </row>
    <row r="1032" spans="1:2" x14ac:dyDescent="0.2">
      <c r="A1032" t="s">
        <v>698</v>
      </c>
      <c r="B1032">
        <v>9687715</v>
      </c>
    </row>
    <row r="1033" spans="1:2" x14ac:dyDescent="0.2">
      <c r="A1033" t="s">
        <v>699</v>
      </c>
      <c r="B1033">
        <v>5474735</v>
      </c>
    </row>
    <row r="1034" spans="1:2" x14ac:dyDescent="0.2">
      <c r="A1034" t="s">
        <v>700</v>
      </c>
      <c r="B1034">
        <v>1740</v>
      </c>
    </row>
    <row r="1035" spans="1:2" x14ac:dyDescent="0.2">
      <c r="A1035" t="s">
        <v>701</v>
      </c>
      <c r="B1035">
        <v>995</v>
      </c>
    </row>
    <row r="1036" spans="1:2" x14ac:dyDescent="0.2">
      <c r="A1036" t="s">
        <v>702</v>
      </c>
      <c r="B1036">
        <v>3069510</v>
      </c>
    </row>
    <row r="1037" spans="1:2" x14ac:dyDescent="0.2">
      <c r="A1037" t="s">
        <v>703</v>
      </c>
      <c r="B1037">
        <v>2195615</v>
      </c>
    </row>
    <row r="1038" spans="1:2" x14ac:dyDescent="0.2">
      <c r="A1038" t="s">
        <v>704</v>
      </c>
      <c r="B1038">
        <v>3090</v>
      </c>
    </row>
    <row r="1039" spans="1:2" x14ac:dyDescent="0.2">
      <c r="A1039" t="s">
        <v>705</v>
      </c>
      <c r="B1039">
        <v>2323390</v>
      </c>
    </row>
    <row r="1040" spans="1:2" x14ac:dyDescent="0.2">
      <c r="A1040" t="s">
        <v>706</v>
      </c>
      <c r="B1040">
        <v>226595</v>
      </c>
    </row>
    <row r="1041" spans="1:2" x14ac:dyDescent="0.2">
      <c r="A1041" t="s">
        <v>707</v>
      </c>
      <c r="B1041">
        <v>307090</v>
      </c>
    </row>
    <row r="1042" spans="1:2" x14ac:dyDescent="0.2">
      <c r="A1042" t="s">
        <v>708</v>
      </c>
      <c r="B1042">
        <v>2283480</v>
      </c>
    </row>
    <row r="1043" spans="1:2" x14ac:dyDescent="0.2">
      <c r="A1043" t="s">
        <v>709</v>
      </c>
      <c r="B1043">
        <v>1300</v>
      </c>
    </row>
    <row r="1044" spans="1:2" x14ac:dyDescent="0.2">
      <c r="A1044" t="s">
        <v>710</v>
      </c>
      <c r="B1044">
        <v>5765</v>
      </c>
    </row>
    <row r="1045" spans="1:2" x14ac:dyDescent="0.2">
      <c r="A1045" t="s">
        <v>711</v>
      </c>
      <c r="B1045">
        <v>945</v>
      </c>
    </row>
    <row r="1046" spans="1:2" x14ac:dyDescent="0.2">
      <c r="A1046" t="s">
        <v>712</v>
      </c>
      <c r="B1046">
        <v>2278430</v>
      </c>
    </row>
    <row r="1047" spans="1:2" x14ac:dyDescent="0.2">
      <c r="A1047" t="s">
        <v>713</v>
      </c>
      <c r="B1047">
        <v>2258090</v>
      </c>
    </row>
    <row r="1048" spans="1:2" x14ac:dyDescent="0.2">
      <c r="A1048" t="s">
        <v>714</v>
      </c>
      <c r="B1048">
        <v>100775</v>
      </c>
    </row>
    <row r="1049" spans="1:2" x14ac:dyDescent="0.2">
      <c r="A1049" t="s">
        <v>715</v>
      </c>
      <c r="B1049">
        <v>490</v>
      </c>
    </row>
    <row r="1050" spans="1:2" x14ac:dyDescent="0.2">
      <c r="A1050" t="s">
        <v>716</v>
      </c>
      <c r="B1050">
        <v>91395</v>
      </c>
    </row>
    <row r="1051" spans="1:2" x14ac:dyDescent="0.2">
      <c r="A1051" t="s">
        <v>717</v>
      </c>
      <c r="B1051">
        <v>546565</v>
      </c>
    </row>
    <row r="1052" spans="1:2" x14ac:dyDescent="0.2">
      <c r="A1052" t="s">
        <v>718</v>
      </c>
      <c r="B1052">
        <v>5730</v>
      </c>
    </row>
    <row r="1053" spans="1:2" x14ac:dyDescent="0.2">
      <c r="A1053" t="s">
        <v>719</v>
      </c>
      <c r="B1053">
        <v>2395</v>
      </c>
    </row>
    <row r="1054" spans="1:2" x14ac:dyDescent="0.2">
      <c r="A1054" t="s">
        <v>720</v>
      </c>
      <c r="B1054">
        <v>1626785</v>
      </c>
    </row>
    <row r="1055" spans="1:2" x14ac:dyDescent="0.2">
      <c r="A1055" t="s">
        <v>721</v>
      </c>
      <c r="B1055">
        <v>2025</v>
      </c>
    </row>
    <row r="1056" spans="1:2" x14ac:dyDescent="0.2">
      <c r="A1056" t="s">
        <v>722</v>
      </c>
      <c r="B1056">
        <v>76935</v>
      </c>
    </row>
    <row r="1057" spans="1:2" x14ac:dyDescent="0.2">
      <c r="A1057" t="s">
        <v>723</v>
      </c>
      <c r="B1057">
        <v>1645</v>
      </c>
    </row>
    <row r="1058" spans="1:2" x14ac:dyDescent="0.2">
      <c r="A1058" t="s">
        <v>724</v>
      </c>
      <c r="B1058">
        <v>579005</v>
      </c>
    </row>
    <row r="1059" spans="1:2" x14ac:dyDescent="0.2">
      <c r="A1059" t="s">
        <v>725</v>
      </c>
      <c r="B1059">
        <v>100660</v>
      </c>
    </row>
    <row r="1060" spans="1:2" x14ac:dyDescent="0.2">
      <c r="A1060" t="s">
        <v>726</v>
      </c>
      <c r="B1060">
        <v>69040</v>
      </c>
    </row>
    <row r="1061" spans="1:2" x14ac:dyDescent="0.2">
      <c r="A1061" t="s">
        <v>727</v>
      </c>
      <c r="B1061">
        <v>49880</v>
      </c>
    </row>
    <row r="1062" spans="1:2" x14ac:dyDescent="0.2">
      <c r="A1062" t="s">
        <v>728</v>
      </c>
      <c r="B1062">
        <v>223075</v>
      </c>
    </row>
    <row r="1063" spans="1:2" x14ac:dyDescent="0.2">
      <c r="A1063" t="s">
        <v>729</v>
      </c>
      <c r="B1063">
        <v>163545</v>
      </c>
    </row>
    <row r="1064" spans="1:2" x14ac:dyDescent="0.2">
      <c r="A1064" t="s">
        <v>730</v>
      </c>
      <c r="B1064">
        <v>26965</v>
      </c>
    </row>
    <row r="1065" spans="1:2" x14ac:dyDescent="0.2">
      <c r="A1065" t="s">
        <v>731</v>
      </c>
      <c r="B1065">
        <v>1666740</v>
      </c>
    </row>
    <row r="1066" spans="1:2" x14ac:dyDescent="0.2">
      <c r="A1066" t="s">
        <v>732</v>
      </c>
      <c r="B1066">
        <v>16935</v>
      </c>
    </row>
    <row r="1067" spans="1:2" x14ac:dyDescent="0.2">
      <c r="A1067" t="s">
        <v>733</v>
      </c>
      <c r="B1067">
        <v>10195</v>
      </c>
    </row>
    <row r="1068" spans="1:2" x14ac:dyDescent="0.2">
      <c r="A1068" t="s">
        <v>734</v>
      </c>
      <c r="B1068">
        <v>51550</v>
      </c>
    </row>
    <row r="1069" spans="1:2" x14ac:dyDescent="0.2">
      <c r="A1069" t="s">
        <v>735</v>
      </c>
      <c r="B1069">
        <v>19235</v>
      </c>
    </row>
    <row r="1070" spans="1:2" x14ac:dyDescent="0.2">
      <c r="A1070" t="s">
        <v>736</v>
      </c>
      <c r="B1070">
        <v>11715</v>
      </c>
    </row>
    <row r="1071" spans="1:2" x14ac:dyDescent="0.2">
      <c r="A1071" t="s">
        <v>737</v>
      </c>
      <c r="B1071">
        <v>170040</v>
      </c>
    </row>
    <row r="1072" spans="1:2" x14ac:dyDescent="0.2">
      <c r="A1072" t="s">
        <v>738</v>
      </c>
      <c r="B1072">
        <v>14925</v>
      </c>
    </row>
    <row r="1073" spans="1:2" x14ac:dyDescent="0.2">
      <c r="A1073" t="s">
        <v>739</v>
      </c>
      <c r="B1073">
        <v>28745</v>
      </c>
    </row>
    <row r="1074" spans="1:2" x14ac:dyDescent="0.2">
      <c r="A1074" t="s">
        <v>740</v>
      </c>
      <c r="B1074">
        <v>7265</v>
      </c>
    </row>
    <row r="1075" spans="1:2" x14ac:dyDescent="0.2">
      <c r="A1075" t="s">
        <v>741</v>
      </c>
      <c r="B1075">
        <v>533830</v>
      </c>
    </row>
    <row r="1076" spans="1:2" x14ac:dyDescent="0.2">
      <c r="A1076" t="s">
        <v>742</v>
      </c>
      <c r="B1076">
        <v>114710</v>
      </c>
    </row>
    <row r="1077" spans="1:2" x14ac:dyDescent="0.2">
      <c r="A1077" t="s">
        <v>743</v>
      </c>
      <c r="B1077">
        <v>297600</v>
      </c>
    </row>
    <row r="1078" spans="1:2" x14ac:dyDescent="0.2">
      <c r="A1078" t="s">
        <v>744</v>
      </c>
      <c r="B1078">
        <v>35360</v>
      </c>
    </row>
    <row r="1079" spans="1:2" x14ac:dyDescent="0.2">
      <c r="A1079" t="s">
        <v>745</v>
      </c>
      <c r="B1079">
        <v>663560</v>
      </c>
    </row>
    <row r="1080" spans="1:2" x14ac:dyDescent="0.2">
      <c r="A1080" t="s">
        <v>746</v>
      </c>
      <c r="B1080">
        <v>9895</v>
      </c>
    </row>
    <row r="1081" spans="1:2" x14ac:dyDescent="0.2">
      <c r="A1081" t="s">
        <v>747</v>
      </c>
      <c r="B1081">
        <v>1494605</v>
      </c>
    </row>
    <row r="1082" spans="1:2" x14ac:dyDescent="0.2">
      <c r="A1082" t="s">
        <v>748</v>
      </c>
      <c r="B1082">
        <v>18385</v>
      </c>
    </row>
    <row r="1083" spans="1:2" x14ac:dyDescent="0.2">
      <c r="A1083" t="s">
        <v>749</v>
      </c>
      <c r="B1083">
        <v>13325</v>
      </c>
    </row>
    <row r="1084" spans="1:2" x14ac:dyDescent="0.2">
      <c r="A1084" t="s">
        <v>750</v>
      </c>
      <c r="B1084">
        <v>735</v>
      </c>
    </row>
    <row r="1085" spans="1:2" x14ac:dyDescent="0.2">
      <c r="A1085" t="s">
        <v>751</v>
      </c>
      <c r="B1085">
        <v>67825</v>
      </c>
    </row>
    <row r="1086" spans="1:2" x14ac:dyDescent="0.2">
      <c r="A1086" t="s">
        <v>752</v>
      </c>
      <c r="B1086">
        <v>2850</v>
      </c>
    </row>
    <row r="1087" spans="1:2" x14ac:dyDescent="0.2">
      <c r="A1087" t="s">
        <v>753</v>
      </c>
      <c r="B1087">
        <v>137405</v>
      </c>
    </row>
    <row r="1088" spans="1:2" x14ac:dyDescent="0.2">
      <c r="A1088" t="s">
        <v>754</v>
      </c>
      <c r="B1088">
        <v>794525</v>
      </c>
    </row>
    <row r="1089" spans="1:2" x14ac:dyDescent="0.2">
      <c r="A1089" t="s">
        <v>755</v>
      </c>
      <c r="B1089">
        <v>1470</v>
      </c>
    </row>
    <row r="1090" spans="1:2" x14ac:dyDescent="0.2">
      <c r="A1090" t="s">
        <v>756</v>
      </c>
      <c r="B1090">
        <v>21650</v>
      </c>
    </row>
    <row r="1091" spans="1:2" x14ac:dyDescent="0.2">
      <c r="A1091" t="s">
        <v>757</v>
      </c>
      <c r="B1091">
        <v>20950</v>
      </c>
    </row>
    <row r="1092" spans="1:2" x14ac:dyDescent="0.2">
      <c r="A1092" t="s">
        <v>758</v>
      </c>
      <c r="B1092">
        <v>2180</v>
      </c>
    </row>
    <row r="1093" spans="1:2" x14ac:dyDescent="0.2">
      <c r="A1093" t="s">
        <v>759</v>
      </c>
      <c r="B1093">
        <v>239355</v>
      </c>
    </row>
    <row r="1094" spans="1:2" x14ac:dyDescent="0.2">
      <c r="A1094" t="s">
        <v>760</v>
      </c>
      <c r="B1094">
        <v>49095</v>
      </c>
    </row>
    <row r="1095" spans="1:2" x14ac:dyDescent="0.2">
      <c r="A1095" t="s">
        <v>761</v>
      </c>
      <c r="B1095">
        <v>3505</v>
      </c>
    </row>
    <row r="1096" spans="1:2" x14ac:dyDescent="0.2">
      <c r="A1096" t="s">
        <v>762</v>
      </c>
      <c r="B1096">
        <v>20105</v>
      </c>
    </row>
    <row r="1097" spans="1:2" x14ac:dyDescent="0.2">
      <c r="A1097" t="s">
        <v>763</v>
      </c>
      <c r="B1097">
        <v>184515</v>
      </c>
    </row>
    <row r="1098" spans="1:2" x14ac:dyDescent="0.2">
      <c r="A1098" t="s">
        <v>764</v>
      </c>
      <c r="B1098">
        <v>18620</v>
      </c>
    </row>
    <row r="1099" spans="1:2" x14ac:dyDescent="0.2">
      <c r="A1099" t="s">
        <v>765</v>
      </c>
      <c r="B1099">
        <v>1030</v>
      </c>
    </row>
    <row r="1100" spans="1:2" x14ac:dyDescent="0.2">
      <c r="A1100" t="s">
        <v>766</v>
      </c>
      <c r="B1100">
        <v>115110</v>
      </c>
    </row>
    <row r="1101" spans="1:2" x14ac:dyDescent="0.2">
      <c r="A1101" t="s">
        <v>767</v>
      </c>
      <c r="B1101">
        <v>3690</v>
      </c>
    </row>
    <row r="1102" spans="1:2" x14ac:dyDescent="0.2">
      <c r="A1102" t="s">
        <v>768</v>
      </c>
      <c r="B1102">
        <v>72630</v>
      </c>
    </row>
    <row r="1103" spans="1:2" x14ac:dyDescent="0.2">
      <c r="A1103" t="s">
        <v>769</v>
      </c>
      <c r="B1103">
        <v>2190</v>
      </c>
    </row>
    <row r="1104" spans="1:2" x14ac:dyDescent="0.2">
      <c r="A1104" t="s">
        <v>770</v>
      </c>
      <c r="B1104">
        <v>2560</v>
      </c>
    </row>
    <row r="1105" spans="1:2" x14ac:dyDescent="0.2">
      <c r="A1105" t="s">
        <v>771</v>
      </c>
      <c r="B1105">
        <v>34725</v>
      </c>
    </row>
    <row r="1106" spans="1:2" x14ac:dyDescent="0.2">
      <c r="A1106" t="s">
        <v>772</v>
      </c>
      <c r="B1106">
        <v>349810</v>
      </c>
    </row>
    <row r="1107" spans="1:2" x14ac:dyDescent="0.2">
      <c r="A1107" t="s">
        <v>773</v>
      </c>
      <c r="B1107">
        <v>2115</v>
      </c>
    </row>
    <row r="1108" spans="1:2" x14ac:dyDescent="0.2">
      <c r="A1108" t="s">
        <v>774</v>
      </c>
      <c r="B1108">
        <v>1910</v>
      </c>
    </row>
    <row r="1109" spans="1:2" x14ac:dyDescent="0.2">
      <c r="A1109" t="s">
        <v>775</v>
      </c>
      <c r="B1109">
        <v>17740</v>
      </c>
    </row>
    <row r="1110" spans="1:2" x14ac:dyDescent="0.2">
      <c r="A1110" t="s">
        <v>776</v>
      </c>
      <c r="B1110">
        <v>1435</v>
      </c>
    </row>
    <row r="1111" spans="1:2" x14ac:dyDescent="0.2">
      <c r="A1111" t="s">
        <v>777</v>
      </c>
      <c r="B1111">
        <v>1170</v>
      </c>
    </row>
    <row r="1112" spans="1:2" x14ac:dyDescent="0.2">
      <c r="A1112" t="s">
        <v>778</v>
      </c>
      <c r="B1112">
        <v>13800</v>
      </c>
    </row>
    <row r="1113" spans="1:2" x14ac:dyDescent="0.2">
      <c r="A1113" t="s">
        <v>779</v>
      </c>
      <c r="B1113">
        <v>11005</v>
      </c>
    </row>
    <row r="1114" spans="1:2" x14ac:dyDescent="0.2">
      <c r="A1114" t="s">
        <v>780</v>
      </c>
      <c r="B1114">
        <v>7835</v>
      </c>
    </row>
    <row r="1115" spans="1:2" x14ac:dyDescent="0.2">
      <c r="A1115" t="s">
        <v>781</v>
      </c>
      <c r="B1115">
        <v>520</v>
      </c>
    </row>
    <row r="1116" spans="1:2" x14ac:dyDescent="0.2">
      <c r="A1116" t="s">
        <v>782</v>
      </c>
      <c r="B1116">
        <v>76460</v>
      </c>
    </row>
    <row r="1117" spans="1:2" x14ac:dyDescent="0.2">
      <c r="A1117" t="s">
        <v>783</v>
      </c>
      <c r="B1117">
        <v>145080</v>
      </c>
    </row>
    <row r="1118" spans="1:2" x14ac:dyDescent="0.2">
      <c r="A1118" t="s">
        <v>784</v>
      </c>
      <c r="B1118">
        <v>1455</v>
      </c>
    </row>
    <row r="1119" spans="1:2" x14ac:dyDescent="0.2">
      <c r="A1119" t="s">
        <v>785</v>
      </c>
      <c r="B1119">
        <v>900</v>
      </c>
    </row>
    <row r="1120" spans="1:2" x14ac:dyDescent="0.2">
      <c r="A1120" t="s">
        <v>786</v>
      </c>
      <c r="B1120">
        <v>460</v>
      </c>
    </row>
    <row r="1121" spans="1:2" x14ac:dyDescent="0.2">
      <c r="A1121" t="s">
        <v>787</v>
      </c>
      <c r="B1121">
        <v>1640</v>
      </c>
    </row>
    <row r="1122" spans="1:2" x14ac:dyDescent="0.2">
      <c r="A1122" t="s">
        <v>788</v>
      </c>
      <c r="B1122">
        <v>4095</v>
      </c>
    </row>
    <row r="1123" spans="1:2" x14ac:dyDescent="0.2">
      <c r="A1123" t="s">
        <v>789</v>
      </c>
      <c r="B1123">
        <v>37325</v>
      </c>
    </row>
    <row r="1124" spans="1:2" x14ac:dyDescent="0.2">
      <c r="A1124" t="s">
        <v>790</v>
      </c>
      <c r="B1124">
        <v>7475</v>
      </c>
    </row>
    <row r="1125" spans="1:2" x14ac:dyDescent="0.2">
      <c r="A1125" t="s">
        <v>791</v>
      </c>
      <c r="B1125">
        <v>31625</v>
      </c>
    </row>
    <row r="1126" spans="1:2" x14ac:dyDescent="0.2">
      <c r="A1126" t="s">
        <v>792</v>
      </c>
      <c r="B1126">
        <v>12525</v>
      </c>
    </row>
    <row r="1127" spans="1:2" x14ac:dyDescent="0.2">
      <c r="A1127" t="s">
        <v>793</v>
      </c>
      <c r="B1127">
        <v>325210</v>
      </c>
    </row>
    <row r="1128" spans="1:2" x14ac:dyDescent="0.2">
      <c r="A1128" t="s">
        <v>794</v>
      </c>
      <c r="B1128">
        <v>10870</v>
      </c>
    </row>
    <row r="1129" spans="1:2" x14ac:dyDescent="0.2">
      <c r="A1129" t="s">
        <v>795</v>
      </c>
      <c r="B1129">
        <v>610</v>
      </c>
    </row>
    <row r="1130" spans="1:2" x14ac:dyDescent="0.2">
      <c r="A1130" t="s">
        <v>796</v>
      </c>
      <c r="B1130">
        <v>10135</v>
      </c>
    </row>
    <row r="1131" spans="1:2" x14ac:dyDescent="0.2">
      <c r="A1131" t="s">
        <v>797</v>
      </c>
      <c r="B1131">
        <v>910</v>
      </c>
    </row>
    <row r="1132" spans="1:2" x14ac:dyDescent="0.2">
      <c r="A1132" t="s">
        <v>798</v>
      </c>
      <c r="B1132">
        <v>2475</v>
      </c>
    </row>
    <row r="1133" spans="1:2" x14ac:dyDescent="0.2">
      <c r="A1133" t="s">
        <v>799</v>
      </c>
      <c r="B1133">
        <v>17380</v>
      </c>
    </row>
    <row r="1134" spans="1:2" x14ac:dyDescent="0.2">
      <c r="A1134" t="s">
        <v>800</v>
      </c>
      <c r="B1134">
        <v>22280</v>
      </c>
    </row>
    <row r="1135" spans="1:2" x14ac:dyDescent="0.2">
      <c r="A1135" t="s">
        <v>801</v>
      </c>
      <c r="B1135">
        <v>45590</v>
      </c>
    </row>
    <row r="1136" spans="1:2" x14ac:dyDescent="0.2">
      <c r="A1136" t="s">
        <v>802</v>
      </c>
      <c r="B1136">
        <v>2685</v>
      </c>
    </row>
    <row r="1137" spans="1:2" x14ac:dyDescent="0.2">
      <c r="A1137" t="s">
        <v>803</v>
      </c>
      <c r="B1137">
        <v>12000</v>
      </c>
    </row>
    <row r="1138" spans="1:2" x14ac:dyDescent="0.2">
      <c r="A1138" t="s">
        <v>804</v>
      </c>
      <c r="B1138">
        <v>13360</v>
      </c>
    </row>
    <row r="1139" spans="1:2" x14ac:dyDescent="0.2">
      <c r="A1139" t="s">
        <v>805</v>
      </c>
      <c r="B1139">
        <v>39530</v>
      </c>
    </row>
    <row r="1140" spans="1:2" x14ac:dyDescent="0.2">
      <c r="A1140" t="s">
        <v>806</v>
      </c>
      <c r="B1140">
        <v>5380</v>
      </c>
    </row>
    <row r="1141" spans="1:2" x14ac:dyDescent="0.2">
      <c r="A1141" t="s">
        <v>807</v>
      </c>
      <c r="B1141">
        <v>5230</v>
      </c>
    </row>
    <row r="1142" spans="1:2" x14ac:dyDescent="0.2">
      <c r="A1142" t="s">
        <v>808</v>
      </c>
      <c r="B1142">
        <v>3350</v>
      </c>
    </row>
    <row r="1143" spans="1:2" x14ac:dyDescent="0.2">
      <c r="A1143" t="s">
        <v>809</v>
      </c>
      <c r="B1143">
        <v>62890</v>
      </c>
    </row>
    <row r="1144" spans="1:2" x14ac:dyDescent="0.2">
      <c r="A1144" t="s">
        <v>810</v>
      </c>
      <c r="B1144">
        <v>6655</v>
      </c>
    </row>
    <row r="1145" spans="1:2" x14ac:dyDescent="0.2">
      <c r="A1145" t="s">
        <v>811</v>
      </c>
      <c r="B1145">
        <v>2205</v>
      </c>
    </row>
    <row r="1146" spans="1:2" x14ac:dyDescent="0.2">
      <c r="A1146" t="s">
        <v>812</v>
      </c>
      <c r="B1146">
        <v>2165</v>
      </c>
    </row>
    <row r="1147" spans="1:2" x14ac:dyDescent="0.2">
      <c r="A1147" t="s">
        <v>813</v>
      </c>
      <c r="B1147">
        <v>19645</v>
      </c>
    </row>
    <row r="1148" spans="1:2" x14ac:dyDescent="0.2">
      <c r="A1148" t="s">
        <v>814</v>
      </c>
      <c r="B1148">
        <v>32965</v>
      </c>
    </row>
    <row r="1149" spans="1:2" x14ac:dyDescent="0.2">
      <c r="A1149" t="s">
        <v>815</v>
      </c>
      <c r="B1149">
        <v>3390</v>
      </c>
    </row>
    <row r="1150" spans="1:2" x14ac:dyDescent="0.2">
      <c r="A1150" t="s">
        <v>816</v>
      </c>
      <c r="B1150">
        <v>12220</v>
      </c>
    </row>
    <row r="1151" spans="1:2" x14ac:dyDescent="0.2">
      <c r="A1151" t="s">
        <v>817</v>
      </c>
      <c r="B1151">
        <v>13925</v>
      </c>
    </row>
    <row r="1152" spans="1:2" x14ac:dyDescent="0.2">
      <c r="A1152" t="s">
        <v>818</v>
      </c>
      <c r="B1152">
        <v>539805</v>
      </c>
    </row>
    <row r="1153" spans="1:2" x14ac:dyDescent="0.2">
      <c r="A1153" t="s">
        <v>819</v>
      </c>
      <c r="B1153">
        <v>118040</v>
      </c>
    </row>
    <row r="1154" spans="1:2" x14ac:dyDescent="0.2">
      <c r="A1154" t="s">
        <v>820</v>
      </c>
      <c r="B1154">
        <v>1085</v>
      </c>
    </row>
    <row r="1155" spans="1:2" x14ac:dyDescent="0.2">
      <c r="A1155" t="s">
        <v>821</v>
      </c>
      <c r="B1155">
        <v>1480</v>
      </c>
    </row>
    <row r="1156" spans="1:2" x14ac:dyDescent="0.2">
      <c r="A1156" t="s">
        <v>822</v>
      </c>
      <c r="B1156">
        <v>850</v>
      </c>
    </row>
    <row r="1157" spans="1:2" x14ac:dyDescent="0.2">
      <c r="A1157" t="s">
        <v>823</v>
      </c>
      <c r="B1157">
        <v>2670</v>
      </c>
    </row>
    <row r="1158" spans="1:2" x14ac:dyDescent="0.2">
      <c r="A1158" t="s">
        <v>824</v>
      </c>
      <c r="B1158">
        <v>1665</v>
      </c>
    </row>
    <row r="1159" spans="1:2" x14ac:dyDescent="0.2">
      <c r="A1159" t="s">
        <v>825</v>
      </c>
      <c r="B1159">
        <v>12390</v>
      </c>
    </row>
    <row r="1160" spans="1:2" x14ac:dyDescent="0.2">
      <c r="A1160" t="s">
        <v>826</v>
      </c>
      <c r="B1160">
        <v>955</v>
      </c>
    </row>
    <row r="1161" spans="1:2" x14ac:dyDescent="0.2">
      <c r="A1161" t="s">
        <v>827</v>
      </c>
      <c r="B1161">
        <v>18920</v>
      </c>
    </row>
    <row r="1162" spans="1:2" x14ac:dyDescent="0.2">
      <c r="A1162" t="s">
        <v>828</v>
      </c>
      <c r="B1162">
        <v>1090</v>
      </c>
    </row>
    <row r="1163" spans="1:2" x14ac:dyDescent="0.2">
      <c r="A1163" t="s">
        <v>829</v>
      </c>
      <c r="B1163">
        <v>470</v>
      </c>
    </row>
    <row r="1164" spans="1:2" x14ac:dyDescent="0.2">
      <c r="A1164" t="s">
        <v>830</v>
      </c>
      <c r="B1164">
        <v>655</v>
      </c>
    </row>
    <row r="1165" spans="1:2" x14ac:dyDescent="0.2">
      <c r="A1165" t="s">
        <v>831</v>
      </c>
      <c r="B1165">
        <v>500</v>
      </c>
    </row>
    <row r="1166" spans="1:2" x14ac:dyDescent="0.2">
      <c r="A1166" t="s">
        <v>832</v>
      </c>
      <c r="B1166">
        <v>17720</v>
      </c>
    </row>
    <row r="1167" spans="1:2" x14ac:dyDescent="0.2">
      <c r="A1167" t="s">
        <v>833</v>
      </c>
      <c r="B1167">
        <v>3785</v>
      </c>
    </row>
    <row r="1168" spans="1:2" x14ac:dyDescent="0.2">
      <c r="A1168" t="s">
        <v>834</v>
      </c>
      <c r="B1168">
        <v>2850</v>
      </c>
    </row>
    <row r="1169" spans="1:2" x14ac:dyDescent="0.2">
      <c r="A1169" t="s">
        <v>835</v>
      </c>
      <c r="B1169">
        <v>5480</v>
      </c>
    </row>
    <row r="1170" spans="1:2" x14ac:dyDescent="0.2">
      <c r="A1170" t="s">
        <v>836</v>
      </c>
      <c r="B1170">
        <v>1130</v>
      </c>
    </row>
    <row r="1171" spans="1:2" x14ac:dyDescent="0.2">
      <c r="A1171" t="s">
        <v>837</v>
      </c>
      <c r="B1171">
        <v>2275</v>
      </c>
    </row>
    <row r="1172" spans="1:2" x14ac:dyDescent="0.2">
      <c r="A1172" t="s">
        <v>838</v>
      </c>
      <c r="B1172">
        <v>585</v>
      </c>
    </row>
    <row r="1173" spans="1:2" x14ac:dyDescent="0.2">
      <c r="A1173" t="s">
        <v>839</v>
      </c>
      <c r="B1173">
        <v>27030</v>
      </c>
    </row>
    <row r="1174" spans="1:2" x14ac:dyDescent="0.2">
      <c r="A1174" t="s">
        <v>840</v>
      </c>
      <c r="B1174">
        <v>1270</v>
      </c>
    </row>
    <row r="1175" spans="1:2" x14ac:dyDescent="0.2">
      <c r="A1175" t="s">
        <v>841</v>
      </c>
      <c r="B1175">
        <v>5500</v>
      </c>
    </row>
    <row r="1176" spans="1:2" x14ac:dyDescent="0.2">
      <c r="A1176" t="s">
        <v>842</v>
      </c>
      <c r="B1176">
        <v>1330</v>
      </c>
    </row>
    <row r="1177" spans="1:2" x14ac:dyDescent="0.2">
      <c r="A1177" t="s">
        <v>843</v>
      </c>
      <c r="B1177">
        <v>2875</v>
      </c>
    </row>
    <row r="1178" spans="1:2" x14ac:dyDescent="0.2">
      <c r="A1178" t="s">
        <v>844</v>
      </c>
      <c r="B1178">
        <v>500</v>
      </c>
    </row>
    <row r="1179" spans="1:2" x14ac:dyDescent="0.2">
      <c r="A1179" t="s">
        <v>845</v>
      </c>
      <c r="B1179">
        <v>5070</v>
      </c>
    </row>
    <row r="1180" spans="1:2" x14ac:dyDescent="0.2">
      <c r="A1180" t="s">
        <v>846</v>
      </c>
      <c r="B1180">
        <v>7940</v>
      </c>
    </row>
    <row r="1181" spans="1:2" x14ac:dyDescent="0.2">
      <c r="A1181" t="s">
        <v>847</v>
      </c>
      <c r="B1181">
        <v>185775</v>
      </c>
    </row>
    <row r="1182" spans="1:2" x14ac:dyDescent="0.2">
      <c r="A1182" t="s">
        <v>848</v>
      </c>
      <c r="B1182">
        <v>34755</v>
      </c>
    </row>
    <row r="1183" spans="1:2" x14ac:dyDescent="0.2">
      <c r="A1183" t="s">
        <v>849</v>
      </c>
      <c r="B1183">
        <v>19685</v>
      </c>
    </row>
    <row r="1184" spans="1:2" x14ac:dyDescent="0.2">
      <c r="A1184" t="s">
        <v>850</v>
      </c>
      <c r="B1184">
        <v>1860</v>
      </c>
    </row>
    <row r="1185" spans="1:2" x14ac:dyDescent="0.2">
      <c r="A1185" t="s">
        <v>851</v>
      </c>
      <c r="B1185">
        <v>500</v>
      </c>
    </row>
    <row r="1186" spans="1:2" x14ac:dyDescent="0.2">
      <c r="A1186" t="s">
        <v>852</v>
      </c>
      <c r="B1186">
        <v>51730</v>
      </c>
    </row>
    <row r="1187" spans="1:2" x14ac:dyDescent="0.2">
      <c r="A1187" t="s">
        <v>853</v>
      </c>
      <c r="B1187">
        <v>4135</v>
      </c>
    </row>
    <row r="1188" spans="1:2" x14ac:dyDescent="0.2">
      <c r="A1188" t="s">
        <v>854</v>
      </c>
      <c r="B1188">
        <v>650</v>
      </c>
    </row>
    <row r="1189" spans="1:2" x14ac:dyDescent="0.2">
      <c r="A1189" t="s">
        <v>855</v>
      </c>
      <c r="B1189">
        <v>54005</v>
      </c>
    </row>
    <row r="1190" spans="1:2" x14ac:dyDescent="0.2">
      <c r="A1190" t="s">
        <v>856</v>
      </c>
      <c r="B1190">
        <v>10320</v>
      </c>
    </row>
    <row r="1191" spans="1:2" x14ac:dyDescent="0.2">
      <c r="A1191" t="s">
        <v>857</v>
      </c>
      <c r="B1191">
        <v>13985</v>
      </c>
    </row>
    <row r="1192" spans="1:2" x14ac:dyDescent="0.2">
      <c r="A1192" t="s">
        <v>858</v>
      </c>
      <c r="B1192">
        <v>3320</v>
      </c>
    </row>
    <row r="1193" spans="1:2" x14ac:dyDescent="0.2">
      <c r="A1193" t="s">
        <v>859</v>
      </c>
      <c r="B1193">
        <v>128330</v>
      </c>
    </row>
    <row r="1194" spans="1:2" x14ac:dyDescent="0.2">
      <c r="A1194" t="s">
        <v>860</v>
      </c>
      <c r="B1194">
        <v>950</v>
      </c>
    </row>
    <row r="1195" spans="1:2" x14ac:dyDescent="0.2">
      <c r="A1195" t="s">
        <v>861</v>
      </c>
      <c r="B1195">
        <v>815</v>
      </c>
    </row>
    <row r="1196" spans="1:2" x14ac:dyDescent="0.2">
      <c r="A1196" t="s">
        <v>862</v>
      </c>
      <c r="B1196">
        <v>2180</v>
      </c>
    </row>
    <row r="1197" spans="1:2" x14ac:dyDescent="0.2">
      <c r="A1197" t="s">
        <v>863</v>
      </c>
      <c r="B1197">
        <v>5410</v>
      </c>
    </row>
    <row r="1198" spans="1:2" x14ac:dyDescent="0.2">
      <c r="A1198" t="s">
        <v>864</v>
      </c>
      <c r="B1198">
        <v>790</v>
      </c>
    </row>
    <row r="1199" spans="1:2" x14ac:dyDescent="0.2">
      <c r="A1199" t="s">
        <v>865</v>
      </c>
      <c r="B1199">
        <v>12830</v>
      </c>
    </row>
    <row r="1200" spans="1:2" x14ac:dyDescent="0.2">
      <c r="A1200" t="s">
        <v>866</v>
      </c>
      <c r="B1200">
        <v>21680</v>
      </c>
    </row>
    <row r="1201" spans="1:2" x14ac:dyDescent="0.2">
      <c r="A1201" t="s">
        <v>867</v>
      </c>
      <c r="B1201">
        <v>355</v>
      </c>
    </row>
    <row r="1202" spans="1:2" x14ac:dyDescent="0.2">
      <c r="A1202" t="s">
        <v>868</v>
      </c>
      <c r="B1202">
        <v>5230</v>
      </c>
    </row>
    <row r="1203" spans="1:2" x14ac:dyDescent="0.2">
      <c r="A1203" t="s">
        <v>869</v>
      </c>
      <c r="B1203">
        <v>2170</v>
      </c>
    </row>
    <row r="1204" spans="1:2" x14ac:dyDescent="0.2">
      <c r="A1204" t="s">
        <v>870</v>
      </c>
      <c r="B1204">
        <v>4655</v>
      </c>
    </row>
    <row r="1205" spans="1:2" x14ac:dyDescent="0.2">
      <c r="A1205" t="s">
        <v>871</v>
      </c>
      <c r="B1205">
        <v>1750</v>
      </c>
    </row>
    <row r="1206" spans="1:2" x14ac:dyDescent="0.2">
      <c r="A1206" t="s">
        <v>872</v>
      </c>
      <c r="B1206">
        <v>5065</v>
      </c>
    </row>
    <row r="1207" spans="1:2" x14ac:dyDescent="0.2">
      <c r="A1207" t="s">
        <v>873</v>
      </c>
      <c r="B1207">
        <v>575</v>
      </c>
    </row>
    <row r="1208" spans="1:2" x14ac:dyDescent="0.2">
      <c r="A1208" t="s">
        <v>874</v>
      </c>
      <c r="B1208">
        <v>30215</v>
      </c>
    </row>
    <row r="1209" spans="1:2" x14ac:dyDescent="0.2">
      <c r="A1209" t="s">
        <v>875</v>
      </c>
      <c r="B1209">
        <v>20575</v>
      </c>
    </row>
    <row r="1210" spans="1:2" x14ac:dyDescent="0.2">
      <c r="A1210" t="s">
        <v>876</v>
      </c>
      <c r="B1210">
        <v>2400</v>
      </c>
    </row>
    <row r="1211" spans="1:2" x14ac:dyDescent="0.2">
      <c r="A1211" t="s">
        <v>877</v>
      </c>
      <c r="B1211">
        <v>1160</v>
      </c>
    </row>
    <row r="1212" spans="1:2" x14ac:dyDescent="0.2">
      <c r="A1212" t="s">
        <v>878</v>
      </c>
      <c r="B1212">
        <v>2875</v>
      </c>
    </row>
    <row r="1213" spans="1:2" x14ac:dyDescent="0.2">
      <c r="A1213" t="s">
        <v>879</v>
      </c>
      <c r="B1213">
        <v>935</v>
      </c>
    </row>
    <row r="1214" spans="1:2" x14ac:dyDescent="0.2">
      <c r="A1214" t="s">
        <v>880</v>
      </c>
      <c r="B1214">
        <v>3980</v>
      </c>
    </row>
    <row r="1215" spans="1:2" x14ac:dyDescent="0.2">
      <c r="A1215" t="s">
        <v>881</v>
      </c>
      <c r="B1215">
        <v>475</v>
      </c>
    </row>
    <row r="1216" spans="1:2" x14ac:dyDescent="0.2">
      <c r="A1216" t="s">
        <v>882</v>
      </c>
      <c r="B1216">
        <v>8445</v>
      </c>
    </row>
    <row r="1217" spans="1:2" x14ac:dyDescent="0.2">
      <c r="A1217" t="s">
        <v>883</v>
      </c>
      <c r="B1217">
        <v>116395</v>
      </c>
    </row>
    <row r="1218" spans="1:2" x14ac:dyDescent="0.2">
      <c r="A1218" t="s">
        <v>884</v>
      </c>
      <c r="B1218">
        <v>14015</v>
      </c>
    </row>
    <row r="1219" spans="1:2" x14ac:dyDescent="0.2">
      <c r="A1219" t="s">
        <v>885</v>
      </c>
      <c r="B1219">
        <v>103790</v>
      </c>
    </row>
    <row r="1220" spans="1:2" x14ac:dyDescent="0.2">
      <c r="A1220" t="s">
        <v>886</v>
      </c>
      <c r="B1220">
        <v>2958125</v>
      </c>
    </row>
    <row r="1221" spans="1:2" x14ac:dyDescent="0.2">
      <c r="A1221" t="s">
        <v>887</v>
      </c>
      <c r="B1221">
        <v>518165</v>
      </c>
    </row>
    <row r="1222" spans="1:2" x14ac:dyDescent="0.2">
      <c r="A1222" t="s">
        <v>888</v>
      </c>
      <c r="B1222">
        <v>42320</v>
      </c>
    </row>
    <row r="1223" spans="1:2" x14ac:dyDescent="0.2">
      <c r="A1223" t="s">
        <v>889</v>
      </c>
      <c r="B1223">
        <v>58930</v>
      </c>
    </row>
    <row r="1224" spans="1:2" x14ac:dyDescent="0.2">
      <c r="A1224" t="s">
        <v>890</v>
      </c>
      <c r="B1224">
        <v>31500</v>
      </c>
    </row>
    <row r="1225" spans="1:2" x14ac:dyDescent="0.2">
      <c r="A1225" t="s">
        <v>891</v>
      </c>
      <c r="B1225">
        <v>7115</v>
      </c>
    </row>
    <row r="1226" spans="1:2" x14ac:dyDescent="0.2">
      <c r="A1226" t="s">
        <v>892</v>
      </c>
      <c r="B1226">
        <v>3225</v>
      </c>
    </row>
    <row r="1227" spans="1:2" x14ac:dyDescent="0.2">
      <c r="A1227" t="s">
        <v>893</v>
      </c>
      <c r="B1227">
        <v>2430</v>
      </c>
    </row>
    <row r="1228" spans="1:2" x14ac:dyDescent="0.2">
      <c r="A1228" t="s">
        <v>894</v>
      </c>
      <c r="B1228">
        <v>810</v>
      </c>
    </row>
    <row r="1229" spans="1:2" x14ac:dyDescent="0.2">
      <c r="A1229" t="s">
        <v>895</v>
      </c>
      <c r="B1229">
        <v>106565</v>
      </c>
    </row>
    <row r="1230" spans="1:2" x14ac:dyDescent="0.2">
      <c r="A1230" t="s">
        <v>896</v>
      </c>
      <c r="B1230">
        <v>35965</v>
      </c>
    </row>
    <row r="1231" spans="1:2" x14ac:dyDescent="0.2">
      <c r="A1231" t="s">
        <v>897</v>
      </c>
      <c r="B1231">
        <v>15065</v>
      </c>
    </row>
    <row r="1232" spans="1:2" x14ac:dyDescent="0.2">
      <c r="A1232" t="s">
        <v>898</v>
      </c>
      <c r="B1232">
        <v>7515</v>
      </c>
    </row>
    <row r="1233" spans="1:2" x14ac:dyDescent="0.2">
      <c r="A1233" t="s">
        <v>899</v>
      </c>
      <c r="B1233">
        <v>1620</v>
      </c>
    </row>
    <row r="1234" spans="1:2" x14ac:dyDescent="0.2">
      <c r="A1234" t="s">
        <v>900</v>
      </c>
      <c r="B1234">
        <v>8805</v>
      </c>
    </row>
    <row r="1235" spans="1:2" x14ac:dyDescent="0.2">
      <c r="A1235" t="s">
        <v>901</v>
      </c>
      <c r="B1235">
        <v>1180</v>
      </c>
    </row>
    <row r="1236" spans="1:2" x14ac:dyDescent="0.2">
      <c r="A1236" t="s">
        <v>902</v>
      </c>
      <c r="B1236">
        <v>510</v>
      </c>
    </row>
    <row r="1237" spans="1:2" x14ac:dyDescent="0.2">
      <c r="A1237" t="s">
        <v>903</v>
      </c>
      <c r="B1237">
        <v>112970</v>
      </c>
    </row>
    <row r="1238" spans="1:2" x14ac:dyDescent="0.2">
      <c r="A1238" t="s">
        <v>904</v>
      </c>
      <c r="B1238">
        <v>23900</v>
      </c>
    </row>
    <row r="1239" spans="1:2" x14ac:dyDescent="0.2">
      <c r="A1239" t="s">
        <v>905</v>
      </c>
      <c r="B1239">
        <v>2565</v>
      </c>
    </row>
    <row r="1240" spans="1:2" x14ac:dyDescent="0.2">
      <c r="A1240" t="s">
        <v>906</v>
      </c>
      <c r="B1240">
        <v>3930</v>
      </c>
    </row>
    <row r="1241" spans="1:2" x14ac:dyDescent="0.2">
      <c r="A1241" t="s">
        <v>907</v>
      </c>
      <c r="B1241">
        <v>38445</v>
      </c>
    </row>
    <row r="1242" spans="1:2" x14ac:dyDescent="0.2">
      <c r="A1242" t="s">
        <v>908</v>
      </c>
      <c r="B1242">
        <v>1410</v>
      </c>
    </row>
    <row r="1243" spans="1:2" x14ac:dyDescent="0.2">
      <c r="A1243" t="s">
        <v>909</v>
      </c>
      <c r="B1243">
        <v>2150</v>
      </c>
    </row>
    <row r="1244" spans="1:2" x14ac:dyDescent="0.2">
      <c r="A1244" t="s">
        <v>910</v>
      </c>
      <c r="B1244">
        <v>32855</v>
      </c>
    </row>
    <row r="1245" spans="1:2" x14ac:dyDescent="0.2">
      <c r="A1245" t="s">
        <v>911</v>
      </c>
      <c r="B1245">
        <v>540</v>
      </c>
    </row>
    <row r="1246" spans="1:2" x14ac:dyDescent="0.2">
      <c r="A1246" t="s">
        <v>912</v>
      </c>
      <c r="B1246">
        <v>770</v>
      </c>
    </row>
    <row r="1247" spans="1:2" x14ac:dyDescent="0.2">
      <c r="A1247" t="s">
        <v>913</v>
      </c>
      <c r="B1247">
        <v>1915</v>
      </c>
    </row>
    <row r="1248" spans="1:2" x14ac:dyDescent="0.2">
      <c r="A1248" t="s">
        <v>914</v>
      </c>
      <c r="B1248">
        <v>3335</v>
      </c>
    </row>
    <row r="1249" spans="1:2" x14ac:dyDescent="0.2">
      <c r="A1249" t="s">
        <v>915</v>
      </c>
      <c r="B1249">
        <v>13185</v>
      </c>
    </row>
    <row r="1250" spans="1:2" x14ac:dyDescent="0.2">
      <c r="A1250" t="s">
        <v>916</v>
      </c>
      <c r="B1250">
        <v>993600</v>
      </c>
    </row>
    <row r="1251" spans="1:2" x14ac:dyDescent="0.2">
      <c r="A1251" t="s">
        <v>917</v>
      </c>
      <c r="B1251">
        <v>23645</v>
      </c>
    </row>
    <row r="1252" spans="1:2" x14ac:dyDescent="0.2">
      <c r="A1252" t="s">
        <v>918</v>
      </c>
      <c r="B1252">
        <v>11725</v>
      </c>
    </row>
    <row r="1253" spans="1:2" x14ac:dyDescent="0.2">
      <c r="A1253" t="s">
        <v>919</v>
      </c>
      <c r="B1253">
        <v>1765</v>
      </c>
    </row>
    <row r="1254" spans="1:2" x14ac:dyDescent="0.2">
      <c r="A1254" t="s">
        <v>920</v>
      </c>
      <c r="B1254">
        <v>694985</v>
      </c>
    </row>
    <row r="1255" spans="1:2" x14ac:dyDescent="0.2">
      <c r="A1255" t="s">
        <v>921</v>
      </c>
      <c r="B1255">
        <v>2910</v>
      </c>
    </row>
    <row r="1256" spans="1:2" x14ac:dyDescent="0.2">
      <c r="A1256" t="s">
        <v>922</v>
      </c>
      <c r="B1256">
        <v>4300</v>
      </c>
    </row>
    <row r="1257" spans="1:2" x14ac:dyDescent="0.2">
      <c r="A1257" t="s">
        <v>923</v>
      </c>
      <c r="B1257">
        <v>1605</v>
      </c>
    </row>
    <row r="1258" spans="1:2" x14ac:dyDescent="0.2">
      <c r="A1258" t="s">
        <v>924</v>
      </c>
      <c r="B1258">
        <v>8720</v>
      </c>
    </row>
    <row r="1259" spans="1:2" x14ac:dyDescent="0.2">
      <c r="A1259" t="s">
        <v>925</v>
      </c>
      <c r="B1259">
        <v>110420</v>
      </c>
    </row>
    <row r="1260" spans="1:2" x14ac:dyDescent="0.2">
      <c r="A1260" t="s">
        <v>926</v>
      </c>
      <c r="B1260">
        <v>61155</v>
      </c>
    </row>
    <row r="1261" spans="1:2" x14ac:dyDescent="0.2">
      <c r="A1261" t="s">
        <v>927</v>
      </c>
      <c r="B1261">
        <v>3600</v>
      </c>
    </row>
    <row r="1262" spans="1:2" x14ac:dyDescent="0.2">
      <c r="A1262" t="s">
        <v>928</v>
      </c>
      <c r="B1262">
        <v>75005</v>
      </c>
    </row>
    <row r="1263" spans="1:2" x14ac:dyDescent="0.2">
      <c r="A1263" t="s">
        <v>929</v>
      </c>
      <c r="B1263">
        <v>24845</v>
      </c>
    </row>
    <row r="1264" spans="1:2" x14ac:dyDescent="0.2">
      <c r="A1264" t="s">
        <v>930</v>
      </c>
      <c r="B1264">
        <v>38815</v>
      </c>
    </row>
    <row r="1265" spans="1:2" x14ac:dyDescent="0.2">
      <c r="A1265" t="s">
        <v>931</v>
      </c>
      <c r="B1265">
        <v>1467205</v>
      </c>
    </row>
    <row r="1266" spans="1:2" x14ac:dyDescent="0.2">
      <c r="A1266" t="s">
        <v>932</v>
      </c>
      <c r="B1266">
        <v>4535</v>
      </c>
    </row>
    <row r="1267" spans="1:2" x14ac:dyDescent="0.2">
      <c r="A1267" t="s">
        <v>933</v>
      </c>
      <c r="B1267">
        <v>18515</v>
      </c>
    </row>
    <row r="1268" spans="1:2" x14ac:dyDescent="0.2">
      <c r="A1268" t="s">
        <v>934</v>
      </c>
      <c r="B1268">
        <v>836150</v>
      </c>
    </row>
    <row r="1269" spans="1:2" x14ac:dyDescent="0.2">
      <c r="A1269" t="s">
        <v>935</v>
      </c>
      <c r="B1269">
        <v>369105</v>
      </c>
    </row>
    <row r="1270" spans="1:2" x14ac:dyDescent="0.2">
      <c r="A1270" t="s">
        <v>936</v>
      </c>
      <c r="B1270">
        <v>415</v>
      </c>
    </row>
    <row r="1271" spans="1:2" x14ac:dyDescent="0.2">
      <c r="A1271" t="s">
        <v>937</v>
      </c>
      <c r="B1271">
        <v>9950</v>
      </c>
    </row>
    <row r="1272" spans="1:2" x14ac:dyDescent="0.2">
      <c r="A1272" t="s">
        <v>938</v>
      </c>
      <c r="B1272">
        <v>53415</v>
      </c>
    </row>
    <row r="1273" spans="1:2" x14ac:dyDescent="0.2">
      <c r="A1273" t="s">
        <v>939</v>
      </c>
      <c r="B1273">
        <v>2275</v>
      </c>
    </row>
    <row r="1274" spans="1:2" x14ac:dyDescent="0.2">
      <c r="A1274" t="s">
        <v>940</v>
      </c>
      <c r="B1274">
        <v>93685</v>
      </c>
    </row>
    <row r="1275" spans="1:2" x14ac:dyDescent="0.2">
      <c r="A1275" t="s">
        <v>941</v>
      </c>
      <c r="B1275">
        <v>12185</v>
      </c>
    </row>
    <row r="1276" spans="1:2" x14ac:dyDescent="0.2">
      <c r="A1276" t="s">
        <v>942</v>
      </c>
      <c r="B1276">
        <v>7735</v>
      </c>
    </row>
    <row r="1277" spans="1:2" x14ac:dyDescent="0.2">
      <c r="A1277" t="s">
        <v>943</v>
      </c>
      <c r="B1277">
        <v>3560</v>
      </c>
    </row>
    <row r="1278" spans="1:2" x14ac:dyDescent="0.2">
      <c r="A1278" t="s">
        <v>944</v>
      </c>
      <c r="B1278">
        <v>1325</v>
      </c>
    </row>
    <row r="1279" spans="1:2" x14ac:dyDescent="0.2">
      <c r="A1279" t="s">
        <v>945</v>
      </c>
      <c r="B1279">
        <v>16565</v>
      </c>
    </row>
    <row r="1280" spans="1:2" x14ac:dyDescent="0.2">
      <c r="A1280" t="s">
        <v>946</v>
      </c>
      <c r="B1280">
        <v>7330</v>
      </c>
    </row>
    <row r="1281" spans="1:2" x14ac:dyDescent="0.2">
      <c r="A1281" t="s">
        <v>947</v>
      </c>
      <c r="B1281">
        <v>4055</v>
      </c>
    </row>
    <row r="1282" spans="1:2" x14ac:dyDescent="0.2">
      <c r="A1282" t="s">
        <v>948</v>
      </c>
      <c r="B1282">
        <v>115935</v>
      </c>
    </row>
    <row r="1283" spans="1:2" x14ac:dyDescent="0.2">
      <c r="A1283" t="s">
        <v>949</v>
      </c>
      <c r="B1283">
        <v>3145</v>
      </c>
    </row>
    <row r="1284" spans="1:2" x14ac:dyDescent="0.2">
      <c r="A1284" t="s">
        <v>950</v>
      </c>
      <c r="B1284">
        <v>11285</v>
      </c>
    </row>
    <row r="1285" spans="1:2" x14ac:dyDescent="0.2">
      <c r="A1285" t="s">
        <v>951</v>
      </c>
      <c r="B1285">
        <v>11285</v>
      </c>
    </row>
    <row r="1286" spans="1:2" x14ac:dyDescent="0.2">
      <c r="A1286" t="s">
        <v>952</v>
      </c>
      <c r="B1286">
        <v>43030</v>
      </c>
    </row>
    <row r="1287" spans="1:2" x14ac:dyDescent="0.2">
      <c r="A1287" t="s">
        <v>953</v>
      </c>
      <c r="B1287">
        <v>21710</v>
      </c>
    </row>
    <row r="1288" spans="1:2" x14ac:dyDescent="0.2">
      <c r="A1288" t="s">
        <v>954</v>
      </c>
      <c r="B1288">
        <v>8065</v>
      </c>
    </row>
    <row r="1289" spans="1:2" x14ac:dyDescent="0.2">
      <c r="A1289" t="s">
        <v>955</v>
      </c>
      <c r="B1289">
        <v>14235</v>
      </c>
    </row>
    <row r="1290" spans="1:2" x14ac:dyDescent="0.2">
      <c r="A1290" t="s">
        <v>956</v>
      </c>
      <c r="B1290">
        <v>9285</v>
      </c>
    </row>
    <row r="1291" spans="1:2" x14ac:dyDescent="0.2">
      <c r="A1291" t="s">
        <v>957</v>
      </c>
      <c r="B1291">
        <v>1500</v>
      </c>
    </row>
    <row r="1292" spans="1:2" x14ac:dyDescent="0.2">
      <c r="A1292" t="s">
        <v>958</v>
      </c>
      <c r="B1292">
        <v>1305</v>
      </c>
    </row>
    <row r="1293" spans="1:2" x14ac:dyDescent="0.2">
      <c r="A1293" t="s">
        <v>960</v>
      </c>
      <c r="B1293">
        <v>625</v>
      </c>
    </row>
    <row r="1294" spans="1:2" x14ac:dyDescent="0.2">
      <c r="A1294" t="s">
        <v>959</v>
      </c>
      <c r="B1294">
        <v>725</v>
      </c>
    </row>
    <row r="1295" spans="1:2" x14ac:dyDescent="0.2">
      <c r="A1295" t="s">
        <v>961</v>
      </c>
      <c r="B1295">
        <v>1150</v>
      </c>
    </row>
    <row r="1296" spans="1:2" x14ac:dyDescent="0.2">
      <c r="A1296" t="s">
        <v>962</v>
      </c>
      <c r="B1296">
        <v>17488485</v>
      </c>
    </row>
    <row r="1297" spans="1:2" x14ac:dyDescent="0.2">
      <c r="A1297" t="s">
        <v>686</v>
      </c>
      <c r="B1297">
        <v>1103840</v>
      </c>
    </row>
    <row r="1298" spans="1:2" x14ac:dyDescent="0.2">
      <c r="A1298" t="s">
        <v>311</v>
      </c>
      <c r="B1298">
        <v>794160</v>
      </c>
    </row>
    <row r="1299" spans="1:2" x14ac:dyDescent="0.2">
      <c r="A1299" t="s">
        <v>687</v>
      </c>
      <c r="B1299">
        <v>40430</v>
      </c>
    </row>
    <row r="1300" spans="1:2" x14ac:dyDescent="0.2">
      <c r="A1300" t="s">
        <v>312</v>
      </c>
      <c r="B1300">
        <v>308685</v>
      </c>
    </row>
    <row r="1301" spans="1:2" x14ac:dyDescent="0.2">
      <c r="A1301" t="s">
        <v>688</v>
      </c>
      <c r="B1301">
        <v>5882840</v>
      </c>
    </row>
    <row r="1302" spans="1:2" x14ac:dyDescent="0.2">
      <c r="A1302" t="s">
        <v>689</v>
      </c>
      <c r="B1302">
        <v>61860</v>
      </c>
    </row>
    <row r="1303" spans="1:2" x14ac:dyDescent="0.2">
      <c r="A1303" t="s">
        <v>690</v>
      </c>
      <c r="B1303">
        <v>194715</v>
      </c>
    </row>
    <row r="1304" spans="1:2" x14ac:dyDescent="0.2">
      <c r="A1304" t="s">
        <v>691</v>
      </c>
      <c r="B1304">
        <v>5634370</v>
      </c>
    </row>
    <row r="1305" spans="1:2" x14ac:dyDescent="0.2">
      <c r="A1305" t="s">
        <v>692</v>
      </c>
      <c r="B1305">
        <v>685</v>
      </c>
    </row>
    <row r="1306" spans="1:2" x14ac:dyDescent="0.2">
      <c r="A1306" t="s">
        <v>693</v>
      </c>
      <c r="B1306">
        <v>10800</v>
      </c>
    </row>
    <row r="1307" spans="1:2" x14ac:dyDescent="0.2">
      <c r="A1307" t="s">
        <v>694</v>
      </c>
      <c r="B1307">
        <v>1930</v>
      </c>
    </row>
    <row r="1308" spans="1:2" x14ac:dyDescent="0.2">
      <c r="A1308" t="s">
        <v>695</v>
      </c>
      <c r="B1308">
        <v>1940</v>
      </c>
    </row>
    <row r="1309" spans="1:2" x14ac:dyDescent="0.2">
      <c r="A1309" t="s">
        <v>696</v>
      </c>
      <c r="B1309">
        <v>95235</v>
      </c>
    </row>
    <row r="1310" spans="1:2" x14ac:dyDescent="0.2">
      <c r="A1310" t="s">
        <v>697</v>
      </c>
      <c r="B1310">
        <v>940</v>
      </c>
    </row>
    <row r="1311" spans="1:2" x14ac:dyDescent="0.2">
      <c r="A1311" t="s">
        <v>698</v>
      </c>
      <c r="B1311">
        <v>9995610</v>
      </c>
    </row>
    <row r="1312" spans="1:2" x14ac:dyDescent="0.2">
      <c r="A1312" t="s">
        <v>699</v>
      </c>
      <c r="B1312">
        <v>5737115</v>
      </c>
    </row>
    <row r="1313" spans="1:2" x14ac:dyDescent="0.2">
      <c r="A1313" t="s">
        <v>700</v>
      </c>
      <c r="B1313">
        <v>1855</v>
      </c>
    </row>
    <row r="1314" spans="1:2" x14ac:dyDescent="0.2">
      <c r="A1314" t="s">
        <v>701</v>
      </c>
      <c r="B1314">
        <v>975</v>
      </c>
    </row>
    <row r="1315" spans="1:2" x14ac:dyDescent="0.2">
      <c r="A1315" t="s">
        <v>702</v>
      </c>
      <c r="B1315">
        <v>3250570</v>
      </c>
    </row>
    <row r="1316" spans="1:2" x14ac:dyDescent="0.2">
      <c r="A1316" t="s">
        <v>703</v>
      </c>
      <c r="B1316">
        <v>2431385</v>
      </c>
    </row>
    <row r="1317" spans="1:2" x14ac:dyDescent="0.2">
      <c r="A1317" t="s">
        <v>704</v>
      </c>
      <c r="B1317">
        <v>3040</v>
      </c>
    </row>
    <row r="1318" spans="1:2" x14ac:dyDescent="0.2">
      <c r="A1318" t="s">
        <v>705</v>
      </c>
      <c r="B1318">
        <v>2475620</v>
      </c>
    </row>
    <row r="1319" spans="1:2" x14ac:dyDescent="0.2">
      <c r="A1319" t="s">
        <v>706</v>
      </c>
      <c r="B1319">
        <v>248210</v>
      </c>
    </row>
    <row r="1320" spans="1:2" x14ac:dyDescent="0.2">
      <c r="A1320" t="s">
        <v>707</v>
      </c>
      <c r="B1320">
        <v>337605</v>
      </c>
    </row>
    <row r="1321" spans="1:2" x14ac:dyDescent="0.2">
      <c r="A1321" t="s">
        <v>708</v>
      </c>
      <c r="B1321">
        <v>2397335</v>
      </c>
    </row>
    <row r="1322" spans="1:2" x14ac:dyDescent="0.2">
      <c r="A1322" t="s">
        <v>709</v>
      </c>
      <c r="B1322">
        <v>1495</v>
      </c>
    </row>
    <row r="1323" spans="1:2" x14ac:dyDescent="0.2">
      <c r="A1323" t="s">
        <v>710</v>
      </c>
      <c r="B1323">
        <v>6080</v>
      </c>
    </row>
    <row r="1324" spans="1:2" x14ac:dyDescent="0.2">
      <c r="A1324" t="s">
        <v>711</v>
      </c>
      <c r="B1324">
        <v>805</v>
      </c>
    </row>
    <row r="1325" spans="1:2" x14ac:dyDescent="0.2">
      <c r="A1325" t="s">
        <v>712</v>
      </c>
      <c r="B1325">
        <v>2392165</v>
      </c>
    </row>
    <row r="1326" spans="1:2" x14ac:dyDescent="0.2">
      <c r="A1326" t="s">
        <v>713</v>
      </c>
      <c r="B1326">
        <v>2342760</v>
      </c>
    </row>
    <row r="1327" spans="1:2" x14ac:dyDescent="0.2">
      <c r="A1327" t="s">
        <v>714</v>
      </c>
      <c r="B1327">
        <v>106275</v>
      </c>
    </row>
    <row r="1328" spans="1:2" x14ac:dyDescent="0.2">
      <c r="A1328" t="s">
        <v>715</v>
      </c>
      <c r="B1328">
        <v>455</v>
      </c>
    </row>
    <row r="1329" spans="1:2" x14ac:dyDescent="0.2">
      <c r="A1329" t="s">
        <v>716</v>
      </c>
      <c r="B1329">
        <v>95275</v>
      </c>
    </row>
    <row r="1330" spans="1:2" x14ac:dyDescent="0.2">
      <c r="A1330" t="s">
        <v>717</v>
      </c>
      <c r="B1330">
        <v>565090</v>
      </c>
    </row>
    <row r="1331" spans="1:2" x14ac:dyDescent="0.2">
      <c r="A1331" t="s">
        <v>718</v>
      </c>
      <c r="B1331">
        <v>5960</v>
      </c>
    </row>
    <row r="1332" spans="1:2" x14ac:dyDescent="0.2">
      <c r="A1332" t="s">
        <v>719</v>
      </c>
      <c r="B1332">
        <v>2200</v>
      </c>
    </row>
    <row r="1333" spans="1:2" x14ac:dyDescent="0.2">
      <c r="A1333" t="s">
        <v>720</v>
      </c>
      <c r="B1333">
        <v>1695615</v>
      </c>
    </row>
    <row r="1334" spans="1:2" x14ac:dyDescent="0.2">
      <c r="A1334" t="s">
        <v>721</v>
      </c>
      <c r="B1334">
        <v>1890</v>
      </c>
    </row>
    <row r="1335" spans="1:2" x14ac:dyDescent="0.2">
      <c r="A1335" t="s">
        <v>722</v>
      </c>
      <c r="B1335">
        <v>78185</v>
      </c>
    </row>
    <row r="1336" spans="1:2" x14ac:dyDescent="0.2">
      <c r="A1336" t="s">
        <v>723</v>
      </c>
      <c r="B1336">
        <v>1720</v>
      </c>
    </row>
    <row r="1337" spans="1:2" x14ac:dyDescent="0.2">
      <c r="A1337" t="s">
        <v>724</v>
      </c>
      <c r="B1337">
        <v>622315</v>
      </c>
    </row>
    <row r="1338" spans="1:2" x14ac:dyDescent="0.2">
      <c r="A1338" t="s">
        <v>725</v>
      </c>
      <c r="B1338">
        <v>106810</v>
      </c>
    </row>
    <row r="1339" spans="1:2" x14ac:dyDescent="0.2">
      <c r="A1339" t="s">
        <v>726</v>
      </c>
      <c r="B1339">
        <v>74605</v>
      </c>
    </row>
    <row r="1340" spans="1:2" x14ac:dyDescent="0.2">
      <c r="A1340" t="s">
        <v>727</v>
      </c>
      <c r="B1340">
        <v>51920</v>
      </c>
    </row>
    <row r="1341" spans="1:2" x14ac:dyDescent="0.2">
      <c r="A1341" t="s">
        <v>728</v>
      </c>
      <c r="B1341">
        <v>240200</v>
      </c>
    </row>
    <row r="1342" spans="1:2" x14ac:dyDescent="0.2">
      <c r="A1342" t="s">
        <v>729</v>
      </c>
      <c r="B1342">
        <v>186095</v>
      </c>
    </row>
    <row r="1343" spans="1:2" x14ac:dyDescent="0.2">
      <c r="A1343" t="s">
        <v>730</v>
      </c>
      <c r="B1343">
        <v>25815</v>
      </c>
    </row>
    <row r="1344" spans="1:2" x14ac:dyDescent="0.2">
      <c r="A1344" t="s">
        <v>731</v>
      </c>
      <c r="B1344">
        <v>1764505</v>
      </c>
    </row>
    <row r="1345" spans="1:2" x14ac:dyDescent="0.2">
      <c r="A1345" t="s">
        <v>732</v>
      </c>
      <c r="B1345">
        <v>17630</v>
      </c>
    </row>
    <row r="1346" spans="1:2" x14ac:dyDescent="0.2">
      <c r="A1346" t="s">
        <v>733</v>
      </c>
      <c r="B1346">
        <v>10520</v>
      </c>
    </row>
    <row r="1347" spans="1:2" x14ac:dyDescent="0.2">
      <c r="A1347" t="s">
        <v>734</v>
      </c>
      <c r="B1347">
        <v>53030</v>
      </c>
    </row>
    <row r="1348" spans="1:2" x14ac:dyDescent="0.2">
      <c r="A1348" t="s">
        <v>735</v>
      </c>
      <c r="B1348">
        <v>21480</v>
      </c>
    </row>
    <row r="1349" spans="1:2" x14ac:dyDescent="0.2">
      <c r="A1349" t="s">
        <v>736</v>
      </c>
      <c r="B1349">
        <v>12815</v>
      </c>
    </row>
    <row r="1350" spans="1:2" x14ac:dyDescent="0.2">
      <c r="A1350" t="s">
        <v>737</v>
      </c>
      <c r="B1350">
        <v>178045</v>
      </c>
    </row>
    <row r="1351" spans="1:2" x14ac:dyDescent="0.2">
      <c r="A1351" t="s">
        <v>738</v>
      </c>
      <c r="B1351">
        <v>15805</v>
      </c>
    </row>
    <row r="1352" spans="1:2" x14ac:dyDescent="0.2">
      <c r="A1352" t="s">
        <v>739</v>
      </c>
      <c r="B1352">
        <v>30535</v>
      </c>
    </row>
    <row r="1353" spans="1:2" x14ac:dyDescent="0.2">
      <c r="A1353" t="s">
        <v>740</v>
      </c>
      <c r="B1353">
        <v>7650</v>
      </c>
    </row>
    <row r="1354" spans="1:2" x14ac:dyDescent="0.2">
      <c r="A1354" t="s">
        <v>741</v>
      </c>
      <c r="B1354">
        <v>572755</v>
      </c>
    </row>
    <row r="1355" spans="1:2" x14ac:dyDescent="0.2">
      <c r="A1355" t="s">
        <v>742</v>
      </c>
      <c r="B1355">
        <v>123345</v>
      </c>
    </row>
    <row r="1356" spans="1:2" x14ac:dyDescent="0.2">
      <c r="A1356" t="s">
        <v>743</v>
      </c>
      <c r="B1356">
        <v>324845</v>
      </c>
    </row>
    <row r="1357" spans="1:2" x14ac:dyDescent="0.2">
      <c r="A1357" t="s">
        <v>744</v>
      </c>
      <c r="B1357">
        <v>36930</v>
      </c>
    </row>
    <row r="1358" spans="1:2" x14ac:dyDescent="0.2">
      <c r="A1358" t="s">
        <v>745</v>
      </c>
      <c r="B1358">
        <v>696095</v>
      </c>
    </row>
    <row r="1359" spans="1:2" x14ac:dyDescent="0.2">
      <c r="A1359" t="s">
        <v>746</v>
      </c>
      <c r="B1359">
        <v>10525</v>
      </c>
    </row>
    <row r="1360" spans="1:2" x14ac:dyDescent="0.2">
      <c r="A1360" t="s">
        <v>747</v>
      </c>
      <c r="B1360">
        <v>1517770</v>
      </c>
    </row>
    <row r="1361" spans="1:2" x14ac:dyDescent="0.2">
      <c r="A1361" t="s">
        <v>748</v>
      </c>
      <c r="B1361">
        <v>17795</v>
      </c>
    </row>
    <row r="1362" spans="1:2" x14ac:dyDescent="0.2">
      <c r="A1362" t="s">
        <v>749</v>
      </c>
      <c r="B1362">
        <v>13415</v>
      </c>
    </row>
    <row r="1363" spans="1:2" x14ac:dyDescent="0.2">
      <c r="A1363" t="s">
        <v>750</v>
      </c>
      <c r="B1363">
        <v>540</v>
      </c>
    </row>
    <row r="1364" spans="1:2" x14ac:dyDescent="0.2">
      <c r="A1364" t="s">
        <v>751</v>
      </c>
      <c r="B1364">
        <v>66140</v>
      </c>
    </row>
    <row r="1365" spans="1:2" x14ac:dyDescent="0.2">
      <c r="A1365" t="s">
        <v>752</v>
      </c>
      <c r="B1365">
        <v>2800</v>
      </c>
    </row>
    <row r="1366" spans="1:2" x14ac:dyDescent="0.2">
      <c r="A1366" t="s">
        <v>753</v>
      </c>
      <c r="B1366">
        <v>134000</v>
      </c>
    </row>
    <row r="1367" spans="1:2" x14ac:dyDescent="0.2">
      <c r="A1367" t="s">
        <v>754</v>
      </c>
      <c r="B1367">
        <v>793445</v>
      </c>
    </row>
    <row r="1368" spans="1:2" x14ac:dyDescent="0.2">
      <c r="A1368" t="s">
        <v>755</v>
      </c>
      <c r="B1368">
        <v>1400</v>
      </c>
    </row>
    <row r="1369" spans="1:2" x14ac:dyDescent="0.2">
      <c r="A1369" t="s">
        <v>756</v>
      </c>
      <c r="B1369">
        <v>21460</v>
      </c>
    </row>
    <row r="1370" spans="1:2" x14ac:dyDescent="0.2">
      <c r="A1370" t="s">
        <v>757</v>
      </c>
      <c r="B1370">
        <v>20965</v>
      </c>
    </row>
    <row r="1371" spans="1:2" x14ac:dyDescent="0.2">
      <c r="A1371" t="s">
        <v>758</v>
      </c>
      <c r="B1371">
        <v>1985</v>
      </c>
    </row>
    <row r="1372" spans="1:2" x14ac:dyDescent="0.2">
      <c r="A1372" t="s">
        <v>759</v>
      </c>
      <c r="B1372">
        <v>243250</v>
      </c>
    </row>
    <row r="1373" spans="1:2" x14ac:dyDescent="0.2">
      <c r="A1373" t="s">
        <v>760</v>
      </c>
      <c r="B1373">
        <v>47440</v>
      </c>
    </row>
    <row r="1374" spans="1:2" x14ac:dyDescent="0.2">
      <c r="A1374" t="s">
        <v>761</v>
      </c>
      <c r="B1374">
        <v>3440</v>
      </c>
    </row>
    <row r="1375" spans="1:2" x14ac:dyDescent="0.2">
      <c r="A1375" t="s">
        <v>762</v>
      </c>
      <c r="B1375">
        <v>20365</v>
      </c>
    </row>
    <row r="1376" spans="1:2" x14ac:dyDescent="0.2">
      <c r="A1376" t="s">
        <v>763</v>
      </c>
      <c r="B1376">
        <v>211940</v>
      </c>
    </row>
    <row r="1377" spans="1:2" x14ac:dyDescent="0.2">
      <c r="A1377" t="s">
        <v>764</v>
      </c>
      <c r="B1377">
        <v>19855</v>
      </c>
    </row>
    <row r="1378" spans="1:2" x14ac:dyDescent="0.2">
      <c r="A1378" t="s">
        <v>765</v>
      </c>
      <c r="B1378">
        <v>1135</v>
      </c>
    </row>
    <row r="1379" spans="1:2" x14ac:dyDescent="0.2">
      <c r="A1379" t="s">
        <v>766</v>
      </c>
      <c r="B1379">
        <v>111580</v>
      </c>
    </row>
    <row r="1380" spans="1:2" x14ac:dyDescent="0.2">
      <c r="A1380" t="s">
        <v>767</v>
      </c>
      <c r="B1380">
        <v>3275</v>
      </c>
    </row>
    <row r="1381" spans="1:2" x14ac:dyDescent="0.2">
      <c r="A1381" t="s">
        <v>768</v>
      </c>
      <c r="B1381">
        <v>71035</v>
      </c>
    </row>
    <row r="1382" spans="1:2" x14ac:dyDescent="0.2">
      <c r="A1382" t="s">
        <v>769</v>
      </c>
      <c r="B1382">
        <v>2440</v>
      </c>
    </row>
    <row r="1383" spans="1:2" x14ac:dyDescent="0.2">
      <c r="A1383" t="s">
        <v>770</v>
      </c>
      <c r="B1383">
        <v>2310</v>
      </c>
    </row>
    <row r="1384" spans="1:2" x14ac:dyDescent="0.2">
      <c r="A1384" t="s">
        <v>771</v>
      </c>
      <c r="B1384">
        <v>33165</v>
      </c>
    </row>
    <row r="1385" spans="1:2" x14ac:dyDescent="0.2">
      <c r="A1385" t="s">
        <v>772</v>
      </c>
      <c r="B1385">
        <v>399345</v>
      </c>
    </row>
    <row r="1386" spans="1:2" x14ac:dyDescent="0.2">
      <c r="A1386" t="s">
        <v>773</v>
      </c>
      <c r="B1386">
        <v>2390</v>
      </c>
    </row>
    <row r="1387" spans="1:2" x14ac:dyDescent="0.2">
      <c r="A1387" t="s">
        <v>774</v>
      </c>
      <c r="B1387">
        <v>1760</v>
      </c>
    </row>
    <row r="1388" spans="1:2" x14ac:dyDescent="0.2">
      <c r="A1388" t="s">
        <v>775</v>
      </c>
      <c r="B1388">
        <v>20035</v>
      </c>
    </row>
    <row r="1389" spans="1:2" x14ac:dyDescent="0.2">
      <c r="A1389" t="s">
        <v>776</v>
      </c>
      <c r="B1389">
        <v>1640</v>
      </c>
    </row>
    <row r="1390" spans="1:2" x14ac:dyDescent="0.2">
      <c r="A1390" t="s">
        <v>777</v>
      </c>
      <c r="B1390">
        <v>1860</v>
      </c>
    </row>
    <row r="1391" spans="1:2" x14ac:dyDescent="0.2">
      <c r="A1391" t="s">
        <v>778</v>
      </c>
      <c r="B1391">
        <v>15270</v>
      </c>
    </row>
    <row r="1392" spans="1:2" x14ac:dyDescent="0.2">
      <c r="A1392" t="s">
        <v>779</v>
      </c>
      <c r="B1392">
        <v>12125</v>
      </c>
    </row>
    <row r="1393" spans="1:2" x14ac:dyDescent="0.2">
      <c r="A1393" t="s">
        <v>780</v>
      </c>
      <c r="B1393">
        <v>10080</v>
      </c>
    </row>
    <row r="1394" spans="1:2" x14ac:dyDescent="0.2">
      <c r="A1394" t="s">
        <v>781</v>
      </c>
      <c r="B1394">
        <v>610</v>
      </c>
    </row>
    <row r="1395" spans="1:2" x14ac:dyDescent="0.2">
      <c r="A1395" t="s">
        <v>782</v>
      </c>
      <c r="B1395">
        <v>88640</v>
      </c>
    </row>
    <row r="1396" spans="1:2" x14ac:dyDescent="0.2">
      <c r="A1396" t="s">
        <v>783</v>
      </c>
      <c r="B1396">
        <v>164410</v>
      </c>
    </row>
    <row r="1397" spans="1:2" x14ac:dyDescent="0.2">
      <c r="A1397" t="s">
        <v>784</v>
      </c>
      <c r="B1397">
        <v>1460</v>
      </c>
    </row>
    <row r="1398" spans="1:2" x14ac:dyDescent="0.2">
      <c r="A1398" t="s">
        <v>785</v>
      </c>
      <c r="B1398">
        <v>1105</v>
      </c>
    </row>
    <row r="1399" spans="1:2" x14ac:dyDescent="0.2">
      <c r="A1399" t="s">
        <v>786</v>
      </c>
      <c r="B1399">
        <v>470</v>
      </c>
    </row>
    <row r="1400" spans="1:2" x14ac:dyDescent="0.2">
      <c r="A1400" t="s">
        <v>787</v>
      </c>
      <c r="B1400">
        <v>1760</v>
      </c>
    </row>
    <row r="1401" spans="1:2" x14ac:dyDescent="0.2">
      <c r="A1401" t="s">
        <v>788</v>
      </c>
      <c r="B1401">
        <v>4890</v>
      </c>
    </row>
    <row r="1402" spans="1:2" x14ac:dyDescent="0.2">
      <c r="A1402" t="s">
        <v>789</v>
      </c>
      <c r="B1402">
        <v>41635</v>
      </c>
    </row>
    <row r="1403" spans="1:2" x14ac:dyDescent="0.2">
      <c r="A1403" t="s">
        <v>790</v>
      </c>
      <c r="B1403">
        <v>9945</v>
      </c>
    </row>
    <row r="1404" spans="1:2" x14ac:dyDescent="0.2">
      <c r="A1404" t="s">
        <v>791</v>
      </c>
      <c r="B1404">
        <v>38645</v>
      </c>
    </row>
    <row r="1405" spans="1:2" x14ac:dyDescent="0.2">
      <c r="A1405" t="s">
        <v>792</v>
      </c>
      <c r="B1405">
        <v>14305</v>
      </c>
    </row>
    <row r="1406" spans="1:2" x14ac:dyDescent="0.2">
      <c r="A1406" t="s">
        <v>793</v>
      </c>
      <c r="B1406">
        <v>349425</v>
      </c>
    </row>
    <row r="1407" spans="1:2" x14ac:dyDescent="0.2">
      <c r="A1407" t="s">
        <v>794</v>
      </c>
      <c r="B1407">
        <v>11850</v>
      </c>
    </row>
    <row r="1408" spans="1:2" x14ac:dyDescent="0.2">
      <c r="A1408" t="s">
        <v>795</v>
      </c>
      <c r="B1408">
        <v>830</v>
      </c>
    </row>
    <row r="1409" spans="1:2" x14ac:dyDescent="0.2">
      <c r="A1409" t="s">
        <v>796</v>
      </c>
      <c r="B1409">
        <v>10550</v>
      </c>
    </row>
    <row r="1410" spans="1:2" x14ac:dyDescent="0.2">
      <c r="A1410" t="s">
        <v>797</v>
      </c>
      <c r="B1410">
        <v>845</v>
      </c>
    </row>
    <row r="1411" spans="1:2" x14ac:dyDescent="0.2">
      <c r="A1411" t="s">
        <v>798</v>
      </c>
      <c r="B1411">
        <v>2580</v>
      </c>
    </row>
    <row r="1412" spans="1:2" x14ac:dyDescent="0.2">
      <c r="A1412" t="s">
        <v>799</v>
      </c>
      <c r="B1412">
        <v>19450</v>
      </c>
    </row>
    <row r="1413" spans="1:2" x14ac:dyDescent="0.2">
      <c r="A1413" t="s">
        <v>800</v>
      </c>
      <c r="B1413">
        <v>22910</v>
      </c>
    </row>
    <row r="1414" spans="1:2" x14ac:dyDescent="0.2">
      <c r="A1414" t="s">
        <v>801</v>
      </c>
      <c r="B1414">
        <v>50735</v>
      </c>
    </row>
    <row r="1415" spans="1:2" x14ac:dyDescent="0.2">
      <c r="A1415" t="s">
        <v>802</v>
      </c>
      <c r="B1415">
        <v>2855</v>
      </c>
    </row>
    <row r="1416" spans="1:2" x14ac:dyDescent="0.2">
      <c r="A1416" t="s">
        <v>803</v>
      </c>
      <c r="B1416">
        <v>13410</v>
      </c>
    </row>
    <row r="1417" spans="1:2" x14ac:dyDescent="0.2">
      <c r="A1417" t="s">
        <v>804</v>
      </c>
      <c r="B1417">
        <v>12915</v>
      </c>
    </row>
    <row r="1418" spans="1:2" x14ac:dyDescent="0.2">
      <c r="A1418" t="s">
        <v>805</v>
      </c>
      <c r="B1418">
        <v>44745</v>
      </c>
    </row>
    <row r="1419" spans="1:2" x14ac:dyDescent="0.2">
      <c r="A1419" t="s">
        <v>806</v>
      </c>
      <c r="B1419">
        <v>5675</v>
      </c>
    </row>
    <row r="1420" spans="1:2" x14ac:dyDescent="0.2">
      <c r="A1420" t="s">
        <v>807</v>
      </c>
      <c r="B1420">
        <v>5415</v>
      </c>
    </row>
    <row r="1421" spans="1:2" x14ac:dyDescent="0.2">
      <c r="A1421" t="s">
        <v>808</v>
      </c>
      <c r="B1421">
        <v>2935</v>
      </c>
    </row>
    <row r="1422" spans="1:2" x14ac:dyDescent="0.2">
      <c r="A1422" t="s">
        <v>809</v>
      </c>
      <c r="B1422">
        <v>65595</v>
      </c>
    </row>
    <row r="1423" spans="1:2" x14ac:dyDescent="0.2">
      <c r="A1423" t="s">
        <v>810</v>
      </c>
      <c r="B1423">
        <v>7055</v>
      </c>
    </row>
    <row r="1424" spans="1:2" x14ac:dyDescent="0.2">
      <c r="A1424" t="s">
        <v>811</v>
      </c>
      <c r="B1424">
        <v>2495</v>
      </c>
    </row>
    <row r="1425" spans="1:2" x14ac:dyDescent="0.2">
      <c r="A1425" t="s">
        <v>812</v>
      </c>
      <c r="B1425">
        <v>2160</v>
      </c>
    </row>
    <row r="1426" spans="1:2" x14ac:dyDescent="0.2">
      <c r="A1426" t="s">
        <v>813</v>
      </c>
      <c r="B1426">
        <v>22505</v>
      </c>
    </row>
    <row r="1427" spans="1:2" x14ac:dyDescent="0.2">
      <c r="A1427" t="s">
        <v>814</v>
      </c>
      <c r="B1427">
        <v>33255</v>
      </c>
    </row>
    <row r="1428" spans="1:2" x14ac:dyDescent="0.2">
      <c r="A1428" t="s">
        <v>815</v>
      </c>
      <c r="B1428">
        <v>3410</v>
      </c>
    </row>
    <row r="1429" spans="1:2" x14ac:dyDescent="0.2">
      <c r="A1429" t="s">
        <v>816</v>
      </c>
      <c r="B1429">
        <v>14125</v>
      </c>
    </row>
    <row r="1430" spans="1:2" x14ac:dyDescent="0.2">
      <c r="A1430" t="s">
        <v>817</v>
      </c>
      <c r="B1430">
        <v>14525</v>
      </c>
    </row>
    <row r="1431" spans="1:2" x14ac:dyDescent="0.2">
      <c r="A1431" t="s">
        <v>818</v>
      </c>
      <c r="B1431">
        <v>528120</v>
      </c>
    </row>
    <row r="1432" spans="1:2" x14ac:dyDescent="0.2">
      <c r="A1432" t="s">
        <v>819</v>
      </c>
      <c r="B1432">
        <v>112070</v>
      </c>
    </row>
    <row r="1433" spans="1:2" x14ac:dyDescent="0.2">
      <c r="A1433" t="s">
        <v>820</v>
      </c>
      <c r="B1433">
        <v>870</v>
      </c>
    </row>
    <row r="1434" spans="1:2" x14ac:dyDescent="0.2">
      <c r="A1434" t="s">
        <v>821</v>
      </c>
      <c r="B1434">
        <v>1475</v>
      </c>
    </row>
    <row r="1435" spans="1:2" x14ac:dyDescent="0.2">
      <c r="A1435" t="s">
        <v>822</v>
      </c>
      <c r="B1435">
        <v>735</v>
      </c>
    </row>
    <row r="1436" spans="1:2" x14ac:dyDescent="0.2">
      <c r="A1436" t="s">
        <v>823</v>
      </c>
      <c r="B1436">
        <v>2325</v>
      </c>
    </row>
    <row r="1437" spans="1:2" x14ac:dyDescent="0.2">
      <c r="A1437" t="s">
        <v>824</v>
      </c>
      <c r="B1437">
        <v>1485</v>
      </c>
    </row>
    <row r="1438" spans="1:2" x14ac:dyDescent="0.2">
      <c r="A1438" t="s">
        <v>825</v>
      </c>
      <c r="B1438">
        <v>12225</v>
      </c>
    </row>
    <row r="1439" spans="1:2" x14ac:dyDescent="0.2">
      <c r="A1439" t="s">
        <v>826</v>
      </c>
      <c r="B1439">
        <v>885</v>
      </c>
    </row>
    <row r="1440" spans="1:2" x14ac:dyDescent="0.2">
      <c r="A1440" t="s">
        <v>827</v>
      </c>
      <c r="B1440">
        <v>19440</v>
      </c>
    </row>
    <row r="1441" spans="1:2" x14ac:dyDescent="0.2">
      <c r="A1441" t="s">
        <v>828</v>
      </c>
      <c r="B1441">
        <v>855</v>
      </c>
    </row>
    <row r="1442" spans="1:2" x14ac:dyDescent="0.2">
      <c r="A1442" t="s">
        <v>829</v>
      </c>
      <c r="B1442">
        <v>370</v>
      </c>
    </row>
    <row r="1443" spans="1:2" x14ac:dyDescent="0.2">
      <c r="A1443" t="s">
        <v>830</v>
      </c>
      <c r="B1443">
        <v>750</v>
      </c>
    </row>
    <row r="1444" spans="1:2" x14ac:dyDescent="0.2">
      <c r="A1444" t="s">
        <v>831</v>
      </c>
      <c r="B1444">
        <v>475</v>
      </c>
    </row>
    <row r="1445" spans="1:2" x14ac:dyDescent="0.2">
      <c r="A1445" t="s">
        <v>832</v>
      </c>
      <c r="B1445">
        <v>17770</v>
      </c>
    </row>
    <row r="1446" spans="1:2" x14ac:dyDescent="0.2">
      <c r="A1446" t="s">
        <v>833</v>
      </c>
      <c r="B1446">
        <v>3455</v>
      </c>
    </row>
    <row r="1447" spans="1:2" x14ac:dyDescent="0.2">
      <c r="A1447" t="s">
        <v>834</v>
      </c>
      <c r="B1447">
        <v>2470</v>
      </c>
    </row>
    <row r="1448" spans="1:2" x14ac:dyDescent="0.2">
      <c r="A1448" t="s">
        <v>835</v>
      </c>
      <c r="B1448">
        <v>5450</v>
      </c>
    </row>
    <row r="1449" spans="1:2" x14ac:dyDescent="0.2">
      <c r="A1449" t="s">
        <v>836</v>
      </c>
      <c r="B1449">
        <v>1360</v>
      </c>
    </row>
    <row r="1450" spans="1:2" x14ac:dyDescent="0.2">
      <c r="A1450" t="s">
        <v>837</v>
      </c>
      <c r="B1450">
        <v>2215</v>
      </c>
    </row>
    <row r="1451" spans="1:2" x14ac:dyDescent="0.2">
      <c r="A1451" t="s">
        <v>838</v>
      </c>
      <c r="B1451">
        <v>535</v>
      </c>
    </row>
    <row r="1452" spans="1:2" x14ac:dyDescent="0.2">
      <c r="A1452" t="s">
        <v>839</v>
      </c>
      <c r="B1452">
        <v>24805</v>
      </c>
    </row>
    <row r="1453" spans="1:2" x14ac:dyDescent="0.2">
      <c r="A1453" t="s">
        <v>840</v>
      </c>
      <c r="B1453">
        <v>1165</v>
      </c>
    </row>
    <row r="1454" spans="1:2" x14ac:dyDescent="0.2">
      <c r="A1454" t="s">
        <v>841</v>
      </c>
      <c r="B1454">
        <v>4675</v>
      </c>
    </row>
    <row r="1455" spans="1:2" x14ac:dyDescent="0.2">
      <c r="A1455" t="s">
        <v>842</v>
      </c>
      <c r="B1455">
        <v>1290</v>
      </c>
    </row>
    <row r="1456" spans="1:2" x14ac:dyDescent="0.2">
      <c r="A1456" t="s">
        <v>843</v>
      </c>
      <c r="B1456">
        <v>2430</v>
      </c>
    </row>
    <row r="1457" spans="1:2" x14ac:dyDescent="0.2">
      <c r="A1457" t="s">
        <v>844</v>
      </c>
      <c r="B1457">
        <v>340</v>
      </c>
    </row>
    <row r="1458" spans="1:2" x14ac:dyDescent="0.2">
      <c r="A1458" t="s">
        <v>845</v>
      </c>
      <c r="B1458">
        <v>4510</v>
      </c>
    </row>
    <row r="1459" spans="1:2" x14ac:dyDescent="0.2">
      <c r="A1459" t="s">
        <v>846</v>
      </c>
      <c r="B1459">
        <v>7445</v>
      </c>
    </row>
    <row r="1460" spans="1:2" x14ac:dyDescent="0.2">
      <c r="A1460" t="s">
        <v>847</v>
      </c>
      <c r="B1460">
        <v>169270</v>
      </c>
    </row>
    <row r="1461" spans="1:2" x14ac:dyDescent="0.2">
      <c r="A1461" t="s">
        <v>848</v>
      </c>
      <c r="B1461">
        <v>32575</v>
      </c>
    </row>
    <row r="1462" spans="1:2" x14ac:dyDescent="0.2">
      <c r="A1462" t="s">
        <v>849</v>
      </c>
      <c r="B1462">
        <v>17375</v>
      </c>
    </row>
    <row r="1463" spans="1:2" x14ac:dyDescent="0.2">
      <c r="A1463" t="s">
        <v>850</v>
      </c>
      <c r="B1463">
        <v>1680</v>
      </c>
    </row>
    <row r="1464" spans="1:2" x14ac:dyDescent="0.2">
      <c r="A1464" t="s">
        <v>851</v>
      </c>
      <c r="B1464">
        <v>400</v>
      </c>
    </row>
    <row r="1465" spans="1:2" x14ac:dyDescent="0.2">
      <c r="A1465" t="s">
        <v>852</v>
      </c>
      <c r="B1465">
        <v>47410</v>
      </c>
    </row>
    <row r="1466" spans="1:2" x14ac:dyDescent="0.2">
      <c r="A1466" t="s">
        <v>853</v>
      </c>
      <c r="B1466">
        <v>3605</v>
      </c>
    </row>
    <row r="1467" spans="1:2" x14ac:dyDescent="0.2">
      <c r="A1467" t="s">
        <v>854</v>
      </c>
      <c r="B1467">
        <v>540</v>
      </c>
    </row>
    <row r="1468" spans="1:2" x14ac:dyDescent="0.2">
      <c r="A1468" t="s">
        <v>855</v>
      </c>
      <c r="B1468">
        <v>49945</v>
      </c>
    </row>
    <row r="1469" spans="1:2" x14ac:dyDescent="0.2">
      <c r="A1469" t="s">
        <v>856</v>
      </c>
      <c r="B1469">
        <v>9645</v>
      </c>
    </row>
    <row r="1470" spans="1:2" x14ac:dyDescent="0.2">
      <c r="A1470" t="s">
        <v>857</v>
      </c>
      <c r="B1470">
        <v>11665</v>
      </c>
    </row>
    <row r="1471" spans="1:2" x14ac:dyDescent="0.2">
      <c r="A1471" t="s">
        <v>858</v>
      </c>
      <c r="B1471">
        <v>2795</v>
      </c>
    </row>
    <row r="1472" spans="1:2" x14ac:dyDescent="0.2">
      <c r="A1472" t="s">
        <v>859</v>
      </c>
      <c r="B1472">
        <v>131815</v>
      </c>
    </row>
    <row r="1473" spans="1:2" x14ac:dyDescent="0.2">
      <c r="A1473" t="s">
        <v>860</v>
      </c>
      <c r="B1473">
        <v>915</v>
      </c>
    </row>
    <row r="1474" spans="1:2" x14ac:dyDescent="0.2">
      <c r="A1474" t="s">
        <v>861</v>
      </c>
      <c r="B1474">
        <v>715</v>
      </c>
    </row>
    <row r="1475" spans="1:2" x14ac:dyDescent="0.2">
      <c r="A1475" t="s">
        <v>862</v>
      </c>
      <c r="B1475">
        <v>1790</v>
      </c>
    </row>
    <row r="1476" spans="1:2" x14ac:dyDescent="0.2">
      <c r="A1476" t="s">
        <v>863</v>
      </c>
      <c r="B1476">
        <v>5580</v>
      </c>
    </row>
    <row r="1477" spans="1:2" x14ac:dyDescent="0.2">
      <c r="A1477" t="s">
        <v>864</v>
      </c>
      <c r="B1477">
        <v>920</v>
      </c>
    </row>
    <row r="1478" spans="1:2" x14ac:dyDescent="0.2">
      <c r="A1478" t="s">
        <v>865</v>
      </c>
      <c r="B1478">
        <v>12425</v>
      </c>
    </row>
    <row r="1479" spans="1:2" x14ac:dyDescent="0.2">
      <c r="A1479" t="s">
        <v>866</v>
      </c>
      <c r="B1479">
        <v>22380</v>
      </c>
    </row>
    <row r="1480" spans="1:2" x14ac:dyDescent="0.2">
      <c r="A1480" t="s">
        <v>867</v>
      </c>
      <c r="B1480">
        <v>305</v>
      </c>
    </row>
    <row r="1481" spans="1:2" x14ac:dyDescent="0.2">
      <c r="A1481" t="s">
        <v>868</v>
      </c>
      <c r="B1481">
        <v>5685</v>
      </c>
    </row>
    <row r="1482" spans="1:2" x14ac:dyDescent="0.2">
      <c r="A1482" t="s">
        <v>869</v>
      </c>
      <c r="B1482">
        <v>2330</v>
      </c>
    </row>
    <row r="1483" spans="1:2" x14ac:dyDescent="0.2">
      <c r="A1483" t="s">
        <v>870</v>
      </c>
      <c r="B1483">
        <v>4670</v>
      </c>
    </row>
    <row r="1484" spans="1:2" x14ac:dyDescent="0.2">
      <c r="A1484" t="s">
        <v>871</v>
      </c>
      <c r="B1484">
        <v>1605</v>
      </c>
    </row>
    <row r="1485" spans="1:2" x14ac:dyDescent="0.2">
      <c r="A1485" t="s">
        <v>872</v>
      </c>
      <c r="B1485">
        <v>5705</v>
      </c>
    </row>
    <row r="1486" spans="1:2" x14ac:dyDescent="0.2">
      <c r="A1486" t="s">
        <v>873</v>
      </c>
      <c r="B1486">
        <v>705</v>
      </c>
    </row>
    <row r="1487" spans="1:2" x14ac:dyDescent="0.2">
      <c r="A1487" t="s">
        <v>874</v>
      </c>
      <c r="B1487">
        <v>32330</v>
      </c>
    </row>
    <row r="1488" spans="1:2" x14ac:dyDescent="0.2">
      <c r="A1488" t="s">
        <v>875</v>
      </c>
      <c r="B1488">
        <v>20800</v>
      </c>
    </row>
    <row r="1489" spans="1:2" x14ac:dyDescent="0.2">
      <c r="A1489" t="s">
        <v>876</v>
      </c>
      <c r="B1489">
        <v>2310</v>
      </c>
    </row>
    <row r="1490" spans="1:2" x14ac:dyDescent="0.2">
      <c r="A1490" t="s">
        <v>877</v>
      </c>
      <c r="B1490">
        <v>995</v>
      </c>
    </row>
    <row r="1491" spans="1:2" x14ac:dyDescent="0.2">
      <c r="A1491" t="s">
        <v>878</v>
      </c>
      <c r="B1491">
        <v>2835</v>
      </c>
    </row>
    <row r="1492" spans="1:2" x14ac:dyDescent="0.2">
      <c r="A1492" t="s">
        <v>879</v>
      </c>
      <c r="B1492">
        <v>925</v>
      </c>
    </row>
    <row r="1493" spans="1:2" x14ac:dyDescent="0.2">
      <c r="A1493" t="s">
        <v>880</v>
      </c>
      <c r="B1493">
        <v>4110</v>
      </c>
    </row>
    <row r="1494" spans="1:2" x14ac:dyDescent="0.2">
      <c r="A1494" t="s">
        <v>881</v>
      </c>
      <c r="B1494">
        <v>475</v>
      </c>
    </row>
    <row r="1495" spans="1:2" x14ac:dyDescent="0.2">
      <c r="A1495" t="s">
        <v>882</v>
      </c>
      <c r="B1495">
        <v>8865</v>
      </c>
    </row>
    <row r="1496" spans="1:2" x14ac:dyDescent="0.2">
      <c r="A1496" t="s">
        <v>883</v>
      </c>
      <c r="B1496">
        <v>123165</v>
      </c>
    </row>
    <row r="1497" spans="1:2" x14ac:dyDescent="0.2">
      <c r="A1497" t="s">
        <v>884</v>
      </c>
      <c r="B1497">
        <v>16370</v>
      </c>
    </row>
    <row r="1498" spans="1:2" x14ac:dyDescent="0.2">
      <c r="A1498" t="s">
        <v>885</v>
      </c>
      <c r="B1498">
        <v>108210</v>
      </c>
    </row>
    <row r="1499" spans="1:2" x14ac:dyDescent="0.2">
      <c r="A1499" t="s">
        <v>886</v>
      </c>
      <c r="B1499">
        <v>3137115</v>
      </c>
    </row>
    <row r="1500" spans="1:2" x14ac:dyDescent="0.2">
      <c r="A1500" t="s">
        <v>887</v>
      </c>
      <c r="B1500">
        <v>492980</v>
      </c>
    </row>
    <row r="1501" spans="1:2" x14ac:dyDescent="0.2">
      <c r="A1501" t="s">
        <v>888</v>
      </c>
      <c r="B1501">
        <v>41675</v>
      </c>
    </row>
    <row r="1502" spans="1:2" x14ac:dyDescent="0.2">
      <c r="A1502" t="s">
        <v>889</v>
      </c>
      <c r="B1502">
        <v>52475</v>
      </c>
    </row>
    <row r="1503" spans="1:2" x14ac:dyDescent="0.2">
      <c r="A1503" t="s">
        <v>890</v>
      </c>
      <c r="B1503">
        <v>32305</v>
      </c>
    </row>
    <row r="1504" spans="1:2" x14ac:dyDescent="0.2">
      <c r="A1504" t="s">
        <v>891</v>
      </c>
      <c r="B1504">
        <v>6715</v>
      </c>
    </row>
    <row r="1505" spans="1:2" x14ac:dyDescent="0.2">
      <c r="A1505" t="s">
        <v>892</v>
      </c>
      <c r="B1505">
        <v>3200</v>
      </c>
    </row>
    <row r="1506" spans="1:2" x14ac:dyDescent="0.2">
      <c r="A1506" t="s">
        <v>893</v>
      </c>
      <c r="B1506">
        <v>2340</v>
      </c>
    </row>
    <row r="1507" spans="1:2" x14ac:dyDescent="0.2">
      <c r="A1507" t="s">
        <v>894</v>
      </c>
      <c r="B1507">
        <v>705</v>
      </c>
    </row>
    <row r="1508" spans="1:2" x14ac:dyDescent="0.2">
      <c r="A1508" t="s">
        <v>895</v>
      </c>
      <c r="B1508">
        <v>103835</v>
      </c>
    </row>
    <row r="1509" spans="1:2" x14ac:dyDescent="0.2">
      <c r="A1509" t="s">
        <v>896</v>
      </c>
      <c r="B1509">
        <v>34955</v>
      </c>
    </row>
    <row r="1510" spans="1:2" x14ac:dyDescent="0.2">
      <c r="A1510" t="s">
        <v>897</v>
      </c>
      <c r="B1510">
        <v>13670</v>
      </c>
    </row>
    <row r="1511" spans="1:2" x14ac:dyDescent="0.2">
      <c r="A1511" t="s">
        <v>898</v>
      </c>
      <c r="B1511">
        <v>6730</v>
      </c>
    </row>
    <row r="1512" spans="1:2" x14ac:dyDescent="0.2">
      <c r="A1512" t="s">
        <v>899</v>
      </c>
      <c r="B1512">
        <v>1710</v>
      </c>
    </row>
    <row r="1513" spans="1:2" x14ac:dyDescent="0.2">
      <c r="A1513" t="s">
        <v>900</v>
      </c>
      <c r="B1513">
        <v>7510</v>
      </c>
    </row>
    <row r="1514" spans="1:2" x14ac:dyDescent="0.2">
      <c r="A1514" t="s">
        <v>901</v>
      </c>
      <c r="B1514">
        <v>1055</v>
      </c>
    </row>
    <row r="1515" spans="1:2" x14ac:dyDescent="0.2">
      <c r="A1515" t="s">
        <v>902</v>
      </c>
      <c r="B1515">
        <v>545</v>
      </c>
    </row>
    <row r="1516" spans="1:2" x14ac:dyDescent="0.2">
      <c r="A1516" t="s">
        <v>903</v>
      </c>
      <c r="B1516">
        <v>106585</v>
      </c>
    </row>
    <row r="1517" spans="1:2" x14ac:dyDescent="0.2">
      <c r="A1517" t="s">
        <v>904</v>
      </c>
      <c r="B1517">
        <v>20925</v>
      </c>
    </row>
    <row r="1518" spans="1:2" x14ac:dyDescent="0.2">
      <c r="A1518" t="s">
        <v>905</v>
      </c>
      <c r="B1518">
        <v>2245</v>
      </c>
    </row>
    <row r="1519" spans="1:2" x14ac:dyDescent="0.2">
      <c r="A1519" t="s">
        <v>906</v>
      </c>
      <c r="B1519">
        <v>2880</v>
      </c>
    </row>
    <row r="1520" spans="1:2" x14ac:dyDescent="0.2">
      <c r="A1520" t="s">
        <v>907</v>
      </c>
      <c r="B1520">
        <v>38600</v>
      </c>
    </row>
    <row r="1521" spans="1:2" x14ac:dyDescent="0.2">
      <c r="A1521" t="s">
        <v>908</v>
      </c>
      <c r="B1521">
        <v>1500</v>
      </c>
    </row>
    <row r="1522" spans="1:2" x14ac:dyDescent="0.2">
      <c r="A1522" t="s">
        <v>909</v>
      </c>
      <c r="B1522">
        <v>2675</v>
      </c>
    </row>
    <row r="1523" spans="1:2" x14ac:dyDescent="0.2">
      <c r="A1523" t="s">
        <v>910</v>
      </c>
      <c r="B1523">
        <v>31100</v>
      </c>
    </row>
    <row r="1524" spans="1:2" x14ac:dyDescent="0.2">
      <c r="A1524" t="s">
        <v>911</v>
      </c>
      <c r="B1524">
        <v>505</v>
      </c>
    </row>
    <row r="1525" spans="1:2" x14ac:dyDescent="0.2">
      <c r="A1525" t="s">
        <v>912</v>
      </c>
      <c r="B1525">
        <v>780</v>
      </c>
    </row>
    <row r="1526" spans="1:2" x14ac:dyDescent="0.2">
      <c r="A1526" t="s">
        <v>913</v>
      </c>
      <c r="B1526">
        <v>2000</v>
      </c>
    </row>
    <row r="1527" spans="1:2" x14ac:dyDescent="0.2">
      <c r="A1527" t="s">
        <v>914</v>
      </c>
      <c r="B1527">
        <v>3310</v>
      </c>
    </row>
    <row r="1528" spans="1:2" x14ac:dyDescent="0.2">
      <c r="A1528" t="s">
        <v>915</v>
      </c>
      <c r="B1528">
        <v>12100</v>
      </c>
    </row>
    <row r="1529" spans="1:2" x14ac:dyDescent="0.2">
      <c r="A1529" t="s">
        <v>916</v>
      </c>
      <c r="B1529">
        <v>969730</v>
      </c>
    </row>
    <row r="1530" spans="1:2" x14ac:dyDescent="0.2">
      <c r="A1530" t="s">
        <v>917</v>
      </c>
      <c r="B1530">
        <v>22300</v>
      </c>
    </row>
    <row r="1531" spans="1:2" x14ac:dyDescent="0.2">
      <c r="A1531" t="s">
        <v>918</v>
      </c>
      <c r="B1531">
        <v>11180</v>
      </c>
    </row>
    <row r="1532" spans="1:2" x14ac:dyDescent="0.2">
      <c r="A1532" t="s">
        <v>919</v>
      </c>
      <c r="B1532">
        <v>1835</v>
      </c>
    </row>
    <row r="1533" spans="1:2" x14ac:dyDescent="0.2">
      <c r="A1533" t="s">
        <v>920</v>
      </c>
      <c r="B1533">
        <v>679725</v>
      </c>
    </row>
    <row r="1534" spans="1:2" x14ac:dyDescent="0.2">
      <c r="A1534" t="s">
        <v>921</v>
      </c>
      <c r="B1534">
        <v>3160</v>
      </c>
    </row>
    <row r="1535" spans="1:2" x14ac:dyDescent="0.2">
      <c r="A1535" t="s">
        <v>922</v>
      </c>
      <c r="B1535">
        <v>4045</v>
      </c>
    </row>
    <row r="1536" spans="1:2" x14ac:dyDescent="0.2">
      <c r="A1536" t="s">
        <v>923</v>
      </c>
      <c r="B1536">
        <v>1510</v>
      </c>
    </row>
    <row r="1537" spans="1:2" x14ac:dyDescent="0.2">
      <c r="A1537" t="s">
        <v>924</v>
      </c>
      <c r="B1537">
        <v>8425</v>
      </c>
    </row>
    <row r="1538" spans="1:2" x14ac:dyDescent="0.2">
      <c r="A1538" t="s">
        <v>925</v>
      </c>
      <c r="B1538">
        <v>105140</v>
      </c>
    </row>
    <row r="1539" spans="1:2" x14ac:dyDescent="0.2">
      <c r="A1539" t="s">
        <v>926</v>
      </c>
      <c r="B1539">
        <v>57240</v>
      </c>
    </row>
    <row r="1540" spans="1:2" x14ac:dyDescent="0.2">
      <c r="A1540" t="s">
        <v>927</v>
      </c>
      <c r="B1540">
        <v>3685</v>
      </c>
    </row>
    <row r="1541" spans="1:2" x14ac:dyDescent="0.2">
      <c r="A1541" t="s">
        <v>928</v>
      </c>
      <c r="B1541">
        <v>77585</v>
      </c>
    </row>
    <row r="1542" spans="1:2" x14ac:dyDescent="0.2">
      <c r="A1542" t="s">
        <v>929</v>
      </c>
      <c r="B1542">
        <v>23825</v>
      </c>
    </row>
    <row r="1543" spans="1:2" x14ac:dyDescent="0.2">
      <c r="A1543" t="s">
        <v>930</v>
      </c>
      <c r="B1543">
        <v>37585</v>
      </c>
    </row>
    <row r="1544" spans="1:2" x14ac:dyDescent="0.2">
      <c r="A1544" t="s">
        <v>931</v>
      </c>
      <c r="B1544">
        <v>1696155</v>
      </c>
    </row>
    <row r="1545" spans="1:2" x14ac:dyDescent="0.2">
      <c r="A1545" t="s">
        <v>932</v>
      </c>
      <c r="B1545">
        <v>4795</v>
      </c>
    </row>
    <row r="1546" spans="1:2" x14ac:dyDescent="0.2">
      <c r="A1546" t="s">
        <v>933</v>
      </c>
      <c r="B1546">
        <v>19975</v>
      </c>
    </row>
    <row r="1547" spans="1:2" x14ac:dyDescent="0.2">
      <c r="A1547" t="s">
        <v>934</v>
      </c>
      <c r="B1547">
        <v>933045</v>
      </c>
    </row>
    <row r="1548" spans="1:2" x14ac:dyDescent="0.2">
      <c r="A1548" t="s">
        <v>935</v>
      </c>
      <c r="B1548">
        <v>468025</v>
      </c>
    </row>
    <row r="1549" spans="1:2" x14ac:dyDescent="0.2">
      <c r="A1549" t="s">
        <v>936</v>
      </c>
      <c r="B1549">
        <v>390</v>
      </c>
    </row>
    <row r="1550" spans="1:2" x14ac:dyDescent="0.2">
      <c r="A1550" t="s">
        <v>937</v>
      </c>
      <c r="B1550">
        <v>11440</v>
      </c>
    </row>
    <row r="1551" spans="1:2" x14ac:dyDescent="0.2">
      <c r="A1551" t="s">
        <v>938</v>
      </c>
      <c r="B1551">
        <v>68065</v>
      </c>
    </row>
    <row r="1552" spans="1:2" x14ac:dyDescent="0.2">
      <c r="A1552" t="s">
        <v>939</v>
      </c>
      <c r="B1552">
        <v>2240</v>
      </c>
    </row>
    <row r="1553" spans="1:2" x14ac:dyDescent="0.2">
      <c r="A1553" t="s">
        <v>940</v>
      </c>
      <c r="B1553">
        <v>104525</v>
      </c>
    </row>
    <row r="1554" spans="1:2" x14ac:dyDescent="0.2">
      <c r="A1554" t="s">
        <v>941</v>
      </c>
      <c r="B1554">
        <v>12390</v>
      </c>
    </row>
    <row r="1555" spans="1:2" x14ac:dyDescent="0.2">
      <c r="A1555" t="s">
        <v>942</v>
      </c>
      <c r="B1555">
        <v>9185</v>
      </c>
    </row>
    <row r="1556" spans="1:2" x14ac:dyDescent="0.2">
      <c r="A1556" t="s">
        <v>943</v>
      </c>
      <c r="B1556">
        <v>3915</v>
      </c>
    </row>
    <row r="1557" spans="1:2" x14ac:dyDescent="0.2">
      <c r="A1557" t="s">
        <v>944</v>
      </c>
      <c r="B1557">
        <v>1520</v>
      </c>
    </row>
    <row r="1558" spans="1:2" x14ac:dyDescent="0.2">
      <c r="A1558" t="s">
        <v>945</v>
      </c>
      <c r="B1558">
        <v>19945</v>
      </c>
    </row>
    <row r="1559" spans="1:2" x14ac:dyDescent="0.2">
      <c r="A1559" t="s">
        <v>946</v>
      </c>
      <c r="B1559">
        <v>11680</v>
      </c>
    </row>
    <row r="1560" spans="1:2" x14ac:dyDescent="0.2">
      <c r="A1560" t="s">
        <v>947</v>
      </c>
      <c r="B1560">
        <v>3985</v>
      </c>
    </row>
    <row r="1561" spans="1:2" x14ac:dyDescent="0.2">
      <c r="A1561" t="s">
        <v>948</v>
      </c>
      <c r="B1561">
        <v>124680</v>
      </c>
    </row>
    <row r="1562" spans="1:2" x14ac:dyDescent="0.2">
      <c r="A1562" t="s">
        <v>949</v>
      </c>
      <c r="B1562">
        <v>3355</v>
      </c>
    </row>
    <row r="1563" spans="1:2" x14ac:dyDescent="0.2">
      <c r="A1563" t="s">
        <v>950</v>
      </c>
      <c r="B1563">
        <v>11460</v>
      </c>
    </row>
    <row r="1564" spans="1:2" x14ac:dyDescent="0.2">
      <c r="A1564" t="s">
        <v>951</v>
      </c>
      <c r="B1564">
        <v>11460</v>
      </c>
    </row>
    <row r="1565" spans="1:2" x14ac:dyDescent="0.2">
      <c r="A1565" t="s">
        <v>952</v>
      </c>
      <c r="B1565">
        <v>42435</v>
      </c>
    </row>
    <row r="1566" spans="1:2" x14ac:dyDescent="0.2">
      <c r="A1566" t="s">
        <v>953</v>
      </c>
      <c r="B1566">
        <v>20605</v>
      </c>
    </row>
    <row r="1567" spans="1:2" x14ac:dyDescent="0.2">
      <c r="A1567" t="s">
        <v>954</v>
      </c>
      <c r="B1567">
        <v>7330</v>
      </c>
    </row>
    <row r="1568" spans="1:2" x14ac:dyDescent="0.2">
      <c r="A1568" t="s">
        <v>955</v>
      </c>
      <c r="B1568">
        <v>15245</v>
      </c>
    </row>
    <row r="1569" spans="1:2" x14ac:dyDescent="0.2">
      <c r="A1569" t="s">
        <v>956</v>
      </c>
      <c r="B1569">
        <v>10085</v>
      </c>
    </row>
    <row r="1570" spans="1:2" x14ac:dyDescent="0.2">
      <c r="A1570" t="s">
        <v>957</v>
      </c>
      <c r="B1570">
        <v>1790</v>
      </c>
    </row>
    <row r="1571" spans="1:2" x14ac:dyDescent="0.2">
      <c r="A1571" t="s">
        <v>958</v>
      </c>
      <c r="B1571">
        <v>1195</v>
      </c>
    </row>
    <row r="1572" spans="1:2" x14ac:dyDescent="0.2">
      <c r="A1572" t="s">
        <v>960</v>
      </c>
      <c r="B1572">
        <v>475</v>
      </c>
    </row>
    <row r="1573" spans="1:2" x14ac:dyDescent="0.2">
      <c r="A1573" t="s">
        <v>959</v>
      </c>
      <c r="B1573">
        <v>810</v>
      </c>
    </row>
    <row r="1574" spans="1:2" x14ac:dyDescent="0.2">
      <c r="A1574" t="s">
        <v>961</v>
      </c>
      <c r="B1574">
        <v>1190</v>
      </c>
    </row>
    <row r="1575" spans="1:2" x14ac:dyDescent="0.2">
      <c r="A1575" t="s">
        <v>963</v>
      </c>
      <c r="B1575">
        <v>34460065</v>
      </c>
    </row>
    <row r="1576" spans="1:2" x14ac:dyDescent="0.2">
      <c r="A1576" t="s">
        <v>964</v>
      </c>
      <c r="B1576">
        <v>33818215</v>
      </c>
    </row>
    <row r="1577" spans="1:2" x14ac:dyDescent="0.2">
      <c r="A1577" t="s">
        <v>965</v>
      </c>
      <c r="B1577">
        <v>29748260</v>
      </c>
    </row>
    <row r="1578" spans="1:2" x14ac:dyDescent="0.2">
      <c r="A1578" t="s">
        <v>966</v>
      </c>
      <c r="B1578">
        <v>10242945</v>
      </c>
    </row>
    <row r="1579" spans="1:2" x14ac:dyDescent="0.2">
      <c r="A1579" t="s">
        <v>967</v>
      </c>
      <c r="B1579">
        <v>9369280</v>
      </c>
    </row>
    <row r="1580" spans="1:2" x14ac:dyDescent="0.2">
      <c r="A1580" t="s">
        <v>968</v>
      </c>
      <c r="B1580">
        <v>263840</v>
      </c>
    </row>
    <row r="1581" spans="1:2" x14ac:dyDescent="0.2">
      <c r="A1581" t="s">
        <v>969</v>
      </c>
      <c r="B1581">
        <v>177570</v>
      </c>
    </row>
    <row r="1582" spans="1:2" x14ac:dyDescent="0.2">
      <c r="A1582" t="s">
        <v>970</v>
      </c>
      <c r="B1582">
        <v>5645</v>
      </c>
    </row>
    <row r="1583" spans="1:2" x14ac:dyDescent="0.2">
      <c r="A1583" t="s">
        <v>971</v>
      </c>
      <c r="B1583">
        <v>116580</v>
      </c>
    </row>
    <row r="1584" spans="1:2" x14ac:dyDescent="0.2">
      <c r="A1584" t="s">
        <v>972</v>
      </c>
      <c r="B1584">
        <v>6645</v>
      </c>
    </row>
    <row r="1585" spans="1:2" x14ac:dyDescent="0.2">
      <c r="A1585" t="s">
        <v>973</v>
      </c>
      <c r="B1585">
        <v>11445</v>
      </c>
    </row>
    <row r="1586" spans="1:2" x14ac:dyDescent="0.2">
      <c r="A1586" t="s">
        <v>974</v>
      </c>
      <c r="B1586">
        <v>195</v>
      </c>
    </row>
    <row r="1587" spans="1:2" x14ac:dyDescent="0.2">
      <c r="A1587" t="s">
        <v>975</v>
      </c>
      <c r="B1587">
        <v>1465</v>
      </c>
    </row>
    <row r="1588" spans="1:2" x14ac:dyDescent="0.2">
      <c r="A1588" t="s">
        <v>976</v>
      </c>
      <c r="B1588">
        <v>550</v>
      </c>
    </row>
    <row r="1589" spans="1:2" x14ac:dyDescent="0.2">
      <c r="A1589" t="s">
        <v>977</v>
      </c>
      <c r="B1589">
        <v>5905</v>
      </c>
    </row>
    <row r="1590" spans="1:2" x14ac:dyDescent="0.2">
      <c r="A1590" t="s">
        <v>978</v>
      </c>
      <c r="B1590">
        <v>45</v>
      </c>
    </row>
    <row r="1591" spans="1:2" x14ac:dyDescent="0.2">
      <c r="A1591" t="s">
        <v>979</v>
      </c>
      <c r="B1591">
        <v>2350</v>
      </c>
    </row>
    <row r="1592" spans="1:2" x14ac:dyDescent="0.2">
      <c r="A1592" t="s">
        <v>980</v>
      </c>
      <c r="B1592">
        <v>2665</v>
      </c>
    </row>
    <row r="1593" spans="1:2" x14ac:dyDescent="0.2">
      <c r="A1593" t="s">
        <v>981</v>
      </c>
      <c r="B1593">
        <v>86115</v>
      </c>
    </row>
    <row r="1594" spans="1:2" x14ac:dyDescent="0.2">
      <c r="A1594" t="s">
        <v>982</v>
      </c>
      <c r="B1594">
        <v>9765</v>
      </c>
    </row>
    <row r="1595" spans="1:2" x14ac:dyDescent="0.2">
      <c r="A1595" t="s">
        <v>983</v>
      </c>
      <c r="B1595">
        <v>760</v>
      </c>
    </row>
    <row r="1596" spans="1:2" x14ac:dyDescent="0.2">
      <c r="A1596" t="s">
        <v>984</v>
      </c>
      <c r="B1596">
        <v>9030</v>
      </c>
    </row>
    <row r="1597" spans="1:2" x14ac:dyDescent="0.2">
      <c r="A1597" t="s">
        <v>985</v>
      </c>
      <c r="B1597">
        <v>46685</v>
      </c>
    </row>
    <row r="1598" spans="1:2" x14ac:dyDescent="0.2">
      <c r="A1598" t="s">
        <v>986</v>
      </c>
      <c r="B1598">
        <v>2480</v>
      </c>
    </row>
    <row r="1599" spans="1:2" x14ac:dyDescent="0.2">
      <c r="A1599" t="s">
        <v>987</v>
      </c>
      <c r="B1599">
        <v>28585</v>
      </c>
    </row>
    <row r="1600" spans="1:2" x14ac:dyDescent="0.2">
      <c r="A1600" t="s">
        <v>988</v>
      </c>
      <c r="B1600">
        <v>15605</v>
      </c>
    </row>
    <row r="1601" spans="1:2" x14ac:dyDescent="0.2">
      <c r="A1601" t="s">
        <v>989</v>
      </c>
      <c r="B1601">
        <v>205</v>
      </c>
    </row>
    <row r="1602" spans="1:2" x14ac:dyDescent="0.2">
      <c r="A1602" t="s">
        <v>990</v>
      </c>
      <c r="B1602">
        <v>120</v>
      </c>
    </row>
    <row r="1603" spans="1:2" x14ac:dyDescent="0.2">
      <c r="A1603" t="s">
        <v>991</v>
      </c>
      <c r="B1603">
        <v>23655</v>
      </c>
    </row>
    <row r="1604" spans="1:2" x14ac:dyDescent="0.2">
      <c r="A1604" t="s">
        <v>992</v>
      </c>
      <c r="B1604">
        <v>23570</v>
      </c>
    </row>
    <row r="1605" spans="1:2" x14ac:dyDescent="0.2">
      <c r="A1605" t="s">
        <v>993</v>
      </c>
      <c r="B1605">
        <v>210</v>
      </c>
    </row>
    <row r="1606" spans="1:2" x14ac:dyDescent="0.2">
      <c r="A1606" t="s">
        <v>994</v>
      </c>
      <c r="B1606">
        <v>340</v>
      </c>
    </row>
    <row r="1607" spans="1:2" x14ac:dyDescent="0.2">
      <c r="A1607" t="s">
        <v>995</v>
      </c>
      <c r="B1607">
        <v>2100</v>
      </c>
    </row>
    <row r="1608" spans="1:2" x14ac:dyDescent="0.2">
      <c r="A1608" t="s">
        <v>996</v>
      </c>
      <c r="B1608">
        <v>1150</v>
      </c>
    </row>
    <row r="1609" spans="1:2" x14ac:dyDescent="0.2">
      <c r="A1609" t="s">
        <v>997</v>
      </c>
      <c r="B1609">
        <v>13060</v>
      </c>
    </row>
    <row r="1610" spans="1:2" x14ac:dyDescent="0.2">
      <c r="A1610" t="s">
        <v>998</v>
      </c>
      <c r="B1610">
        <v>2375</v>
      </c>
    </row>
    <row r="1611" spans="1:2" x14ac:dyDescent="0.2">
      <c r="A1611" t="s">
        <v>999</v>
      </c>
      <c r="B1611">
        <v>360</v>
      </c>
    </row>
    <row r="1612" spans="1:2" x14ac:dyDescent="0.2">
      <c r="A1612" t="s">
        <v>1000</v>
      </c>
      <c r="B1612">
        <v>145</v>
      </c>
    </row>
    <row r="1613" spans="1:2" x14ac:dyDescent="0.2">
      <c r="A1613" t="s">
        <v>1001</v>
      </c>
      <c r="B1613">
        <v>185</v>
      </c>
    </row>
    <row r="1614" spans="1:2" x14ac:dyDescent="0.2">
      <c r="A1614" t="s">
        <v>1002</v>
      </c>
      <c r="B1614">
        <v>2810</v>
      </c>
    </row>
    <row r="1615" spans="1:2" x14ac:dyDescent="0.2">
      <c r="A1615" t="s">
        <v>1003</v>
      </c>
      <c r="B1615">
        <v>1005</v>
      </c>
    </row>
    <row r="1616" spans="1:2" x14ac:dyDescent="0.2">
      <c r="A1616" t="s">
        <v>1004</v>
      </c>
      <c r="B1616">
        <v>1365</v>
      </c>
    </row>
    <row r="1617" spans="1:2" x14ac:dyDescent="0.2">
      <c r="A1617" t="s">
        <v>1005</v>
      </c>
      <c r="B1617">
        <v>675</v>
      </c>
    </row>
    <row r="1618" spans="1:2" x14ac:dyDescent="0.2">
      <c r="A1618" t="s">
        <v>1006</v>
      </c>
      <c r="B1618">
        <v>630</v>
      </c>
    </row>
    <row r="1619" spans="1:2" x14ac:dyDescent="0.2">
      <c r="A1619" t="s">
        <v>1007</v>
      </c>
      <c r="B1619">
        <v>365</v>
      </c>
    </row>
    <row r="1620" spans="1:2" x14ac:dyDescent="0.2">
      <c r="A1620" t="s">
        <v>1008</v>
      </c>
      <c r="B1620">
        <v>265</v>
      </c>
    </row>
    <row r="1621" spans="1:2" x14ac:dyDescent="0.2">
      <c r="A1621" t="s">
        <v>1009</v>
      </c>
      <c r="B1621">
        <v>420</v>
      </c>
    </row>
    <row r="1622" spans="1:2" x14ac:dyDescent="0.2">
      <c r="A1622" t="s">
        <v>1010</v>
      </c>
      <c r="B1622">
        <v>280</v>
      </c>
    </row>
    <row r="1623" spans="1:2" x14ac:dyDescent="0.2">
      <c r="A1623" t="s">
        <v>1011</v>
      </c>
      <c r="B1623">
        <v>140</v>
      </c>
    </row>
    <row r="1624" spans="1:2" x14ac:dyDescent="0.2">
      <c r="A1624" t="s">
        <v>1012</v>
      </c>
      <c r="B1624">
        <v>90</v>
      </c>
    </row>
    <row r="1625" spans="1:2" x14ac:dyDescent="0.2">
      <c r="A1625" t="s">
        <v>1013</v>
      </c>
      <c r="B1625">
        <v>470</v>
      </c>
    </row>
    <row r="1626" spans="1:2" x14ac:dyDescent="0.2">
      <c r="A1626" t="s">
        <v>1014</v>
      </c>
      <c r="B1626">
        <v>42985</v>
      </c>
    </row>
    <row r="1627" spans="1:2" x14ac:dyDescent="0.2">
      <c r="A1627" t="s">
        <v>1015</v>
      </c>
      <c r="B1627">
        <v>1975</v>
      </c>
    </row>
    <row r="1628" spans="1:2" x14ac:dyDescent="0.2">
      <c r="A1628" t="s">
        <v>1016</v>
      </c>
      <c r="B1628">
        <v>40620</v>
      </c>
    </row>
    <row r="1629" spans="1:2" x14ac:dyDescent="0.2">
      <c r="A1629" t="s">
        <v>1017</v>
      </c>
      <c r="B1629">
        <v>465</v>
      </c>
    </row>
    <row r="1630" spans="1:2" x14ac:dyDescent="0.2">
      <c r="A1630" t="s">
        <v>1018</v>
      </c>
      <c r="B1630">
        <v>2800</v>
      </c>
    </row>
    <row r="1631" spans="1:2" x14ac:dyDescent="0.2">
      <c r="A1631" t="s">
        <v>1019</v>
      </c>
      <c r="B1631">
        <v>125</v>
      </c>
    </row>
    <row r="1632" spans="1:2" x14ac:dyDescent="0.2">
      <c r="A1632" t="s">
        <v>1020</v>
      </c>
      <c r="B1632">
        <v>2415</v>
      </c>
    </row>
    <row r="1633" spans="1:2" x14ac:dyDescent="0.2">
      <c r="A1633" t="s">
        <v>1021</v>
      </c>
      <c r="B1633">
        <v>180</v>
      </c>
    </row>
    <row r="1634" spans="1:2" x14ac:dyDescent="0.2">
      <c r="A1634" t="s">
        <v>1022</v>
      </c>
      <c r="B1634">
        <v>115</v>
      </c>
    </row>
    <row r="1635" spans="1:2" x14ac:dyDescent="0.2">
      <c r="A1635" t="s">
        <v>1023</v>
      </c>
      <c r="B1635">
        <v>175</v>
      </c>
    </row>
    <row r="1636" spans="1:2" x14ac:dyDescent="0.2">
      <c r="A1636" t="s">
        <v>1024</v>
      </c>
      <c r="B1636">
        <v>1205</v>
      </c>
    </row>
    <row r="1637" spans="1:2" x14ac:dyDescent="0.2">
      <c r="A1637" t="s">
        <v>1025</v>
      </c>
      <c r="B1637">
        <v>5745</v>
      </c>
    </row>
    <row r="1638" spans="1:2" x14ac:dyDescent="0.2">
      <c r="A1638" t="s">
        <v>1026</v>
      </c>
      <c r="B1638">
        <v>180</v>
      </c>
    </row>
    <row r="1639" spans="1:2" x14ac:dyDescent="0.2">
      <c r="A1639" t="s">
        <v>1027</v>
      </c>
      <c r="B1639">
        <v>1060</v>
      </c>
    </row>
    <row r="1640" spans="1:2" x14ac:dyDescent="0.2">
      <c r="A1640" t="s">
        <v>1028</v>
      </c>
      <c r="B1640">
        <v>790</v>
      </c>
    </row>
    <row r="1641" spans="1:2" x14ac:dyDescent="0.2">
      <c r="A1641" t="s">
        <v>1029</v>
      </c>
      <c r="B1641">
        <v>820</v>
      </c>
    </row>
    <row r="1642" spans="1:2" x14ac:dyDescent="0.2">
      <c r="A1642" t="s">
        <v>1030</v>
      </c>
      <c r="B1642">
        <v>1305</v>
      </c>
    </row>
    <row r="1643" spans="1:2" x14ac:dyDescent="0.2">
      <c r="A1643" t="s">
        <v>1031</v>
      </c>
      <c r="B1643">
        <v>285</v>
      </c>
    </row>
    <row r="1644" spans="1:2" x14ac:dyDescent="0.2">
      <c r="A1644" t="s">
        <v>1032</v>
      </c>
      <c r="B1644">
        <v>360</v>
      </c>
    </row>
    <row r="1645" spans="1:2" x14ac:dyDescent="0.2">
      <c r="A1645" t="s">
        <v>1033</v>
      </c>
      <c r="B1645">
        <v>450</v>
      </c>
    </row>
    <row r="1646" spans="1:2" x14ac:dyDescent="0.2">
      <c r="A1646" t="s">
        <v>1034</v>
      </c>
      <c r="B1646">
        <v>565</v>
      </c>
    </row>
    <row r="1647" spans="1:2" x14ac:dyDescent="0.2">
      <c r="A1647" t="s">
        <v>1035</v>
      </c>
      <c r="B1647">
        <v>5430</v>
      </c>
    </row>
    <row r="1648" spans="1:2" x14ac:dyDescent="0.2">
      <c r="A1648" t="s">
        <v>1036</v>
      </c>
      <c r="B1648">
        <v>1760</v>
      </c>
    </row>
    <row r="1649" spans="1:2" x14ac:dyDescent="0.2">
      <c r="A1649" t="s">
        <v>1037</v>
      </c>
      <c r="B1649">
        <v>3675</v>
      </c>
    </row>
    <row r="1650" spans="1:2" x14ac:dyDescent="0.2">
      <c r="A1650" t="s">
        <v>1038</v>
      </c>
      <c r="B1650">
        <v>145</v>
      </c>
    </row>
    <row r="1651" spans="1:2" x14ac:dyDescent="0.2">
      <c r="A1651" t="s">
        <v>1039</v>
      </c>
      <c r="B1651">
        <v>260</v>
      </c>
    </row>
    <row r="1652" spans="1:2" x14ac:dyDescent="0.2">
      <c r="A1652" t="s">
        <v>1040</v>
      </c>
      <c r="B1652">
        <v>2730</v>
      </c>
    </row>
    <row r="1653" spans="1:2" x14ac:dyDescent="0.2">
      <c r="A1653" t="s">
        <v>1041</v>
      </c>
      <c r="B1653">
        <v>1300</v>
      </c>
    </row>
    <row r="1654" spans="1:2" x14ac:dyDescent="0.2">
      <c r="A1654" t="s">
        <v>1042</v>
      </c>
      <c r="B1654">
        <v>1055</v>
      </c>
    </row>
    <row r="1655" spans="1:2" x14ac:dyDescent="0.2">
      <c r="A1655" t="s">
        <v>1043</v>
      </c>
      <c r="B1655">
        <v>410</v>
      </c>
    </row>
    <row r="1656" spans="1:2" x14ac:dyDescent="0.2">
      <c r="A1656" t="s">
        <v>1044</v>
      </c>
      <c r="B1656">
        <v>1485</v>
      </c>
    </row>
    <row r="1657" spans="1:2" x14ac:dyDescent="0.2">
      <c r="A1657" t="s">
        <v>1045</v>
      </c>
      <c r="B1657">
        <v>175</v>
      </c>
    </row>
    <row r="1658" spans="1:2" x14ac:dyDescent="0.2">
      <c r="A1658" t="s">
        <v>1046</v>
      </c>
      <c r="B1658">
        <v>125</v>
      </c>
    </row>
    <row r="1659" spans="1:2" x14ac:dyDescent="0.2">
      <c r="A1659" t="s">
        <v>1047</v>
      </c>
      <c r="B1659">
        <v>605</v>
      </c>
    </row>
    <row r="1660" spans="1:2" x14ac:dyDescent="0.2">
      <c r="A1660" t="s">
        <v>1048</v>
      </c>
      <c r="B1660">
        <v>560</v>
      </c>
    </row>
    <row r="1661" spans="1:2" x14ac:dyDescent="0.2">
      <c r="A1661" t="s">
        <v>1049</v>
      </c>
      <c r="B1661">
        <v>30</v>
      </c>
    </row>
    <row r="1662" spans="1:2" x14ac:dyDescent="0.2">
      <c r="A1662" t="s">
        <v>1050</v>
      </c>
      <c r="B1662">
        <v>670</v>
      </c>
    </row>
    <row r="1663" spans="1:2" x14ac:dyDescent="0.2">
      <c r="A1663" t="s">
        <v>1051</v>
      </c>
      <c r="B1663">
        <v>9107075</v>
      </c>
    </row>
    <row r="1664" spans="1:2" x14ac:dyDescent="0.2">
      <c r="A1664" t="s">
        <v>1052</v>
      </c>
      <c r="B1664">
        <v>837355</v>
      </c>
    </row>
    <row r="1665" spans="1:2" x14ac:dyDescent="0.2">
      <c r="A1665" t="s">
        <v>1053</v>
      </c>
      <c r="B1665">
        <v>29455</v>
      </c>
    </row>
    <row r="1666" spans="1:2" x14ac:dyDescent="0.2">
      <c r="A1666" t="s">
        <v>1054</v>
      </c>
      <c r="B1666">
        <v>17120</v>
      </c>
    </row>
    <row r="1667" spans="1:2" x14ac:dyDescent="0.2">
      <c r="A1667" t="s">
        <v>1055</v>
      </c>
      <c r="B1667">
        <v>12510</v>
      </c>
    </row>
    <row r="1668" spans="1:2" x14ac:dyDescent="0.2">
      <c r="A1668" t="s">
        <v>1056</v>
      </c>
      <c r="B1668">
        <v>57120</v>
      </c>
    </row>
    <row r="1669" spans="1:2" x14ac:dyDescent="0.2">
      <c r="A1669" t="s">
        <v>1057</v>
      </c>
      <c r="B1669">
        <v>1090</v>
      </c>
    </row>
    <row r="1670" spans="1:2" x14ac:dyDescent="0.2">
      <c r="A1670" t="s">
        <v>1058</v>
      </c>
      <c r="B1670">
        <v>6245</v>
      </c>
    </row>
    <row r="1671" spans="1:2" x14ac:dyDescent="0.2">
      <c r="A1671" t="s">
        <v>1059</v>
      </c>
      <c r="B1671">
        <v>49665</v>
      </c>
    </row>
    <row r="1672" spans="1:2" x14ac:dyDescent="0.2">
      <c r="A1672" t="s">
        <v>1060</v>
      </c>
      <c r="B1672">
        <v>485</v>
      </c>
    </row>
    <row r="1673" spans="1:2" x14ac:dyDescent="0.2">
      <c r="A1673" t="s">
        <v>1061</v>
      </c>
      <c r="B1673">
        <v>771130</v>
      </c>
    </row>
    <row r="1674" spans="1:2" x14ac:dyDescent="0.2">
      <c r="A1674" t="s">
        <v>1062</v>
      </c>
      <c r="B1674">
        <v>33670</v>
      </c>
    </row>
    <row r="1675" spans="1:2" x14ac:dyDescent="0.2">
      <c r="A1675" t="s">
        <v>1063</v>
      </c>
      <c r="B1675">
        <v>629060</v>
      </c>
    </row>
    <row r="1676" spans="1:2" x14ac:dyDescent="0.2">
      <c r="A1676" t="s">
        <v>1064</v>
      </c>
      <c r="B1676">
        <v>19740</v>
      </c>
    </row>
    <row r="1677" spans="1:2" x14ac:dyDescent="0.2">
      <c r="A1677" t="s">
        <v>1065</v>
      </c>
      <c r="B1677">
        <v>7115</v>
      </c>
    </row>
    <row r="1678" spans="1:2" x14ac:dyDescent="0.2">
      <c r="A1678" t="s">
        <v>1066</v>
      </c>
      <c r="B1678">
        <v>1715</v>
      </c>
    </row>
    <row r="1679" spans="1:2" x14ac:dyDescent="0.2">
      <c r="A1679" t="s">
        <v>1067</v>
      </c>
      <c r="B1679">
        <v>75020</v>
      </c>
    </row>
    <row r="1680" spans="1:2" x14ac:dyDescent="0.2">
      <c r="A1680" t="s">
        <v>1068</v>
      </c>
      <c r="B1680">
        <v>7630</v>
      </c>
    </row>
    <row r="1681" spans="1:2" x14ac:dyDescent="0.2">
      <c r="A1681" t="s">
        <v>1069</v>
      </c>
      <c r="B1681">
        <v>21345</v>
      </c>
    </row>
    <row r="1682" spans="1:2" x14ac:dyDescent="0.2">
      <c r="A1682" t="s">
        <v>1070</v>
      </c>
      <c r="B1682">
        <v>3220</v>
      </c>
    </row>
    <row r="1683" spans="1:2" x14ac:dyDescent="0.2">
      <c r="A1683" t="s">
        <v>1071</v>
      </c>
      <c r="B1683">
        <v>2775</v>
      </c>
    </row>
    <row r="1684" spans="1:2" x14ac:dyDescent="0.2">
      <c r="A1684" t="s">
        <v>1072</v>
      </c>
      <c r="B1684">
        <v>224860</v>
      </c>
    </row>
    <row r="1685" spans="1:2" x14ac:dyDescent="0.2">
      <c r="A1685" t="s">
        <v>1073</v>
      </c>
      <c r="B1685">
        <v>27035</v>
      </c>
    </row>
    <row r="1686" spans="1:2" x14ac:dyDescent="0.2">
      <c r="A1686" t="s">
        <v>948</v>
      </c>
      <c r="B1686">
        <v>198895</v>
      </c>
    </row>
    <row r="1687" spans="1:2" x14ac:dyDescent="0.2">
      <c r="A1687" t="s">
        <v>1074</v>
      </c>
      <c r="B1687">
        <v>185</v>
      </c>
    </row>
    <row r="1688" spans="1:2" x14ac:dyDescent="0.2">
      <c r="A1688" t="s">
        <v>1075</v>
      </c>
      <c r="B1688">
        <v>656200</v>
      </c>
    </row>
    <row r="1689" spans="1:2" x14ac:dyDescent="0.2">
      <c r="A1689" t="s">
        <v>1076</v>
      </c>
      <c r="B1689">
        <v>2075</v>
      </c>
    </row>
    <row r="1690" spans="1:2" x14ac:dyDescent="0.2">
      <c r="A1690" t="s">
        <v>1077</v>
      </c>
      <c r="B1690">
        <v>27045</v>
      </c>
    </row>
    <row r="1691" spans="1:2" x14ac:dyDescent="0.2">
      <c r="A1691" t="s">
        <v>956</v>
      </c>
      <c r="B1691">
        <v>1660</v>
      </c>
    </row>
    <row r="1692" spans="1:2" x14ac:dyDescent="0.2">
      <c r="A1692" t="s">
        <v>1078</v>
      </c>
      <c r="B1692">
        <v>7925</v>
      </c>
    </row>
    <row r="1693" spans="1:2" x14ac:dyDescent="0.2">
      <c r="A1693" t="s">
        <v>1079</v>
      </c>
      <c r="B1693">
        <v>34530</v>
      </c>
    </row>
    <row r="1694" spans="1:2" x14ac:dyDescent="0.2">
      <c r="A1694" t="s">
        <v>869</v>
      </c>
      <c r="B1694">
        <v>2335</v>
      </c>
    </row>
    <row r="1695" spans="1:2" x14ac:dyDescent="0.2">
      <c r="A1695" t="s">
        <v>1080</v>
      </c>
      <c r="B1695">
        <v>22470</v>
      </c>
    </row>
    <row r="1696" spans="1:2" x14ac:dyDescent="0.2">
      <c r="A1696" t="s">
        <v>1081</v>
      </c>
      <c r="B1696">
        <v>5425</v>
      </c>
    </row>
    <row r="1697" spans="1:2" x14ac:dyDescent="0.2">
      <c r="A1697" t="s">
        <v>1082</v>
      </c>
      <c r="B1697">
        <v>1805</v>
      </c>
    </row>
    <row r="1698" spans="1:2" x14ac:dyDescent="0.2">
      <c r="A1698" t="s">
        <v>1083</v>
      </c>
      <c r="B1698">
        <v>612735</v>
      </c>
    </row>
    <row r="1699" spans="1:2" x14ac:dyDescent="0.2">
      <c r="A1699" t="s">
        <v>1084</v>
      </c>
      <c r="B1699">
        <v>1395</v>
      </c>
    </row>
    <row r="1700" spans="1:2" x14ac:dyDescent="0.2">
      <c r="A1700" t="s">
        <v>1085</v>
      </c>
      <c r="B1700">
        <v>5585</v>
      </c>
    </row>
    <row r="1701" spans="1:2" x14ac:dyDescent="0.2">
      <c r="A1701" t="s">
        <v>1086</v>
      </c>
      <c r="B1701">
        <v>155610</v>
      </c>
    </row>
    <row r="1702" spans="1:2" x14ac:dyDescent="0.2">
      <c r="A1702" t="s">
        <v>1087</v>
      </c>
      <c r="B1702">
        <v>6855</v>
      </c>
    </row>
    <row r="1703" spans="1:2" x14ac:dyDescent="0.2">
      <c r="A1703" t="s">
        <v>1088</v>
      </c>
      <c r="B1703">
        <v>133050</v>
      </c>
    </row>
    <row r="1704" spans="1:2" x14ac:dyDescent="0.2">
      <c r="A1704" t="s">
        <v>1089</v>
      </c>
      <c r="B1704">
        <v>16635</v>
      </c>
    </row>
    <row r="1705" spans="1:2" x14ac:dyDescent="0.2">
      <c r="A1705" t="s">
        <v>1090</v>
      </c>
      <c r="B1705">
        <v>250180</v>
      </c>
    </row>
    <row r="1706" spans="1:2" x14ac:dyDescent="0.2">
      <c r="A1706" t="s">
        <v>1091</v>
      </c>
      <c r="B1706">
        <v>8245</v>
      </c>
    </row>
    <row r="1707" spans="1:2" x14ac:dyDescent="0.2">
      <c r="A1707" t="s">
        <v>1092</v>
      </c>
      <c r="B1707">
        <v>37810</v>
      </c>
    </row>
    <row r="1708" spans="1:2" x14ac:dyDescent="0.2">
      <c r="A1708" t="s">
        <v>929</v>
      </c>
      <c r="B1708">
        <v>189865</v>
      </c>
    </row>
    <row r="1709" spans="1:2" x14ac:dyDescent="0.2">
      <c r="A1709" t="s">
        <v>1093</v>
      </c>
      <c r="B1709">
        <v>23165</v>
      </c>
    </row>
    <row r="1710" spans="1:2" x14ac:dyDescent="0.2">
      <c r="A1710" t="s">
        <v>1094</v>
      </c>
      <c r="B1710">
        <v>790</v>
      </c>
    </row>
    <row r="1711" spans="1:2" x14ac:dyDescent="0.2">
      <c r="A1711" t="s">
        <v>1095</v>
      </c>
      <c r="B1711">
        <v>870</v>
      </c>
    </row>
    <row r="1712" spans="1:2" x14ac:dyDescent="0.2">
      <c r="A1712" t="s">
        <v>1096</v>
      </c>
      <c r="B1712">
        <v>5158010</v>
      </c>
    </row>
    <row r="1713" spans="1:2" x14ac:dyDescent="0.2">
      <c r="A1713" t="s">
        <v>748</v>
      </c>
      <c r="B1713">
        <v>31930</v>
      </c>
    </row>
    <row r="1714" spans="1:2" x14ac:dyDescent="0.2">
      <c r="A1714" t="s">
        <v>890</v>
      </c>
      <c r="B1714">
        <v>41295</v>
      </c>
    </row>
    <row r="1715" spans="1:2" x14ac:dyDescent="0.2">
      <c r="A1715" t="s">
        <v>1097</v>
      </c>
      <c r="B1715">
        <v>817315</v>
      </c>
    </row>
    <row r="1716" spans="1:2" x14ac:dyDescent="0.2">
      <c r="A1716" t="s">
        <v>1098</v>
      </c>
      <c r="B1716">
        <v>14675</v>
      </c>
    </row>
    <row r="1717" spans="1:2" x14ac:dyDescent="0.2">
      <c r="A1717" t="s">
        <v>1099</v>
      </c>
      <c r="B1717">
        <v>6500</v>
      </c>
    </row>
    <row r="1718" spans="1:2" x14ac:dyDescent="0.2">
      <c r="A1718" t="s">
        <v>1100</v>
      </c>
      <c r="B1718">
        <v>8180</v>
      </c>
    </row>
    <row r="1719" spans="1:2" x14ac:dyDescent="0.2">
      <c r="A1719" t="s">
        <v>1101</v>
      </c>
      <c r="B1719">
        <v>805915</v>
      </c>
    </row>
    <row r="1720" spans="1:2" x14ac:dyDescent="0.2">
      <c r="A1720" t="s">
        <v>1102</v>
      </c>
      <c r="B1720">
        <v>2265</v>
      </c>
    </row>
    <row r="1721" spans="1:2" x14ac:dyDescent="0.2">
      <c r="A1721" t="s">
        <v>1103</v>
      </c>
      <c r="B1721">
        <v>18265</v>
      </c>
    </row>
    <row r="1722" spans="1:2" x14ac:dyDescent="0.2">
      <c r="A1722" t="s">
        <v>1104</v>
      </c>
      <c r="B1722">
        <v>22425</v>
      </c>
    </row>
    <row r="1723" spans="1:2" x14ac:dyDescent="0.2">
      <c r="A1723" t="s">
        <v>1105</v>
      </c>
      <c r="B1723">
        <v>69835</v>
      </c>
    </row>
    <row r="1724" spans="1:2" x14ac:dyDescent="0.2">
      <c r="A1724" t="s">
        <v>1106</v>
      </c>
      <c r="B1724">
        <v>28725</v>
      </c>
    </row>
    <row r="1725" spans="1:2" x14ac:dyDescent="0.2">
      <c r="A1725" t="s">
        <v>1107</v>
      </c>
      <c r="B1725">
        <v>23070</v>
      </c>
    </row>
    <row r="1726" spans="1:2" x14ac:dyDescent="0.2">
      <c r="A1726" t="s">
        <v>1108</v>
      </c>
      <c r="B1726">
        <v>214965</v>
      </c>
    </row>
    <row r="1727" spans="1:2" x14ac:dyDescent="0.2">
      <c r="A1727" t="s">
        <v>1109</v>
      </c>
      <c r="B1727">
        <v>269645</v>
      </c>
    </row>
    <row r="1728" spans="1:2" x14ac:dyDescent="0.2">
      <c r="A1728" t="s">
        <v>1110</v>
      </c>
      <c r="B1728">
        <v>73775</v>
      </c>
    </row>
    <row r="1729" spans="1:2" x14ac:dyDescent="0.2">
      <c r="A1729" t="s">
        <v>1111</v>
      </c>
      <c r="B1729">
        <v>11280</v>
      </c>
    </row>
    <row r="1730" spans="1:2" x14ac:dyDescent="0.2">
      <c r="A1730" t="s">
        <v>1112</v>
      </c>
      <c r="B1730">
        <v>21475</v>
      </c>
    </row>
    <row r="1731" spans="1:2" x14ac:dyDescent="0.2">
      <c r="A1731" t="s">
        <v>1113</v>
      </c>
      <c r="B1731">
        <v>11495</v>
      </c>
    </row>
    <row r="1732" spans="1:2" x14ac:dyDescent="0.2">
      <c r="A1732" t="s">
        <v>1114</v>
      </c>
      <c r="B1732">
        <v>132120</v>
      </c>
    </row>
    <row r="1733" spans="1:2" x14ac:dyDescent="0.2">
      <c r="A1733" t="s">
        <v>1115</v>
      </c>
      <c r="B1733">
        <v>3000</v>
      </c>
    </row>
    <row r="1734" spans="1:2" x14ac:dyDescent="0.2">
      <c r="A1734" t="s">
        <v>1116</v>
      </c>
      <c r="B1734">
        <v>9165</v>
      </c>
    </row>
    <row r="1735" spans="1:2" x14ac:dyDescent="0.2">
      <c r="A1735" t="s">
        <v>1117</v>
      </c>
      <c r="B1735">
        <v>3980</v>
      </c>
    </row>
    <row r="1736" spans="1:2" x14ac:dyDescent="0.2">
      <c r="A1736" t="s">
        <v>1118</v>
      </c>
      <c r="B1736">
        <v>1690</v>
      </c>
    </row>
    <row r="1737" spans="1:2" x14ac:dyDescent="0.2">
      <c r="A1737" t="s">
        <v>1119</v>
      </c>
      <c r="B1737">
        <v>3590</v>
      </c>
    </row>
    <row r="1738" spans="1:2" x14ac:dyDescent="0.2">
      <c r="A1738" t="s">
        <v>1120</v>
      </c>
      <c r="B1738">
        <v>695535</v>
      </c>
    </row>
    <row r="1739" spans="1:2" x14ac:dyDescent="0.2">
      <c r="A1739" t="s">
        <v>1121</v>
      </c>
      <c r="B1739">
        <v>23415</v>
      </c>
    </row>
    <row r="1740" spans="1:2" x14ac:dyDescent="0.2">
      <c r="A1740" t="s">
        <v>1122</v>
      </c>
      <c r="B1740">
        <v>15750</v>
      </c>
    </row>
    <row r="1741" spans="1:2" x14ac:dyDescent="0.2">
      <c r="A1741" t="s">
        <v>1123</v>
      </c>
      <c r="B1741">
        <v>120865</v>
      </c>
    </row>
    <row r="1742" spans="1:2" x14ac:dyDescent="0.2">
      <c r="A1742" t="s">
        <v>1124</v>
      </c>
      <c r="B1742">
        <v>2910</v>
      </c>
    </row>
    <row r="1743" spans="1:2" x14ac:dyDescent="0.2">
      <c r="A1743" t="s">
        <v>1125</v>
      </c>
      <c r="B1743">
        <v>502735</v>
      </c>
    </row>
    <row r="1744" spans="1:2" x14ac:dyDescent="0.2">
      <c r="A1744" t="s">
        <v>1126</v>
      </c>
      <c r="B1744">
        <v>1775</v>
      </c>
    </row>
    <row r="1745" spans="1:2" x14ac:dyDescent="0.2">
      <c r="A1745" t="s">
        <v>1127</v>
      </c>
      <c r="B1745">
        <v>8115</v>
      </c>
    </row>
    <row r="1746" spans="1:2" x14ac:dyDescent="0.2">
      <c r="A1746" t="s">
        <v>1128</v>
      </c>
      <c r="B1746">
        <v>14140</v>
      </c>
    </row>
    <row r="1747" spans="1:2" x14ac:dyDescent="0.2">
      <c r="A1747" t="s">
        <v>1129</v>
      </c>
      <c r="B1747">
        <v>4400</v>
      </c>
    </row>
    <row r="1748" spans="1:2" x14ac:dyDescent="0.2">
      <c r="A1748" t="s">
        <v>1130</v>
      </c>
      <c r="B1748">
        <v>20985</v>
      </c>
    </row>
    <row r="1749" spans="1:2" x14ac:dyDescent="0.2">
      <c r="A1749" t="s">
        <v>1131</v>
      </c>
      <c r="B1749">
        <v>8705</v>
      </c>
    </row>
    <row r="1750" spans="1:2" x14ac:dyDescent="0.2">
      <c r="A1750" t="s">
        <v>753</v>
      </c>
      <c r="B1750">
        <v>150965</v>
      </c>
    </row>
    <row r="1751" spans="1:2" x14ac:dyDescent="0.2">
      <c r="A1751" t="s">
        <v>1132</v>
      </c>
      <c r="B1751">
        <v>1658215</v>
      </c>
    </row>
    <row r="1752" spans="1:2" x14ac:dyDescent="0.2">
      <c r="A1752" t="s">
        <v>1133</v>
      </c>
      <c r="B1752">
        <v>1387805</v>
      </c>
    </row>
    <row r="1753" spans="1:2" x14ac:dyDescent="0.2">
      <c r="A1753" t="s">
        <v>1134</v>
      </c>
      <c r="B1753">
        <v>91220</v>
      </c>
    </row>
    <row r="1754" spans="1:2" x14ac:dyDescent="0.2">
      <c r="A1754" t="s">
        <v>1135</v>
      </c>
      <c r="B1754">
        <v>149050</v>
      </c>
    </row>
    <row r="1755" spans="1:2" x14ac:dyDescent="0.2">
      <c r="A1755" t="s">
        <v>1136</v>
      </c>
      <c r="B1755">
        <v>433365</v>
      </c>
    </row>
    <row r="1756" spans="1:2" x14ac:dyDescent="0.2">
      <c r="A1756" t="s">
        <v>1137</v>
      </c>
      <c r="B1756">
        <v>900</v>
      </c>
    </row>
    <row r="1757" spans="1:2" x14ac:dyDescent="0.2">
      <c r="A1757" t="s">
        <v>1138</v>
      </c>
      <c r="B1757">
        <v>6790</v>
      </c>
    </row>
    <row r="1758" spans="1:2" x14ac:dyDescent="0.2">
      <c r="A1758" t="s">
        <v>1139</v>
      </c>
      <c r="B1758">
        <v>15565</v>
      </c>
    </row>
    <row r="1759" spans="1:2" x14ac:dyDescent="0.2">
      <c r="A1759" t="s">
        <v>1140</v>
      </c>
      <c r="B1759">
        <v>21380</v>
      </c>
    </row>
    <row r="1760" spans="1:2" x14ac:dyDescent="0.2">
      <c r="A1760" t="s">
        <v>1141</v>
      </c>
      <c r="B1760">
        <v>1530</v>
      </c>
    </row>
    <row r="1761" spans="1:2" x14ac:dyDescent="0.2">
      <c r="A1761" t="s">
        <v>1142</v>
      </c>
      <c r="B1761">
        <v>668240</v>
      </c>
    </row>
    <row r="1762" spans="1:2" x14ac:dyDescent="0.2">
      <c r="A1762" t="s">
        <v>1143</v>
      </c>
      <c r="B1762">
        <v>20260</v>
      </c>
    </row>
    <row r="1763" spans="1:2" x14ac:dyDescent="0.2">
      <c r="A1763" t="s">
        <v>1144</v>
      </c>
      <c r="B1763">
        <v>27825</v>
      </c>
    </row>
    <row r="1764" spans="1:2" x14ac:dyDescent="0.2">
      <c r="A1764" t="s">
        <v>1145</v>
      </c>
      <c r="B1764">
        <v>322220</v>
      </c>
    </row>
    <row r="1765" spans="1:2" x14ac:dyDescent="0.2">
      <c r="A1765" t="s">
        <v>1146</v>
      </c>
      <c r="B1765">
        <v>281715</v>
      </c>
    </row>
    <row r="1766" spans="1:2" x14ac:dyDescent="0.2">
      <c r="A1766" t="s">
        <v>1147</v>
      </c>
      <c r="B1766">
        <v>15290</v>
      </c>
    </row>
    <row r="1767" spans="1:2" x14ac:dyDescent="0.2">
      <c r="A1767" t="s">
        <v>1148</v>
      </c>
      <c r="B1767">
        <v>23180</v>
      </c>
    </row>
    <row r="1768" spans="1:2" x14ac:dyDescent="0.2">
      <c r="A1768" t="s">
        <v>1149</v>
      </c>
      <c r="B1768">
        <v>252320</v>
      </c>
    </row>
    <row r="1769" spans="1:2" x14ac:dyDescent="0.2">
      <c r="A1769" t="s">
        <v>1150</v>
      </c>
      <c r="B1769">
        <v>8875</v>
      </c>
    </row>
    <row r="1770" spans="1:2" x14ac:dyDescent="0.2">
      <c r="A1770" t="s">
        <v>1151</v>
      </c>
      <c r="B1770">
        <v>1897630</v>
      </c>
    </row>
    <row r="1771" spans="1:2" x14ac:dyDescent="0.2">
      <c r="A1771" t="s">
        <v>1152</v>
      </c>
      <c r="B1771">
        <v>2035</v>
      </c>
    </row>
    <row r="1772" spans="1:2" x14ac:dyDescent="0.2">
      <c r="A1772" t="s">
        <v>1153</v>
      </c>
      <c r="B1772">
        <v>574730</v>
      </c>
    </row>
    <row r="1773" spans="1:2" x14ac:dyDescent="0.2">
      <c r="A1773" t="s">
        <v>1154</v>
      </c>
      <c r="B1773">
        <v>295955</v>
      </c>
    </row>
    <row r="1774" spans="1:2" x14ac:dyDescent="0.2">
      <c r="A1774" t="s">
        <v>1155</v>
      </c>
      <c r="B1774">
        <v>115050</v>
      </c>
    </row>
    <row r="1775" spans="1:2" x14ac:dyDescent="0.2">
      <c r="A1775" t="s">
        <v>1156</v>
      </c>
      <c r="B1775">
        <v>995255</v>
      </c>
    </row>
    <row r="1776" spans="1:2" x14ac:dyDescent="0.2">
      <c r="A1776" t="s">
        <v>1157</v>
      </c>
      <c r="B1776">
        <v>2685</v>
      </c>
    </row>
    <row r="1777" spans="1:2" x14ac:dyDescent="0.2">
      <c r="A1777" t="s">
        <v>405</v>
      </c>
      <c r="B1777">
        <v>83090</v>
      </c>
    </row>
    <row r="1778" spans="1:2" x14ac:dyDescent="0.2">
      <c r="A1778" t="s">
        <v>1158</v>
      </c>
      <c r="B1778">
        <v>2150</v>
      </c>
    </row>
    <row r="1779" spans="1:2" x14ac:dyDescent="0.2">
      <c r="A1779" t="s">
        <v>893</v>
      </c>
      <c r="B1779">
        <v>2150</v>
      </c>
    </row>
    <row r="1780" spans="1:2" x14ac:dyDescent="0.2">
      <c r="A1780" t="s">
        <v>404</v>
      </c>
      <c r="B1780">
        <v>172750</v>
      </c>
    </row>
    <row r="1781" spans="1:2" x14ac:dyDescent="0.2">
      <c r="A1781" t="s">
        <v>1159</v>
      </c>
      <c r="B1781">
        <v>2090</v>
      </c>
    </row>
    <row r="1782" spans="1:2" x14ac:dyDescent="0.2">
      <c r="A1782" t="s">
        <v>943</v>
      </c>
      <c r="B1782">
        <v>2090</v>
      </c>
    </row>
    <row r="1783" spans="1:2" x14ac:dyDescent="0.2">
      <c r="A1783" t="s">
        <v>1160</v>
      </c>
      <c r="B1783">
        <v>177215</v>
      </c>
    </row>
    <row r="1784" spans="1:2" x14ac:dyDescent="0.2">
      <c r="A1784" t="s">
        <v>1161</v>
      </c>
      <c r="B1784">
        <v>22145</v>
      </c>
    </row>
    <row r="1785" spans="1:2" x14ac:dyDescent="0.2">
      <c r="A1785" t="s">
        <v>1162</v>
      </c>
      <c r="B1785">
        <v>3195</v>
      </c>
    </row>
    <row r="1786" spans="1:2" x14ac:dyDescent="0.2">
      <c r="A1786" t="s">
        <v>828</v>
      </c>
      <c r="B1786">
        <v>3220</v>
      </c>
    </row>
    <row r="1787" spans="1:2" x14ac:dyDescent="0.2">
      <c r="A1787" t="s">
        <v>829</v>
      </c>
      <c r="B1787">
        <v>3000</v>
      </c>
    </row>
    <row r="1788" spans="1:2" x14ac:dyDescent="0.2">
      <c r="A1788" t="s">
        <v>1163</v>
      </c>
      <c r="B1788">
        <v>4720</v>
      </c>
    </row>
    <row r="1789" spans="1:2" x14ac:dyDescent="0.2">
      <c r="A1789" t="s">
        <v>1164</v>
      </c>
      <c r="B1789">
        <v>2250</v>
      </c>
    </row>
    <row r="1790" spans="1:2" x14ac:dyDescent="0.2">
      <c r="A1790" t="s">
        <v>1165</v>
      </c>
      <c r="B1790">
        <v>2495</v>
      </c>
    </row>
    <row r="1791" spans="1:2" x14ac:dyDescent="0.2">
      <c r="A1791" t="s">
        <v>1166</v>
      </c>
      <c r="B1791">
        <v>8850</v>
      </c>
    </row>
    <row r="1792" spans="1:2" x14ac:dyDescent="0.2">
      <c r="A1792" t="s">
        <v>1167</v>
      </c>
      <c r="B1792">
        <v>17010</v>
      </c>
    </row>
    <row r="1793" spans="1:2" x14ac:dyDescent="0.2">
      <c r="A1793" t="s">
        <v>1168</v>
      </c>
      <c r="B1793">
        <v>8590</v>
      </c>
    </row>
    <row r="1794" spans="1:2" x14ac:dyDescent="0.2">
      <c r="A1794" t="s">
        <v>1169</v>
      </c>
      <c r="B1794">
        <v>7855</v>
      </c>
    </row>
    <row r="1795" spans="1:2" x14ac:dyDescent="0.2">
      <c r="A1795" t="s">
        <v>1170</v>
      </c>
      <c r="B1795">
        <v>5430</v>
      </c>
    </row>
    <row r="1796" spans="1:2" x14ac:dyDescent="0.2">
      <c r="A1796" t="s">
        <v>1171</v>
      </c>
      <c r="B1796">
        <v>38680</v>
      </c>
    </row>
    <row r="1797" spans="1:2" x14ac:dyDescent="0.2">
      <c r="A1797" t="s">
        <v>844</v>
      </c>
      <c r="B1797">
        <v>8240</v>
      </c>
    </row>
    <row r="1798" spans="1:2" x14ac:dyDescent="0.2">
      <c r="A1798" t="s">
        <v>845</v>
      </c>
      <c r="B1798">
        <v>22420</v>
      </c>
    </row>
    <row r="1799" spans="1:2" x14ac:dyDescent="0.2">
      <c r="A1799" t="s">
        <v>1172</v>
      </c>
      <c r="B1799">
        <v>40760</v>
      </c>
    </row>
    <row r="1800" spans="1:2" x14ac:dyDescent="0.2">
      <c r="A1800" t="s">
        <v>1173</v>
      </c>
      <c r="B1800">
        <v>7015</v>
      </c>
    </row>
    <row r="1801" spans="1:2" x14ac:dyDescent="0.2">
      <c r="A1801" t="s">
        <v>851</v>
      </c>
      <c r="B1801">
        <v>2470</v>
      </c>
    </row>
    <row r="1802" spans="1:2" x14ac:dyDescent="0.2">
      <c r="A1802" t="s">
        <v>1174</v>
      </c>
      <c r="B1802">
        <v>4555</v>
      </c>
    </row>
    <row r="1803" spans="1:2" x14ac:dyDescent="0.2">
      <c r="A1803" t="s">
        <v>1175</v>
      </c>
      <c r="B1803">
        <v>48115</v>
      </c>
    </row>
    <row r="1804" spans="1:2" x14ac:dyDescent="0.2">
      <c r="A1804" t="s">
        <v>1176</v>
      </c>
      <c r="B1804">
        <v>21930</v>
      </c>
    </row>
    <row r="1805" spans="1:2" x14ac:dyDescent="0.2">
      <c r="A1805" t="s">
        <v>1177</v>
      </c>
      <c r="B1805">
        <v>4665</v>
      </c>
    </row>
    <row r="1806" spans="1:2" x14ac:dyDescent="0.2">
      <c r="A1806" t="s">
        <v>1178</v>
      </c>
      <c r="B1806">
        <v>22275</v>
      </c>
    </row>
    <row r="1807" spans="1:2" x14ac:dyDescent="0.2">
      <c r="A1807" t="s">
        <v>1179</v>
      </c>
      <c r="B1807">
        <v>1430445</v>
      </c>
    </row>
    <row r="1808" spans="1:2" x14ac:dyDescent="0.2">
      <c r="A1808" t="s">
        <v>1180</v>
      </c>
      <c r="B1808">
        <v>1413105</v>
      </c>
    </row>
    <row r="1809" spans="1:2" x14ac:dyDescent="0.2">
      <c r="A1809" t="s">
        <v>1181</v>
      </c>
      <c r="B1809">
        <v>699125</v>
      </c>
    </row>
    <row r="1810" spans="1:2" x14ac:dyDescent="0.2">
      <c r="A1810" t="s">
        <v>1182</v>
      </c>
      <c r="B1810">
        <v>12445</v>
      </c>
    </row>
    <row r="1811" spans="1:2" x14ac:dyDescent="0.2">
      <c r="A1811" t="s">
        <v>1183</v>
      </c>
      <c r="B1811">
        <v>814450</v>
      </c>
    </row>
    <row r="1812" spans="1:2" x14ac:dyDescent="0.2">
      <c r="A1812" t="s">
        <v>1184</v>
      </c>
      <c r="B1812">
        <v>1045</v>
      </c>
    </row>
    <row r="1813" spans="1:2" x14ac:dyDescent="0.2">
      <c r="A1813" t="s">
        <v>1185</v>
      </c>
      <c r="B1813">
        <v>42840</v>
      </c>
    </row>
    <row r="1814" spans="1:2" x14ac:dyDescent="0.2">
      <c r="A1814" t="s">
        <v>1186</v>
      </c>
      <c r="B1814">
        <v>16535</v>
      </c>
    </row>
    <row r="1815" spans="1:2" x14ac:dyDescent="0.2">
      <c r="A1815" t="s">
        <v>1187</v>
      </c>
      <c r="B1815">
        <v>41690</v>
      </c>
    </row>
    <row r="1816" spans="1:2" x14ac:dyDescent="0.2">
      <c r="A1816" t="s">
        <v>1188</v>
      </c>
      <c r="B1816">
        <v>590</v>
      </c>
    </row>
    <row r="1817" spans="1:2" x14ac:dyDescent="0.2">
      <c r="A1817" t="s">
        <v>1189</v>
      </c>
      <c r="B1817">
        <v>18270</v>
      </c>
    </row>
    <row r="1818" spans="1:2" x14ac:dyDescent="0.2">
      <c r="A1818" t="s">
        <v>1190</v>
      </c>
      <c r="B1818">
        <v>4990</v>
      </c>
    </row>
    <row r="1819" spans="1:2" x14ac:dyDescent="0.2">
      <c r="A1819" t="s">
        <v>1191</v>
      </c>
      <c r="B1819">
        <v>4900</v>
      </c>
    </row>
    <row r="1820" spans="1:2" x14ac:dyDescent="0.2">
      <c r="A1820" t="s">
        <v>1192</v>
      </c>
      <c r="B1820">
        <v>7050</v>
      </c>
    </row>
    <row r="1821" spans="1:2" x14ac:dyDescent="0.2">
      <c r="A1821" t="s">
        <v>1193</v>
      </c>
      <c r="B1821">
        <v>2380</v>
      </c>
    </row>
    <row r="1822" spans="1:2" x14ac:dyDescent="0.2">
      <c r="A1822" t="s">
        <v>1194</v>
      </c>
      <c r="B1822">
        <v>30405</v>
      </c>
    </row>
    <row r="1823" spans="1:2" x14ac:dyDescent="0.2">
      <c r="A1823" t="s">
        <v>1195</v>
      </c>
      <c r="B1823">
        <v>17235</v>
      </c>
    </row>
    <row r="1824" spans="1:2" x14ac:dyDescent="0.2">
      <c r="A1824" t="s">
        <v>946</v>
      </c>
      <c r="B1824">
        <v>15395</v>
      </c>
    </row>
    <row r="1825" spans="1:2" x14ac:dyDescent="0.2">
      <c r="A1825" t="s">
        <v>1196</v>
      </c>
      <c r="B1825">
        <v>115</v>
      </c>
    </row>
    <row r="1826" spans="1:2" x14ac:dyDescent="0.2">
      <c r="A1826" t="s">
        <v>1197</v>
      </c>
      <c r="B1826">
        <v>60530</v>
      </c>
    </row>
    <row r="1827" spans="1:2" x14ac:dyDescent="0.2">
      <c r="A1827" t="s">
        <v>892</v>
      </c>
      <c r="B1827">
        <v>5455</v>
      </c>
    </row>
    <row r="1828" spans="1:2" x14ac:dyDescent="0.2">
      <c r="A1828" t="s">
        <v>1198</v>
      </c>
      <c r="B1828">
        <v>50770</v>
      </c>
    </row>
    <row r="1829" spans="1:2" x14ac:dyDescent="0.2">
      <c r="A1829" t="s">
        <v>1199</v>
      </c>
      <c r="B1829">
        <v>1385</v>
      </c>
    </row>
    <row r="1830" spans="1:2" x14ac:dyDescent="0.2">
      <c r="A1830" t="s">
        <v>913</v>
      </c>
      <c r="B1830">
        <v>2465</v>
      </c>
    </row>
    <row r="1831" spans="1:2" x14ac:dyDescent="0.2">
      <c r="A1831" t="s">
        <v>1200</v>
      </c>
      <c r="B1831">
        <v>1875</v>
      </c>
    </row>
    <row r="1832" spans="1:2" x14ac:dyDescent="0.2">
      <c r="A1832" t="s">
        <v>1201</v>
      </c>
      <c r="B1832">
        <v>94815</v>
      </c>
    </row>
    <row r="1833" spans="1:2" x14ac:dyDescent="0.2">
      <c r="A1833" t="s">
        <v>736</v>
      </c>
      <c r="B1833">
        <v>6070</v>
      </c>
    </row>
    <row r="1834" spans="1:2" x14ac:dyDescent="0.2">
      <c r="A1834" t="s">
        <v>726</v>
      </c>
      <c r="B1834">
        <v>17590</v>
      </c>
    </row>
    <row r="1835" spans="1:2" x14ac:dyDescent="0.2">
      <c r="A1835" t="s">
        <v>737</v>
      </c>
      <c r="B1835">
        <v>71285</v>
      </c>
    </row>
    <row r="1836" spans="1:2" x14ac:dyDescent="0.2">
      <c r="A1836" t="s">
        <v>1202</v>
      </c>
      <c r="B1836">
        <v>20</v>
      </c>
    </row>
    <row r="1837" spans="1:2" x14ac:dyDescent="0.2">
      <c r="A1837" t="s">
        <v>1203</v>
      </c>
      <c r="B1837">
        <v>9730</v>
      </c>
    </row>
    <row r="1838" spans="1:2" x14ac:dyDescent="0.2">
      <c r="A1838" t="s">
        <v>1204</v>
      </c>
      <c r="B1838">
        <v>16971580</v>
      </c>
    </row>
    <row r="1839" spans="1:2" x14ac:dyDescent="0.2">
      <c r="A1839" t="s">
        <v>1205</v>
      </c>
      <c r="B1839">
        <v>16709290</v>
      </c>
    </row>
    <row r="1840" spans="1:2" x14ac:dyDescent="0.2">
      <c r="A1840" t="s">
        <v>429</v>
      </c>
      <c r="B1840">
        <v>14806270</v>
      </c>
    </row>
    <row r="1841" spans="1:2" x14ac:dyDescent="0.2">
      <c r="A1841" t="s">
        <v>439</v>
      </c>
      <c r="B1841">
        <v>4952455</v>
      </c>
    </row>
    <row r="1842" spans="1:2" x14ac:dyDescent="0.2">
      <c r="A1842" t="s">
        <v>1206</v>
      </c>
      <c r="B1842">
        <v>4488190</v>
      </c>
    </row>
    <row r="1843" spans="1:2" x14ac:dyDescent="0.2">
      <c r="A1843" t="s">
        <v>1207</v>
      </c>
      <c r="B1843">
        <v>127550</v>
      </c>
    </row>
    <row r="1844" spans="1:2" x14ac:dyDescent="0.2">
      <c r="A1844" t="s">
        <v>1208</v>
      </c>
      <c r="B1844">
        <v>85505</v>
      </c>
    </row>
    <row r="1845" spans="1:2" x14ac:dyDescent="0.2">
      <c r="A1845" t="s">
        <v>1209</v>
      </c>
      <c r="B1845">
        <v>2700</v>
      </c>
    </row>
    <row r="1846" spans="1:2" x14ac:dyDescent="0.2">
      <c r="A1846" t="s">
        <v>1210</v>
      </c>
      <c r="B1846">
        <v>56515</v>
      </c>
    </row>
    <row r="1847" spans="1:2" x14ac:dyDescent="0.2">
      <c r="A1847" t="s">
        <v>1211</v>
      </c>
      <c r="B1847">
        <v>3335</v>
      </c>
    </row>
    <row r="1848" spans="1:2" x14ac:dyDescent="0.2">
      <c r="A1848" t="s">
        <v>1212</v>
      </c>
      <c r="B1848">
        <v>5505</v>
      </c>
    </row>
    <row r="1849" spans="1:2" x14ac:dyDescent="0.2">
      <c r="A1849" t="s">
        <v>1213</v>
      </c>
      <c r="B1849">
        <v>80</v>
      </c>
    </row>
    <row r="1850" spans="1:2" x14ac:dyDescent="0.2">
      <c r="A1850" t="s">
        <v>1214</v>
      </c>
      <c r="B1850">
        <v>715</v>
      </c>
    </row>
    <row r="1851" spans="1:2" x14ac:dyDescent="0.2">
      <c r="A1851" t="s">
        <v>1215</v>
      </c>
      <c r="B1851">
        <v>225</v>
      </c>
    </row>
    <row r="1852" spans="1:2" x14ac:dyDescent="0.2">
      <c r="A1852" t="s">
        <v>1216</v>
      </c>
      <c r="B1852">
        <v>2705</v>
      </c>
    </row>
    <row r="1853" spans="1:2" x14ac:dyDescent="0.2">
      <c r="A1853" t="s">
        <v>1217</v>
      </c>
      <c r="B1853">
        <v>30</v>
      </c>
    </row>
    <row r="1854" spans="1:2" x14ac:dyDescent="0.2">
      <c r="A1854" t="s">
        <v>1218</v>
      </c>
      <c r="B1854">
        <v>995</v>
      </c>
    </row>
    <row r="1855" spans="1:2" x14ac:dyDescent="0.2">
      <c r="A1855" t="s">
        <v>1219</v>
      </c>
      <c r="B1855">
        <v>1230</v>
      </c>
    </row>
    <row r="1856" spans="1:2" x14ac:dyDescent="0.2">
      <c r="A1856" t="s">
        <v>1220</v>
      </c>
      <c r="B1856">
        <v>42075</v>
      </c>
    </row>
    <row r="1857" spans="1:2" x14ac:dyDescent="0.2">
      <c r="A1857" t="s">
        <v>1221</v>
      </c>
      <c r="B1857">
        <v>4710</v>
      </c>
    </row>
    <row r="1858" spans="1:2" x14ac:dyDescent="0.2">
      <c r="A1858" t="s">
        <v>1222</v>
      </c>
      <c r="B1858">
        <v>365</v>
      </c>
    </row>
    <row r="1859" spans="1:2" x14ac:dyDescent="0.2">
      <c r="A1859" t="s">
        <v>1223</v>
      </c>
      <c r="B1859">
        <v>4350</v>
      </c>
    </row>
    <row r="1860" spans="1:2" x14ac:dyDescent="0.2">
      <c r="A1860" t="s">
        <v>1224</v>
      </c>
      <c r="B1860">
        <v>22100</v>
      </c>
    </row>
    <row r="1861" spans="1:2" x14ac:dyDescent="0.2">
      <c r="A1861" t="s">
        <v>1225</v>
      </c>
      <c r="B1861">
        <v>1165</v>
      </c>
    </row>
    <row r="1862" spans="1:2" x14ac:dyDescent="0.2">
      <c r="A1862" t="s">
        <v>1226</v>
      </c>
      <c r="B1862">
        <v>13370</v>
      </c>
    </row>
    <row r="1863" spans="1:2" x14ac:dyDescent="0.2">
      <c r="A1863" t="s">
        <v>1227</v>
      </c>
      <c r="B1863">
        <v>7570</v>
      </c>
    </row>
    <row r="1864" spans="1:2" x14ac:dyDescent="0.2">
      <c r="A1864" t="s">
        <v>1228</v>
      </c>
      <c r="B1864">
        <v>105</v>
      </c>
    </row>
    <row r="1865" spans="1:2" x14ac:dyDescent="0.2">
      <c r="A1865" t="s">
        <v>1229</v>
      </c>
      <c r="B1865">
        <v>60</v>
      </c>
    </row>
    <row r="1866" spans="1:2" x14ac:dyDescent="0.2">
      <c r="A1866" t="s">
        <v>1230</v>
      </c>
      <c r="B1866">
        <v>11340</v>
      </c>
    </row>
    <row r="1867" spans="1:2" x14ac:dyDescent="0.2">
      <c r="A1867" t="s">
        <v>1231</v>
      </c>
      <c r="B1867">
        <v>11305</v>
      </c>
    </row>
    <row r="1868" spans="1:2" x14ac:dyDescent="0.2">
      <c r="A1868" t="s">
        <v>1232</v>
      </c>
      <c r="B1868">
        <v>105</v>
      </c>
    </row>
    <row r="1869" spans="1:2" x14ac:dyDescent="0.2">
      <c r="A1869" t="s">
        <v>1233</v>
      </c>
      <c r="B1869">
        <v>180</v>
      </c>
    </row>
    <row r="1870" spans="1:2" x14ac:dyDescent="0.2">
      <c r="A1870" t="s">
        <v>1234</v>
      </c>
      <c r="B1870">
        <v>955</v>
      </c>
    </row>
    <row r="1871" spans="1:2" x14ac:dyDescent="0.2">
      <c r="A1871" t="s">
        <v>1235</v>
      </c>
      <c r="B1871">
        <v>535</v>
      </c>
    </row>
    <row r="1872" spans="1:2" x14ac:dyDescent="0.2">
      <c r="A1872" t="s">
        <v>1236</v>
      </c>
      <c r="B1872">
        <v>6270</v>
      </c>
    </row>
    <row r="1873" spans="1:2" x14ac:dyDescent="0.2">
      <c r="A1873" t="s">
        <v>1237</v>
      </c>
      <c r="B1873">
        <v>1205</v>
      </c>
    </row>
    <row r="1874" spans="1:2" x14ac:dyDescent="0.2">
      <c r="A1874" t="s">
        <v>1238</v>
      </c>
      <c r="B1874">
        <v>165</v>
      </c>
    </row>
    <row r="1875" spans="1:2" x14ac:dyDescent="0.2">
      <c r="A1875" t="s">
        <v>1239</v>
      </c>
      <c r="B1875">
        <v>60</v>
      </c>
    </row>
    <row r="1876" spans="1:2" x14ac:dyDescent="0.2">
      <c r="A1876" t="s">
        <v>1240</v>
      </c>
      <c r="B1876">
        <v>85</v>
      </c>
    </row>
    <row r="1877" spans="1:2" x14ac:dyDescent="0.2">
      <c r="A1877" t="s">
        <v>1241</v>
      </c>
      <c r="B1877">
        <v>1345</v>
      </c>
    </row>
    <row r="1878" spans="1:2" x14ac:dyDescent="0.2">
      <c r="A1878" t="s">
        <v>1242</v>
      </c>
      <c r="B1878">
        <v>475</v>
      </c>
    </row>
    <row r="1879" spans="1:2" x14ac:dyDescent="0.2">
      <c r="A1879" t="s">
        <v>1243</v>
      </c>
      <c r="B1879">
        <v>660</v>
      </c>
    </row>
    <row r="1880" spans="1:2" x14ac:dyDescent="0.2">
      <c r="A1880" t="s">
        <v>1244</v>
      </c>
      <c r="B1880">
        <v>315</v>
      </c>
    </row>
    <row r="1881" spans="1:2" x14ac:dyDescent="0.2">
      <c r="A1881" t="s">
        <v>1245</v>
      </c>
      <c r="B1881">
        <v>340</v>
      </c>
    </row>
    <row r="1882" spans="1:2" x14ac:dyDescent="0.2">
      <c r="A1882" t="s">
        <v>1246</v>
      </c>
      <c r="B1882">
        <v>200</v>
      </c>
    </row>
    <row r="1883" spans="1:2" x14ac:dyDescent="0.2">
      <c r="A1883" t="s">
        <v>1247</v>
      </c>
      <c r="B1883">
        <v>140</v>
      </c>
    </row>
    <row r="1884" spans="1:2" x14ac:dyDescent="0.2">
      <c r="A1884" t="s">
        <v>1248</v>
      </c>
      <c r="B1884">
        <v>165</v>
      </c>
    </row>
    <row r="1885" spans="1:2" x14ac:dyDescent="0.2">
      <c r="A1885" t="s">
        <v>1249</v>
      </c>
      <c r="B1885">
        <v>115</v>
      </c>
    </row>
    <row r="1886" spans="1:2" x14ac:dyDescent="0.2">
      <c r="A1886" t="s">
        <v>1250</v>
      </c>
      <c r="B1886">
        <v>45</v>
      </c>
    </row>
    <row r="1887" spans="1:2" x14ac:dyDescent="0.2">
      <c r="A1887" t="s">
        <v>1251</v>
      </c>
      <c r="B1887">
        <v>40</v>
      </c>
    </row>
    <row r="1888" spans="1:2" x14ac:dyDescent="0.2">
      <c r="A1888" t="s">
        <v>1252</v>
      </c>
      <c r="B1888">
        <v>205</v>
      </c>
    </row>
    <row r="1889" spans="1:2" x14ac:dyDescent="0.2">
      <c r="A1889" t="s">
        <v>1253</v>
      </c>
      <c r="B1889">
        <v>21355</v>
      </c>
    </row>
    <row r="1890" spans="1:2" x14ac:dyDescent="0.2">
      <c r="A1890" t="s">
        <v>1254</v>
      </c>
      <c r="B1890">
        <v>895</v>
      </c>
    </row>
    <row r="1891" spans="1:2" x14ac:dyDescent="0.2">
      <c r="A1891" t="s">
        <v>1255</v>
      </c>
      <c r="B1891">
        <v>20280</v>
      </c>
    </row>
    <row r="1892" spans="1:2" x14ac:dyDescent="0.2">
      <c r="A1892" t="s">
        <v>1256</v>
      </c>
      <c r="B1892">
        <v>225</v>
      </c>
    </row>
    <row r="1893" spans="1:2" x14ac:dyDescent="0.2">
      <c r="A1893" t="s">
        <v>1257</v>
      </c>
      <c r="B1893">
        <v>1240</v>
      </c>
    </row>
    <row r="1894" spans="1:2" x14ac:dyDescent="0.2">
      <c r="A1894" t="s">
        <v>1258</v>
      </c>
      <c r="B1894">
        <v>40</v>
      </c>
    </row>
    <row r="1895" spans="1:2" x14ac:dyDescent="0.2">
      <c r="A1895" t="s">
        <v>1259</v>
      </c>
      <c r="B1895">
        <v>1120</v>
      </c>
    </row>
    <row r="1896" spans="1:2" x14ac:dyDescent="0.2">
      <c r="A1896" t="s">
        <v>1260</v>
      </c>
      <c r="B1896">
        <v>60</v>
      </c>
    </row>
    <row r="1897" spans="1:2" x14ac:dyDescent="0.2">
      <c r="A1897" t="s">
        <v>1261</v>
      </c>
      <c r="B1897">
        <v>40</v>
      </c>
    </row>
    <row r="1898" spans="1:2" x14ac:dyDescent="0.2">
      <c r="A1898" t="s">
        <v>1262</v>
      </c>
      <c r="B1898">
        <v>90</v>
      </c>
    </row>
    <row r="1899" spans="1:2" x14ac:dyDescent="0.2">
      <c r="A1899" t="s">
        <v>1263</v>
      </c>
      <c r="B1899">
        <v>580</v>
      </c>
    </row>
    <row r="1900" spans="1:2" x14ac:dyDescent="0.2">
      <c r="A1900" t="s">
        <v>1264</v>
      </c>
      <c r="B1900">
        <v>2730</v>
      </c>
    </row>
    <row r="1901" spans="1:2" x14ac:dyDescent="0.2">
      <c r="A1901" t="s">
        <v>1265</v>
      </c>
      <c r="B1901">
        <v>75</v>
      </c>
    </row>
    <row r="1902" spans="1:2" x14ac:dyDescent="0.2">
      <c r="A1902" t="s">
        <v>1266</v>
      </c>
      <c r="B1902">
        <v>475</v>
      </c>
    </row>
    <row r="1903" spans="1:2" x14ac:dyDescent="0.2">
      <c r="A1903" t="s">
        <v>1267</v>
      </c>
      <c r="B1903">
        <v>405</v>
      </c>
    </row>
    <row r="1904" spans="1:2" x14ac:dyDescent="0.2">
      <c r="A1904" t="s">
        <v>1268</v>
      </c>
      <c r="B1904">
        <v>365</v>
      </c>
    </row>
    <row r="1905" spans="1:2" x14ac:dyDescent="0.2">
      <c r="A1905" t="s">
        <v>1269</v>
      </c>
      <c r="B1905">
        <v>640</v>
      </c>
    </row>
    <row r="1906" spans="1:2" x14ac:dyDescent="0.2">
      <c r="A1906" t="s">
        <v>1270</v>
      </c>
      <c r="B1906">
        <v>125</v>
      </c>
    </row>
    <row r="1907" spans="1:2" x14ac:dyDescent="0.2">
      <c r="A1907" t="s">
        <v>1271</v>
      </c>
      <c r="B1907">
        <v>160</v>
      </c>
    </row>
    <row r="1908" spans="1:2" x14ac:dyDescent="0.2">
      <c r="A1908" t="s">
        <v>1272</v>
      </c>
      <c r="B1908">
        <v>215</v>
      </c>
    </row>
    <row r="1909" spans="1:2" x14ac:dyDescent="0.2">
      <c r="A1909" t="s">
        <v>1273</v>
      </c>
      <c r="B1909">
        <v>295</v>
      </c>
    </row>
    <row r="1910" spans="1:2" x14ac:dyDescent="0.2">
      <c r="A1910" t="s">
        <v>1274</v>
      </c>
      <c r="B1910">
        <v>2665</v>
      </c>
    </row>
    <row r="1911" spans="1:2" x14ac:dyDescent="0.2">
      <c r="A1911" t="s">
        <v>1275</v>
      </c>
      <c r="B1911">
        <v>870</v>
      </c>
    </row>
    <row r="1912" spans="1:2" x14ac:dyDescent="0.2">
      <c r="A1912" t="s">
        <v>1276</v>
      </c>
      <c r="B1912">
        <v>1805</v>
      </c>
    </row>
    <row r="1913" spans="1:2" x14ac:dyDescent="0.2">
      <c r="A1913" t="s">
        <v>1277</v>
      </c>
      <c r="B1913">
        <v>70</v>
      </c>
    </row>
    <row r="1914" spans="1:2" x14ac:dyDescent="0.2">
      <c r="A1914" t="s">
        <v>1278</v>
      </c>
      <c r="B1914">
        <v>140</v>
      </c>
    </row>
    <row r="1915" spans="1:2" x14ac:dyDescent="0.2">
      <c r="A1915" t="s">
        <v>1279</v>
      </c>
      <c r="B1915">
        <v>1350</v>
      </c>
    </row>
    <row r="1916" spans="1:2" x14ac:dyDescent="0.2">
      <c r="A1916" t="s">
        <v>1280</v>
      </c>
      <c r="B1916">
        <v>645</v>
      </c>
    </row>
    <row r="1917" spans="1:2" x14ac:dyDescent="0.2">
      <c r="A1917" t="s">
        <v>1281</v>
      </c>
      <c r="B1917">
        <v>545</v>
      </c>
    </row>
    <row r="1918" spans="1:2" x14ac:dyDescent="0.2">
      <c r="A1918" t="s">
        <v>1282</v>
      </c>
      <c r="B1918">
        <v>180</v>
      </c>
    </row>
    <row r="1919" spans="1:2" x14ac:dyDescent="0.2">
      <c r="A1919" t="s">
        <v>1283</v>
      </c>
      <c r="B1919">
        <v>685</v>
      </c>
    </row>
    <row r="1920" spans="1:2" x14ac:dyDescent="0.2">
      <c r="A1920" t="s">
        <v>1284</v>
      </c>
      <c r="B1920">
        <v>65</v>
      </c>
    </row>
    <row r="1921" spans="1:2" x14ac:dyDescent="0.2">
      <c r="A1921" t="s">
        <v>1285</v>
      </c>
      <c r="B1921">
        <v>50</v>
      </c>
    </row>
    <row r="1922" spans="1:2" x14ac:dyDescent="0.2">
      <c r="A1922" t="s">
        <v>1286</v>
      </c>
      <c r="B1922">
        <v>280</v>
      </c>
    </row>
    <row r="1923" spans="1:2" x14ac:dyDescent="0.2">
      <c r="A1923" t="s">
        <v>1287</v>
      </c>
      <c r="B1923">
        <v>265</v>
      </c>
    </row>
    <row r="1924" spans="1:2" x14ac:dyDescent="0.2">
      <c r="A1924" t="s">
        <v>1288</v>
      </c>
      <c r="B1924">
        <v>20</v>
      </c>
    </row>
    <row r="1925" spans="1:2" x14ac:dyDescent="0.2">
      <c r="A1925" t="s">
        <v>1289</v>
      </c>
      <c r="B1925">
        <v>310</v>
      </c>
    </row>
    <row r="1926" spans="1:2" x14ac:dyDescent="0.2">
      <c r="A1926" t="s">
        <v>1290</v>
      </c>
      <c r="B1926">
        <v>4361420</v>
      </c>
    </row>
    <row r="1927" spans="1:2" x14ac:dyDescent="0.2">
      <c r="A1927" t="s">
        <v>1291</v>
      </c>
      <c r="B1927">
        <v>432555</v>
      </c>
    </row>
    <row r="1928" spans="1:2" x14ac:dyDescent="0.2">
      <c r="A1928" t="s">
        <v>1292</v>
      </c>
      <c r="B1928">
        <v>15740</v>
      </c>
    </row>
    <row r="1929" spans="1:2" x14ac:dyDescent="0.2">
      <c r="A1929" t="s">
        <v>1293</v>
      </c>
      <c r="B1929">
        <v>9100</v>
      </c>
    </row>
    <row r="1930" spans="1:2" x14ac:dyDescent="0.2">
      <c r="A1930" t="s">
        <v>1294</v>
      </c>
      <c r="B1930">
        <v>6730</v>
      </c>
    </row>
    <row r="1931" spans="1:2" x14ac:dyDescent="0.2">
      <c r="A1931" t="s">
        <v>1295</v>
      </c>
      <c r="B1931">
        <v>26870</v>
      </c>
    </row>
    <row r="1932" spans="1:2" x14ac:dyDescent="0.2">
      <c r="A1932" t="s">
        <v>1296</v>
      </c>
      <c r="B1932">
        <v>620</v>
      </c>
    </row>
    <row r="1933" spans="1:2" x14ac:dyDescent="0.2">
      <c r="A1933" t="s">
        <v>1297</v>
      </c>
      <c r="B1933">
        <v>3070</v>
      </c>
    </row>
    <row r="1934" spans="1:2" x14ac:dyDescent="0.2">
      <c r="A1934" t="s">
        <v>1298</v>
      </c>
      <c r="B1934">
        <v>23070</v>
      </c>
    </row>
    <row r="1935" spans="1:2" x14ac:dyDescent="0.2">
      <c r="A1935" t="s">
        <v>1299</v>
      </c>
      <c r="B1935">
        <v>220</v>
      </c>
    </row>
    <row r="1936" spans="1:2" x14ac:dyDescent="0.2">
      <c r="A1936" t="s">
        <v>1300</v>
      </c>
      <c r="B1936">
        <v>400780</v>
      </c>
    </row>
    <row r="1937" spans="1:2" x14ac:dyDescent="0.2">
      <c r="A1937" t="s">
        <v>1301</v>
      </c>
      <c r="B1937">
        <v>16680</v>
      </c>
    </row>
    <row r="1938" spans="1:2" x14ac:dyDescent="0.2">
      <c r="A1938" t="s">
        <v>1302</v>
      </c>
      <c r="B1938">
        <v>329235</v>
      </c>
    </row>
    <row r="1939" spans="1:2" x14ac:dyDescent="0.2">
      <c r="A1939" t="s">
        <v>1303</v>
      </c>
      <c r="B1939">
        <v>9720</v>
      </c>
    </row>
    <row r="1940" spans="1:2" x14ac:dyDescent="0.2">
      <c r="A1940" t="s">
        <v>1304</v>
      </c>
      <c r="B1940">
        <v>3505</v>
      </c>
    </row>
    <row r="1941" spans="1:2" x14ac:dyDescent="0.2">
      <c r="A1941" t="s">
        <v>1305</v>
      </c>
      <c r="B1941">
        <v>860</v>
      </c>
    </row>
    <row r="1942" spans="1:2" x14ac:dyDescent="0.2">
      <c r="A1942" t="s">
        <v>1306</v>
      </c>
      <c r="B1942">
        <v>38730</v>
      </c>
    </row>
    <row r="1943" spans="1:2" x14ac:dyDescent="0.2">
      <c r="A1943" t="s">
        <v>1307</v>
      </c>
      <c r="B1943">
        <v>3755</v>
      </c>
    </row>
    <row r="1944" spans="1:2" x14ac:dyDescent="0.2">
      <c r="A1944" t="s">
        <v>1308</v>
      </c>
      <c r="B1944">
        <v>10640</v>
      </c>
    </row>
    <row r="1945" spans="1:2" x14ac:dyDescent="0.2">
      <c r="A1945" t="s">
        <v>1309</v>
      </c>
      <c r="B1945">
        <v>1655</v>
      </c>
    </row>
    <row r="1946" spans="1:2" x14ac:dyDescent="0.2">
      <c r="A1946" t="s">
        <v>1310</v>
      </c>
      <c r="B1946">
        <v>1440</v>
      </c>
    </row>
    <row r="1947" spans="1:2" x14ac:dyDescent="0.2">
      <c r="A1947" t="s">
        <v>1311</v>
      </c>
      <c r="B1947">
        <v>105845</v>
      </c>
    </row>
    <row r="1948" spans="1:2" x14ac:dyDescent="0.2">
      <c r="A1948" t="s">
        <v>1312</v>
      </c>
      <c r="B1948">
        <v>12640</v>
      </c>
    </row>
    <row r="1949" spans="1:2" x14ac:dyDescent="0.2">
      <c r="A1949" t="s">
        <v>1313</v>
      </c>
      <c r="B1949">
        <v>93735</v>
      </c>
    </row>
    <row r="1950" spans="1:2" x14ac:dyDescent="0.2">
      <c r="A1950" t="s">
        <v>1314</v>
      </c>
      <c r="B1950">
        <v>70</v>
      </c>
    </row>
    <row r="1951" spans="1:2" x14ac:dyDescent="0.2">
      <c r="A1951" t="s">
        <v>1315</v>
      </c>
      <c r="B1951">
        <v>273075</v>
      </c>
    </row>
    <row r="1952" spans="1:2" x14ac:dyDescent="0.2">
      <c r="A1952" t="s">
        <v>1316</v>
      </c>
      <c r="B1952">
        <v>880</v>
      </c>
    </row>
    <row r="1953" spans="1:2" x14ac:dyDescent="0.2">
      <c r="A1953" t="s">
        <v>1317</v>
      </c>
      <c r="B1953">
        <v>10960</v>
      </c>
    </row>
    <row r="1954" spans="1:2" x14ac:dyDescent="0.2">
      <c r="A1954" t="s">
        <v>1318</v>
      </c>
      <c r="B1954">
        <v>950</v>
      </c>
    </row>
    <row r="1955" spans="1:2" x14ac:dyDescent="0.2">
      <c r="A1955" t="s">
        <v>1319</v>
      </c>
      <c r="B1955">
        <v>3200</v>
      </c>
    </row>
    <row r="1956" spans="1:2" x14ac:dyDescent="0.2">
      <c r="A1956" t="s">
        <v>1320</v>
      </c>
      <c r="B1956">
        <v>13800</v>
      </c>
    </row>
    <row r="1957" spans="1:2" x14ac:dyDescent="0.2">
      <c r="A1957" t="s">
        <v>1321</v>
      </c>
      <c r="B1957">
        <v>1125</v>
      </c>
    </row>
    <row r="1958" spans="1:2" x14ac:dyDescent="0.2">
      <c r="A1958" t="s">
        <v>1322</v>
      </c>
      <c r="B1958">
        <v>10370</v>
      </c>
    </row>
    <row r="1959" spans="1:2" x14ac:dyDescent="0.2">
      <c r="A1959" t="s">
        <v>1323</v>
      </c>
      <c r="B1959">
        <v>2450</v>
      </c>
    </row>
    <row r="1960" spans="1:2" x14ac:dyDescent="0.2">
      <c r="A1960" t="s">
        <v>1324</v>
      </c>
      <c r="B1960">
        <v>785</v>
      </c>
    </row>
    <row r="1961" spans="1:2" x14ac:dyDescent="0.2">
      <c r="A1961" t="s">
        <v>1325</v>
      </c>
      <c r="B1961">
        <v>253210</v>
      </c>
    </row>
    <row r="1962" spans="1:2" x14ac:dyDescent="0.2">
      <c r="A1962" t="s">
        <v>1326</v>
      </c>
      <c r="B1962">
        <v>530</v>
      </c>
    </row>
    <row r="1963" spans="1:2" x14ac:dyDescent="0.2">
      <c r="A1963" t="s">
        <v>1327</v>
      </c>
      <c r="B1963">
        <v>2545</v>
      </c>
    </row>
    <row r="1964" spans="1:2" x14ac:dyDescent="0.2">
      <c r="A1964" t="s">
        <v>1328</v>
      </c>
      <c r="B1964">
        <v>70545</v>
      </c>
    </row>
    <row r="1965" spans="1:2" x14ac:dyDescent="0.2">
      <c r="A1965" t="s">
        <v>1329</v>
      </c>
      <c r="B1965">
        <v>3140</v>
      </c>
    </row>
    <row r="1966" spans="1:2" x14ac:dyDescent="0.2">
      <c r="A1966" t="s">
        <v>1330</v>
      </c>
      <c r="B1966">
        <v>59890</v>
      </c>
    </row>
    <row r="1967" spans="1:2" x14ac:dyDescent="0.2">
      <c r="A1967" t="s">
        <v>1331</v>
      </c>
      <c r="B1967">
        <v>7955</v>
      </c>
    </row>
    <row r="1968" spans="1:2" x14ac:dyDescent="0.2">
      <c r="A1968" t="s">
        <v>1332</v>
      </c>
      <c r="B1968">
        <v>126220</v>
      </c>
    </row>
    <row r="1969" spans="1:2" x14ac:dyDescent="0.2">
      <c r="A1969" t="s">
        <v>1333</v>
      </c>
      <c r="B1969">
        <v>4180</v>
      </c>
    </row>
    <row r="1970" spans="1:2" x14ac:dyDescent="0.2">
      <c r="A1970" t="s">
        <v>1334</v>
      </c>
      <c r="B1970">
        <v>19410</v>
      </c>
    </row>
    <row r="1971" spans="1:2" x14ac:dyDescent="0.2">
      <c r="A1971" t="s">
        <v>1335</v>
      </c>
      <c r="B1971">
        <v>94640</v>
      </c>
    </row>
    <row r="1972" spans="1:2" x14ac:dyDescent="0.2">
      <c r="A1972" t="s">
        <v>1336</v>
      </c>
      <c r="B1972">
        <v>12770</v>
      </c>
    </row>
    <row r="1973" spans="1:2" x14ac:dyDescent="0.2">
      <c r="A1973" t="s">
        <v>1337</v>
      </c>
      <c r="B1973">
        <v>390</v>
      </c>
    </row>
    <row r="1974" spans="1:2" x14ac:dyDescent="0.2">
      <c r="A1974" t="s">
        <v>1338</v>
      </c>
      <c r="B1974">
        <v>435</v>
      </c>
    </row>
    <row r="1975" spans="1:2" x14ac:dyDescent="0.2">
      <c r="A1975" t="s">
        <v>1339</v>
      </c>
      <c r="B1975">
        <v>2506455</v>
      </c>
    </row>
    <row r="1976" spans="1:2" x14ac:dyDescent="0.2">
      <c r="A1976" t="s">
        <v>1340</v>
      </c>
      <c r="B1976">
        <v>16140</v>
      </c>
    </row>
    <row r="1977" spans="1:2" x14ac:dyDescent="0.2">
      <c r="A1977" t="s">
        <v>1341</v>
      </c>
      <c r="B1977">
        <v>19980</v>
      </c>
    </row>
    <row r="1978" spans="1:2" x14ac:dyDescent="0.2">
      <c r="A1978" t="s">
        <v>1342</v>
      </c>
      <c r="B1978">
        <v>384965</v>
      </c>
    </row>
    <row r="1979" spans="1:2" x14ac:dyDescent="0.2">
      <c r="A1979" t="s">
        <v>1343</v>
      </c>
      <c r="B1979">
        <v>6470</v>
      </c>
    </row>
    <row r="1980" spans="1:2" x14ac:dyDescent="0.2">
      <c r="A1980" t="s">
        <v>1344</v>
      </c>
      <c r="B1980">
        <v>2960</v>
      </c>
    </row>
    <row r="1981" spans="1:2" x14ac:dyDescent="0.2">
      <c r="A1981" t="s">
        <v>1345</v>
      </c>
      <c r="B1981">
        <v>3510</v>
      </c>
    </row>
    <row r="1982" spans="1:2" x14ac:dyDescent="0.2">
      <c r="A1982" t="s">
        <v>1346</v>
      </c>
      <c r="B1982">
        <v>379965</v>
      </c>
    </row>
    <row r="1983" spans="1:2" x14ac:dyDescent="0.2">
      <c r="A1983" t="s">
        <v>1347</v>
      </c>
      <c r="B1983">
        <v>1070</v>
      </c>
    </row>
    <row r="1984" spans="1:2" x14ac:dyDescent="0.2">
      <c r="A1984" t="s">
        <v>1348</v>
      </c>
      <c r="B1984">
        <v>9055</v>
      </c>
    </row>
    <row r="1985" spans="1:2" x14ac:dyDescent="0.2">
      <c r="A1985" t="s">
        <v>1349</v>
      </c>
      <c r="B1985">
        <v>10920</v>
      </c>
    </row>
    <row r="1986" spans="1:2" x14ac:dyDescent="0.2">
      <c r="A1986" t="s">
        <v>1350</v>
      </c>
      <c r="B1986">
        <v>34515</v>
      </c>
    </row>
    <row r="1987" spans="1:2" x14ac:dyDescent="0.2">
      <c r="A1987" t="s">
        <v>1351</v>
      </c>
      <c r="B1987">
        <v>13670</v>
      </c>
    </row>
    <row r="1988" spans="1:2" x14ac:dyDescent="0.2">
      <c r="A1988" t="s">
        <v>1352</v>
      </c>
      <c r="B1988">
        <v>11190</v>
      </c>
    </row>
    <row r="1989" spans="1:2" x14ac:dyDescent="0.2">
      <c r="A1989" t="s">
        <v>1353</v>
      </c>
      <c r="B1989">
        <v>99365</v>
      </c>
    </row>
    <row r="1990" spans="1:2" x14ac:dyDescent="0.2">
      <c r="A1990" t="s">
        <v>1354</v>
      </c>
      <c r="B1990">
        <v>127055</v>
      </c>
    </row>
    <row r="1991" spans="1:2" x14ac:dyDescent="0.2">
      <c r="A1991" t="s">
        <v>1355</v>
      </c>
      <c r="B1991">
        <v>37040</v>
      </c>
    </row>
    <row r="1992" spans="1:2" x14ac:dyDescent="0.2">
      <c r="A1992" t="s">
        <v>1356</v>
      </c>
      <c r="B1992">
        <v>5530</v>
      </c>
    </row>
    <row r="1993" spans="1:2" x14ac:dyDescent="0.2">
      <c r="A1993" t="s">
        <v>1357</v>
      </c>
      <c r="B1993">
        <v>10215</v>
      </c>
    </row>
    <row r="1994" spans="1:2" x14ac:dyDescent="0.2">
      <c r="A1994" t="s">
        <v>1358</v>
      </c>
      <c r="B1994">
        <v>5205</v>
      </c>
    </row>
    <row r="1995" spans="1:2" x14ac:dyDescent="0.2">
      <c r="A1995" t="s">
        <v>1359</v>
      </c>
      <c r="B1995">
        <v>58820</v>
      </c>
    </row>
    <row r="1996" spans="1:2" x14ac:dyDescent="0.2">
      <c r="A1996" t="s">
        <v>1360</v>
      </c>
      <c r="B1996">
        <v>1590</v>
      </c>
    </row>
    <row r="1997" spans="1:2" x14ac:dyDescent="0.2">
      <c r="A1997" t="s">
        <v>1361</v>
      </c>
      <c r="B1997">
        <v>4705</v>
      </c>
    </row>
    <row r="1998" spans="1:2" x14ac:dyDescent="0.2">
      <c r="A1998" t="s">
        <v>1362</v>
      </c>
      <c r="B1998">
        <v>2005</v>
      </c>
    </row>
    <row r="1999" spans="1:2" x14ac:dyDescent="0.2">
      <c r="A1999" t="s">
        <v>1363</v>
      </c>
      <c r="B1999">
        <v>825</v>
      </c>
    </row>
    <row r="2000" spans="1:2" x14ac:dyDescent="0.2">
      <c r="A2000" t="s">
        <v>1364</v>
      </c>
      <c r="B2000">
        <v>1910</v>
      </c>
    </row>
    <row r="2001" spans="1:2" x14ac:dyDescent="0.2">
      <c r="A2001" t="s">
        <v>1365</v>
      </c>
      <c r="B2001">
        <v>337220</v>
      </c>
    </row>
    <row r="2002" spans="1:2" x14ac:dyDescent="0.2">
      <c r="A2002" t="s">
        <v>1366</v>
      </c>
      <c r="B2002">
        <v>11800</v>
      </c>
    </row>
    <row r="2003" spans="1:2" x14ac:dyDescent="0.2">
      <c r="A2003" t="s">
        <v>1367</v>
      </c>
      <c r="B2003">
        <v>7320</v>
      </c>
    </row>
    <row r="2004" spans="1:2" x14ac:dyDescent="0.2">
      <c r="A2004" t="s">
        <v>1368</v>
      </c>
      <c r="B2004">
        <v>57880</v>
      </c>
    </row>
    <row r="2005" spans="1:2" x14ac:dyDescent="0.2">
      <c r="A2005" t="s">
        <v>1369</v>
      </c>
      <c r="B2005">
        <v>1515</v>
      </c>
    </row>
    <row r="2006" spans="1:2" x14ac:dyDescent="0.2">
      <c r="A2006" t="s">
        <v>1370</v>
      </c>
      <c r="B2006">
        <v>245745</v>
      </c>
    </row>
    <row r="2007" spans="1:2" x14ac:dyDescent="0.2">
      <c r="A2007" t="s">
        <v>1371</v>
      </c>
      <c r="B2007">
        <v>835</v>
      </c>
    </row>
    <row r="2008" spans="1:2" x14ac:dyDescent="0.2">
      <c r="A2008" t="s">
        <v>1372</v>
      </c>
      <c r="B2008">
        <v>3860</v>
      </c>
    </row>
    <row r="2009" spans="1:2" x14ac:dyDescent="0.2">
      <c r="A2009" t="s">
        <v>1373</v>
      </c>
      <c r="B2009">
        <v>6510</v>
      </c>
    </row>
    <row r="2010" spans="1:2" x14ac:dyDescent="0.2">
      <c r="A2010" t="s">
        <v>1374</v>
      </c>
      <c r="B2010">
        <v>1945</v>
      </c>
    </row>
    <row r="2011" spans="1:2" x14ac:dyDescent="0.2">
      <c r="A2011" t="s">
        <v>1375</v>
      </c>
      <c r="B2011">
        <v>10435</v>
      </c>
    </row>
    <row r="2012" spans="1:2" x14ac:dyDescent="0.2">
      <c r="A2012" t="s">
        <v>1376</v>
      </c>
      <c r="B2012">
        <v>4425</v>
      </c>
    </row>
    <row r="2013" spans="1:2" x14ac:dyDescent="0.2">
      <c r="A2013" t="s">
        <v>1377</v>
      </c>
      <c r="B2013">
        <v>75510</v>
      </c>
    </row>
    <row r="2014" spans="1:2" x14ac:dyDescent="0.2">
      <c r="A2014" t="s">
        <v>1378</v>
      </c>
      <c r="B2014">
        <v>840850</v>
      </c>
    </row>
    <row r="2015" spans="1:2" x14ac:dyDescent="0.2">
      <c r="A2015" t="s">
        <v>1379</v>
      </c>
      <c r="B2015">
        <v>704370</v>
      </c>
    </row>
    <row r="2016" spans="1:2" x14ac:dyDescent="0.2">
      <c r="A2016" t="s">
        <v>1380</v>
      </c>
      <c r="B2016">
        <v>46940</v>
      </c>
    </row>
    <row r="2017" spans="1:2" x14ac:dyDescent="0.2">
      <c r="A2017" t="s">
        <v>1381</v>
      </c>
      <c r="B2017">
        <v>74765</v>
      </c>
    </row>
    <row r="2018" spans="1:2" x14ac:dyDescent="0.2">
      <c r="A2018" t="s">
        <v>1382</v>
      </c>
      <c r="B2018">
        <v>221670</v>
      </c>
    </row>
    <row r="2019" spans="1:2" x14ac:dyDescent="0.2">
      <c r="A2019" t="s">
        <v>1383</v>
      </c>
      <c r="B2019">
        <v>485</v>
      </c>
    </row>
    <row r="2020" spans="1:2" x14ac:dyDescent="0.2">
      <c r="A2020" t="s">
        <v>1384</v>
      </c>
      <c r="B2020">
        <v>3185</v>
      </c>
    </row>
    <row r="2021" spans="1:2" x14ac:dyDescent="0.2">
      <c r="A2021" t="s">
        <v>1385</v>
      </c>
      <c r="B2021">
        <v>8200</v>
      </c>
    </row>
    <row r="2022" spans="1:2" x14ac:dyDescent="0.2">
      <c r="A2022" t="s">
        <v>1386</v>
      </c>
      <c r="B2022">
        <v>10910</v>
      </c>
    </row>
    <row r="2023" spans="1:2" x14ac:dyDescent="0.2">
      <c r="A2023" t="s">
        <v>1387</v>
      </c>
      <c r="B2023">
        <v>760</v>
      </c>
    </row>
    <row r="2024" spans="1:2" x14ac:dyDescent="0.2">
      <c r="A2024" t="s">
        <v>1388</v>
      </c>
      <c r="B2024">
        <v>341445</v>
      </c>
    </row>
    <row r="2025" spans="1:2" x14ac:dyDescent="0.2">
      <c r="A2025" t="s">
        <v>1389</v>
      </c>
      <c r="B2025">
        <v>9310</v>
      </c>
    </row>
    <row r="2026" spans="1:2" x14ac:dyDescent="0.2">
      <c r="A2026" t="s">
        <v>1390</v>
      </c>
      <c r="B2026">
        <v>13970</v>
      </c>
    </row>
    <row r="2027" spans="1:2" x14ac:dyDescent="0.2">
      <c r="A2027" t="s">
        <v>1391</v>
      </c>
      <c r="B2027">
        <v>164685</v>
      </c>
    </row>
    <row r="2028" spans="1:2" x14ac:dyDescent="0.2">
      <c r="A2028" t="s">
        <v>1392</v>
      </c>
      <c r="B2028">
        <v>142030</v>
      </c>
    </row>
    <row r="2029" spans="1:2" x14ac:dyDescent="0.2">
      <c r="A2029" t="s">
        <v>1393</v>
      </c>
      <c r="B2029">
        <v>8290</v>
      </c>
    </row>
    <row r="2030" spans="1:2" x14ac:dyDescent="0.2">
      <c r="A2030" t="s">
        <v>1394</v>
      </c>
      <c r="B2030">
        <v>12465</v>
      </c>
    </row>
    <row r="2031" spans="1:2" x14ac:dyDescent="0.2">
      <c r="A2031" t="s">
        <v>1395</v>
      </c>
      <c r="B2031">
        <v>126570</v>
      </c>
    </row>
    <row r="2032" spans="1:2" x14ac:dyDescent="0.2">
      <c r="A2032" t="s">
        <v>1396</v>
      </c>
      <c r="B2032">
        <v>4715</v>
      </c>
    </row>
    <row r="2033" spans="1:2" x14ac:dyDescent="0.2">
      <c r="A2033" t="s">
        <v>1397</v>
      </c>
      <c r="B2033">
        <v>898535</v>
      </c>
    </row>
    <row r="2034" spans="1:2" x14ac:dyDescent="0.2">
      <c r="A2034" t="s">
        <v>1398</v>
      </c>
      <c r="B2034">
        <v>1145</v>
      </c>
    </row>
    <row r="2035" spans="1:2" x14ac:dyDescent="0.2">
      <c r="A2035" t="s">
        <v>1399</v>
      </c>
      <c r="B2035">
        <v>278500</v>
      </c>
    </row>
    <row r="2036" spans="1:2" x14ac:dyDescent="0.2">
      <c r="A2036" t="s">
        <v>1400</v>
      </c>
      <c r="B2036">
        <v>144465</v>
      </c>
    </row>
    <row r="2037" spans="1:2" x14ac:dyDescent="0.2">
      <c r="A2037" t="s">
        <v>1401</v>
      </c>
      <c r="B2037">
        <v>55280</v>
      </c>
    </row>
    <row r="2038" spans="1:2" x14ac:dyDescent="0.2">
      <c r="A2038" t="s">
        <v>1402</v>
      </c>
      <c r="B2038">
        <v>460250</v>
      </c>
    </row>
    <row r="2039" spans="1:2" x14ac:dyDescent="0.2">
      <c r="A2039" t="s">
        <v>1403</v>
      </c>
      <c r="B2039">
        <v>1605</v>
      </c>
    </row>
    <row r="2040" spans="1:2" x14ac:dyDescent="0.2">
      <c r="A2040" t="s">
        <v>938</v>
      </c>
      <c r="B2040">
        <v>36755</v>
      </c>
    </row>
    <row r="2041" spans="1:2" x14ac:dyDescent="0.2">
      <c r="A2041" t="s">
        <v>1404</v>
      </c>
      <c r="B2041">
        <v>1075</v>
      </c>
    </row>
    <row r="2042" spans="1:2" x14ac:dyDescent="0.2">
      <c r="A2042" t="s">
        <v>1405</v>
      </c>
      <c r="B2042">
        <v>1080</v>
      </c>
    </row>
    <row r="2043" spans="1:2" x14ac:dyDescent="0.2">
      <c r="A2043" t="s">
        <v>940</v>
      </c>
      <c r="B2043">
        <v>80170</v>
      </c>
    </row>
    <row r="2044" spans="1:2" x14ac:dyDescent="0.2">
      <c r="A2044" t="s">
        <v>1406</v>
      </c>
      <c r="B2044">
        <v>965</v>
      </c>
    </row>
    <row r="2045" spans="1:2" x14ac:dyDescent="0.2">
      <c r="A2045" t="s">
        <v>1407</v>
      </c>
      <c r="B2045">
        <v>960</v>
      </c>
    </row>
    <row r="2046" spans="1:2" x14ac:dyDescent="0.2">
      <c r="A2046" t="s">
        <v>1408</v>
      </c>
      <c r="B2046">
        <v>88135</v>
      </c>
    </row>
    <row r="2047" spans="1:2" x14ac:dyDescent="0.2">
      <c r="A2047" t="s">
        <v>1409</v>
      </c>
      <c r="B2047">
        <v>10810</v>
      </c>
    </row>
    <row r="2048" spans="1:2" x14ac:dyDescent="0.2">
      <c r="A2048" t="s">
        <v>1410</v>
      </c>
      <c r="B2048">
        <v>1660</v>
      </c>
    </row>
    <row r="2049" spans="1:2" x14ac:dyDescent="0.2">
      <c r="A2049" t="s">
        <v>1411</v>
      </c>
      <c r="B2049">
        <v>1515</v>
      </c>
    </row>
    <row r="2050" spans="1:2" x14ac:dyDescent="0.2">
      <c r="A2050" t="s">
        <v>1412</v>
      </c>
      <c r="B2050">
        <v>1680</v>
      </c>
    </row>
    <row r="2051" spans="1:2" x14ac:dyDescent="0.2">
      <c r="A2051" t="s">
        <v>1413</v>
      </c>
      <c r="B2051">
        <v>2465</v>
      </c>
    </row>
    <row r="2052" spans="1:2" x14ac:dyDescent="0.2">
      <c r="A2052" t="s">
        <v>1414</v>
      </c>
      <c r="B2052">
        <v>1140</v>
      </c>
    </row>
    <row r="2053" spans="1:2" x14ac:dyDescent="0.2">
      <c r="A2053" t="s">
        <v>1415</v>
      </c>
      <c r="B2053">
        <v>1175</v>
      </c>
    </row>
    <row r="2054" spans="1:2" x14ac:dyDescent="0.2">
      <c r="A2054" t="s">
        <v>1416</v>
      </c>
      <c r="B2054">
        <v>4710</v>
      </c>
    </row>
    <row r="2055" spans="1:2" x14ac:dyDescent="0.2">
      <c r="A2055" t="s">
        <v>1417</v>
      </c>
      <c r="B2055">
        <v>7865</v>
      </c>
    </row>
    <row r="2056" spans="1:2" x14ac:dyDescent="0.2">
      <c r="A2056" t="s">
        <v>1418</v>
      </c>
      <c r="B2056">
        <v>4075</v>
      </c>
    </row>
    <row r="2057" spans="1:2" x14ac:dyDescent="0.2">
      <c r="A2057" t="s">
        <v>1419</v>
      </c>
      <c r="B2057">
        <v>3595</v>
      </c>
    </row>
    <row r="2058" spans="1:2" x14ac:dyDescent="0.2">
      <c r="A2058" t="s">
        <v>1420</v>
      </c>
      <c r="B2058">
        <v>2530</v>
      </c>
    </row>
    <row r="2059" spans="1:2" x14ac:dyDescent="0.2">
      <c r="A2059" t="s">
        <v>1421</v>
      </c>
      <c r="B2059">
        <v>19570</v>
      </c>
    </row>
    <row r="2060" spans="1:2" x14ac:dyDescent="0.2">
      <c r="A2060" t="s">
        <v>1422</v>
      </c>
      <c r="B2060">
        <v>4455</v>
      </c>
    </row>
    <row r="2061" spans="1:2" x14ac:dyDescent="0.2">
      <c r="A2061" t="s">
        <v>1423</v>
      </c>
      <c r="B2061">
        <v>11475</v>
      </c>
    </row>
    <row r="2062" spans="1:2" x14ac:dyDescent="0.2">
      <c r="A2062" t="s">
        <v>1424</v>
      </c>
      <c r="B2062">
        <v>20375</v>
      </c>
    </row>
    <row r="2063" spans="1:2" x14ac:dyDescent="0.2">
      <c r="A2063" t="s">
        <v>1425</v>
      </c>
      <c r="B2063">
        <v>3520</v>
      </c>
    </row>
    <row r="2064" spans="1:2" x14ac:dyDescent="0.2">
      <c r="A2064" t="s">
        <v>1426</v>
      </c>
      <c r="B2064">
        <v>1285</v>
      </c>
    </row>
    <row r="2065" spans="1:2" x14ac:dyDescent="0.2">
      <c r="A2065" t="s">
        <v>1427</v>
      </c>
      <c r="B2065">
        <v>2235</v>
      </c>
    </row>
    <row r="2066" spans="1:2" x14ac:dyDescent="0.2">
      <c r="A2066" t="s">
        <v>1428</v>
      </c>
      <c r="B2066">
        <v>18990</v>
      </c>
    </row>
    <row r="2067" spans="1:2" x14ac:dyDescent="0.2">
      <c r="A2067" t="s">
        <v>1429</v>
      </c>
      <c r="B2067">
        <v>7775</v>
      </c>
    </row>
    <row r="2068" spans="1:2" x14ac:dyDescent="0.2">
      <c r="A2068" t="s">
        <v>1430</v>
      </c>
      <c r="B2068">
        <v>1660</v>
      </c>
    </row>
    <row r="2069" spans="1:2" x14ac:dyDescent="0.2">
      <c r="A2069" t="s">
        <v>1431</v>
      </c>
      <c r="B2069">
        <v>9840</v>
      </c>
    </row>
    <row r="2070" spans="1:2" x14ac:dyDescent="0.2">
      <c r="A2070" t="s">
        <v>1432</v>
      </c>
      <c r="B2070">
        <v>672100</v>
      </c>
    </row>
    <row r="2071" spans="1:2" x14ac:dyDescent="0.2">
      <c r="A2071" t="s">
        <v>1433</v>
      </c>
      <c r="B2071">
        <v>663470</v>
      </c>
    </row>
    <row r="2072" spans="1:2" x14ac:dyDescent="0.2">
      <c r="A2072" t="s">
        <v>1434</v>
      </c>
      <c r="B2072">
        <v>325840</v>
      </c>
    </row>
    <row r="2073" spans="1:2" x14ac:dyDescent="0.2">
      <c r="A2073" t="s">
        <v>1435</v>
      </c>
      <c r="B2073">
        <v>5555</v>
      </c>
    </row>
    <row r="2074" spans="1:2" x14ac:dyDescent="0.2">
      <c r="A2074" t="s">
        <v>1436</v>
      </c>
      <c r="B2074">
        <v>377635</v>
      </c>
    </row>
    <row r="2075" spans="1:2" x14ac:dyDescent="0.2">
      <c r="A2075" t="s">
        <v>1437</v>
      </c>
      <c r="B2075">
        <v>440</v>
      </c>
    </row>
    <row r="2076" spans="1:2" x14ac:dyDescent="0.2">
      <c r="A2076" t="s">
        <v>1438</v>
      </c>
      <c r="B2076">
        <v>19005</v>
      </c>
    </row>
    <row r="2077" spans="1:2" x14ac:dyDescent="0.2">
      <c r="A2077" t="s">
        <v>1439</v>
      </c>
      <c r="B2077">
        <v>7490</v>
      </c>
    </row>
    <row r="2078" spans="1:2" x14ac:dyDescent="0.2">
      <c r="A2078" t="s">
        <v>1440</v>
      </c>
      <c r="B2078">
        <v>19995</v>
      </c>
    </row>
    <row r="2079" spans="1:2" x14ac:dyDescent="0.2">
      <c r="A2079" t="s">
        <v>1441</v>
      </c>
      <c r="B2079">
        <v>250</v>
      </c>
    </row>
    <row r="2080" spans="1:2" x14ac:dyDescent="0.2">
      <c r="A2080" t="s">
        <v>1442</v>
      </c>
      <c r="B2080">
        <v>9095</v>
      </c>
    </row>
    <row r="2081" spans="1:2" x14ac:dyDescent="0.2">
      <c r="A2081" t="s">
        <v>1443</v>
      </c>
      <c r="B2081">
        <v>2490</v>
      </c>
    </row>
    <row r="2082" spans="1:2" x14ac:dyDescent="0.2">
      <c r="A2082" t="s">
        <v>1444</v>
      </c>
      <c r="B2082">
        <v>2425</v>
      </c>
    </row>
    <row r="2083" spans="1:2" x14ac:dyDescent="0.2">
      <c r="A2083" t="s">
        <v>1445</v>
      </c>
      <c r="B2083">
        <v>3555</v>
      </c>
    </row>
    <row r="2084" spans="1:2" x14ac:dyDescent="0.2">
      <c r="A2084" t="s">
        <v>1446</v>
      </c>
      <c r="B2084">
        <v>1160</v>
      </c>
    </row>
    <row r="2085" spans="1:2" x14ac:dyDescent="0.2">
      <c r="A2085" t="s">
        <v>1447</v>
      </c>
      <c r="B2085">
        <v>13210</v>
      </c>
    </row>
    <row r="2086" spans="1:2" x14ac:dyDescent="0.2">
      <c r="A2086" t="s">
        <v>1448</v>
      </c>
      <c r="B2086">
        <v>8245</v>
      </c>
    </row>
    <row r="2087" spans="1:2" x14ac:dyDescent="0.2">
      <c r="A2087" t="s">
        <v>1449</v>
      </c>
      <c r="B2087">
        <v>5875</v>
      </c>
    </row>
    <row r="2088" spans="1:2" x14ac:dyDescent="0.2">
      <c r="A2088" t="s">
        <v>1450</v>
      </c>
      <c r="B2088">
        <v>50</v>
      </c>
    </row>
    <row r="2089" spans="1:2" x14ac:dyDescent="0.2">
      <c r="A2089" t="s">
        <v>1451</v>
      </c>
      <c r="B2089">
        <v>31580</v>
      </c>
    </row>
    <row r="2090" spans="1:2" x14ac:dyDescent="0.2">
      <c r="A2090" t="s">
        <v>1452</v>
      </c>
      <c r="B2090">
        <v>2885</v>
      </c>
    </row>
    <row r="2091" spans="1:2" x14ac:dyDescent="0.2">
      <c r="A2091" t="s">
        <v>1453</v>
      </c>
      <c r="B2091">
        <v>26605</v>
      </c>
    </row>
    <row r="2092" spans="1:2" x14ac:dyDescent="0.2">
      <c r="A2092" t="s">
        <v>1454</v>
      </c>
      <c r="B2092">
        <v>685</v>
      </c>
    </row>
    <row r="2093" spans="1:2" x14ac:dyDescent="0.2">
      <c r="A2093" t="s">
        <v>1455</v>
      </c>
      <c r="B2093">
        <v>1230</v>
      </c>
    </row>
    <row r="2094" spans="1:2" x14ac:dyDescent="0.2">
      <c r="A2094" t="s">
        <v>1456</v>
      </c>
      <c r="B2094">
        <v>905</v>
      </c>
    </row>
    <row r="2095" spans="1:2" x14ac:dyDescent="0.2">
      <c r="A2095" t="s">
        <v>1457</v>
      </c>
      <c r="B2095">
        <v>44270</v>
      </c>
    </row>
    <row r="2096" spans="1:2" x14ac:dyDescent="0.2">
      <c r="A2096" t="s">
        <v>1458</v>
      </c>
      <c r="B2096">
        <v>2755</v>
      </c>
    </row>
    <row r="2097" spans="1:2" x14ac:dyDescent="0.2">
      <c r="A2097" t="s">
        <v>1459</v>
      </c>
      <c r="B2097">
        <v>7540</v>
      </c>
    </row>
    <row r="2098" spans="1:2" x14ac:dyDescent="0.2">
      <c r="A2098" t="s">
        <v>1460</v>
      </c>
      <c r="B2098">
        <v>34005</v>
      </c>
    </row>
    <row r="2099" spans="1:2" x14ac:dyDescent="0.2">
      <c r="A2099" t="s">
        <v>1461</v>
      </c>
      <c r="B2099">
        <v>10</v>
      </c>
    </row>
    <row r="2100" spans="1:2" x14ac:dyDescent="0.2">
      <c r="A2100" t="s">
        <v>1462</v>
      </c>
      <c r="B2100">
        <v>5375</v>
      </c>
    </row>
    <row r="2101" spans="1:2" x14ac:dyDescent="0.2">
      <c r="A2101" t="s">
        <v>1463</v>
      </c>
      <c r="B2101">
        <v>17488490</v>
      </c>
    </row>
    <row r="2102" spans="1:2" x14ac:dyDescent="0.2">
      <c r="A2102" t="s">
        <v>1205</v>
      </c>
      <c r="B2102">
        <v>17108920</v>
      </c>
    </row>
    <row r="2103" spans="1:2" x14ac:dyDescent="0.2">
      <c r="A2103" t="s">
        <v>429</v>
      </c>
      <c r="B2103">
        <v>14941995</v>
      </c>
    </row>
    <row r="2104" spans="1:2" x14ac:dyDescent="0.2">
      <c r="A2104" t="s">
        <v>439</v>
      </c>
      <c r="B2104">
        <v>5290495</v>
      </c>
    </row>
    <row r="2105" spans="1:2" x14ac:dyDescent="0.2">
      <c r="A2105" t="s">
        <v>1206</v>
      </c>
      <c r="B2105">
        <v>4881095</v>
      </c>
    </row>
    <row r="2106" spans="1:2" x14ac:dyDescent="0.2">
      <c r="A2106" t="s">
        <v>1207</v>
      </c>
      <c r="B2106">
        <v>136295</v>
      </c>
    </row>
    <row r="2107" spans="1:2" x14ac:dyDescent="0.2">
      <c r="A2107" t="s">
        <v>1208</v>
      </c>
      <c r="B2107">
        <v>92065</v>
      </c>
    </row>
    <row r="2108" spans="1:2" x14ac:dyDescent="0.2">
      <c r="A2108" t="s">
        <v>1209</v>
      </c>
      <c r="B2108">
        <v>2950</v>
      </c>
    </row>
    <row r="2109" spans="1:2" x14ac:dyDescent="0.2">
      <c r="A2109" t="s">
        <v>1210</v>
      </c>
      <c r="B2109">
        <v>60065</v>
      </c>
    </row>
    <row r="2110" spans="1:2" x14ac:dyDescent="0.2">
      <c r="A2110" t="s">
        <v>1211</v>
      </c>
      <c r="B2110">
        <v>3305</v>
      </c>
    </row>
    <row r="2111" spans="1:2" x14ac:dyDescent="0.2">
      <c r="A2111" t="s">
        <v>1212</v>
      </c>
      <c r="B2111">
        <v>5940</v>
      </c>
    </row>
    <row r="2112" spans="1:2" x14ac:dyDescent="0.2">
      <c r="A2112" t="s">
        <v>1213</v>
      </c>
      <c r="B2112">
        <v>115</v>
      </c>
    </row>
    <row r="2113" spans="1:2" x14ac:dyDescent="0.2">
      <c r="A2113" t="s">
        <v>1214</v>
      </c>
      <c r="B2113">
        <v>755</v>
      </c>
    </row>
    <row r="2114" spans="1:2" x14ac:dyDescent="0.2">
      <c r="A2114" t="s">
        <v>1215</v>
      </c>
      <c r="B2114">
        <v>320</v>
      </c>
    </row>
    <row r="2115" spans="1:2" x14ac:dyDescent="0.2">
      <c r="A2115" t="s">
        <v>1216</v>
      </c>
      <c r="B2115">
        <v>3200</v>
      </c>
    </row>
    <row r="2116" spans="1:2" x14ac:dyDescent="0.2">
      <c r="A2116" t="s">
        <v>1217</v>
      </c>
      <c r="B2116">
        <v>15</v>
      </c>
    </row>
    <row r="2117" spans="1:2" x14ac:dyDescent="0.2">
      <c r="A2117" t="s">
        <v>1218</v>
      </c>
      <c r="B2117">
        <v>1350</v>
      </c>
    </row>
    <row r="2118" spans="1:2" x14ac:dyDescent="0.2">
      <c r="A2118" t="s">
        <v>1219</v>
      </c>
      <c r="B2118">
        <v>1435</v>
      </c>
    </row>
    <row r="2119" spans="1:2" x14ac:dyDescent="0.2">
      <c r="A2119" t="s">
        <v>1220</v>
      </c>
      <c r="B2119">
        <v>44035</v>
      </c>
    </row>
    <row r="2120" spans="1:2" x14ac:dyDescent="0.2">
      <c r="A2120" t="s">
        <v>1221</v>
      </c>
      <c r="B2120">
        <v>5055</v>
      </c>
    </row>
    <row r="2121" spans="1:2" x14ac:dyDescent="0.2">
      <c r="A2121" t="s">
        <v>1222</v>
      </c>
      <c r="B2121">
        <v>390</v>
      </c>
    </row>
    <row r="2122" spans="1:2" x14ac:dyDescent="0.2">
      <c r="A2122" t="s">
        <v>1223</v>
      </c>
      <c r="B2122">
        <v>4675</v>
      </c>
    </row>
    <row r="2123" spans="1:2" x14ac:dyDescent="0.2">
      <c r="A2123" t="s">
        <v>1224</v>
      </c>
      <c r="B2123">
        <v>24585</v>
      </c>
    </row>
    <row r="2124" spans="1:2" x14ac:dyDescent="0.2">
      <c r="A2124" t="s">
        <v>1225</v>
      </c>
      <c r="B2124">
        <v>1315</v>
      </c>
    </row>
    <row r="2125" spans="1:2" x14ac:dyDescent="0.2">
      <c r="A2125" t="s">
        <v>1226</v>
      </c>
      <c r="B2125">
        <v>15215</v>
      </c>
    </row>
    <row r="2126" spans="1:2" x14ac:dyDescent="0.2">
      <c r="A2126" t="s">
        <v>1227</v>
      </c>
      <c r="B2126">
        <v>8030</v>
      </c>
    </row>
    <row r="2127" spans="1:2" x14ac:dyDescent="0.2">
      <c r="A2127" t="s">
        <v>1228</v>
      </c>
      <c r="B2127">
        <v>100</v>
      </c>
    </row>
    <row r="2128" spans="1:2" x14ac:dyDescent="0.2">
      <c r="A2128" t="s">
        <v>1229</v>
      </c>
      <c r="B2128">
        <v>60</v>
      </c>
    </row>
    <row r="2129" spans="1:2" x14ac:dyDescent="0.2">
      <c r="A2129" t="s">
        <v>1230</v>
      </c>
      <c r="B2129">
        <v>12315</v>
      </c>
    </row>
    <row r="2130" spans="1:2" x14ac:dyDescent="0.2">
      <c r="A2130" t="s">
        <v>1231</v>
      </c>
      <c r="B2130">
        <v>12270</v>
      </c>
    </row>
    <row r="2131" spans="1:2" x14ac:dyDescent="0.2">
      <c r="A2131" t="s">
        <v>1232</v>
      </c>
      <c r="B2131">
        <v>105</v>
      </c>
    </row>
    <row r="2132" spans="1:2" x14ac:dyDescent="0.2">
      <c r="A2132" t="s">
        <v>1233</v>
      </c>
      <c r="B2132">
        <v>160</v>
      </c>
    </row>
    <row r="2133" spans="1:2" x14ac:dyDescent="0.2">
      <c r="A2133" t="s">
        <v>1234</v>
      </c>
      <c r="B2133">
        <v>1145</v>
      </c>
    </row>
    <row r="2134" spans="1:2" x14ac:dyDescent="0.2">
      <c r="A2134" t="s">
        <v>1235</v>
      </c>
      <c r="B2134">
        <v>610</v>
      </c>
    </row>
    <row r="2135" spans="1:2" x14ac:dyDescent="0.2">
      <c r="A2135" t="s">
        <v>1236</v>
      </c>
      <c r="B2135">
        <v>6790</v>
      </c>
    </row>
    <row r="2136" spans="1:2" x14ac:dyDescent="0.2">
      <c r="A2136" t="s">
        <v>1237</v>
      </c>
      <c r="B2136">
        <v>1165</v>
      </c>
    </row>
    <row r="2137" spans="1:2" x14ac:dyDescent="0.2">
      <c r="A2137" t="s">
        <v>1238</v>
      </c>
      <c r="B2137">
        <v>200</v>
      </c>
    </row>
    <row r="2138" spans="1:2" x14ac:dyDescent="0.2">
      <c r="A2138" t="s">
        <v>1239</v>
      </c>
      <c r="B2138">
        <v>90</v>
      </c>
    </row>
    <row r="2139" spans="1:2" x14ac:dyDescent="0.2">
      <c r="A2139" t="s">
        <v>1240</v>
      </c>
      <c r="B2139">
        <v>100</v>
      </c>
    </row>
    <row r="2140" spans="1:2" x14ac:dyDescent="0.2">
      <c r="A2140" t="s">
        <v>1241</v>
      </c>
      <c r="B2140">
        <v>1475</v>
      </c>
    </row>
    <row r="2141" spans="1:2" x14ac:dyDescent="0.2">
      <c r="A2141" t="s">
        <v>1242</v>
      </c>
      <c r="B2141">
        <v>535</v>
      </c>
    </row>
    <row r="2142" spans="1:2" x14ac:dyDescent="0.2">
      <c r="A2142" t="s">
        <v>1243</v>
      </c>
      <c r="B2142">
        <v>710</v>
      </c>
    </row>
    <row r="2143" spans="1:2" x14ac:dyDescent="0.2">
      <c r="A2143" t="s">
        <v>1244</v>
      </c>
      <c r="B2143">
        <v>360</v>
      </c>
    </row>
    <row r="2144" spans="1:2" x14ac:dyDescent="0.2">
      <c r="A2144" t="s">
        <v>1245</v>
      </c>
      <c r="B2144">
        <v>285</v>
      </c>
    </row>
    <row r="2145" spans="1:2" x14ac:dyDescent="0.2">
      <c r="A2145" t="s">
        <v>1246</v>
      </c>
      <c r="B2145">
        <v>165</v>
      </c>
    </row>
    <row r="2146" spans="1:2" x14ac:dyDescent="0.2">
      <c r="A2146" t="s">
        <v>1247</v>
      </c>
      <c r="B2146">
        <v>130</v>
      </c>
    </row>
    <row r="2147" spans="1:2" x14ac:dyDescent="0.2">
      <c r="A2147" t="s">
        <v>1248</v>
      </c>
      <c r="B2147">
        <v>260</v>
      </c>
    </row>
    <row r="2148" spans="1:2" x14ac:dyDescent="0.2">
      <c r="A2148" t="s">
        <v>1249</v>
      </c>
      <c r="B2148">
        <v>165</v>
      </c>
    </row>
    <row r="2149" spans="1:2" x14ac:dyDescent="0.2">
      <c r="A2149" t="s">
        <v>1250</v>
      </c>
      <c r="B2149">
        <v>95</v>
      </c>
    </row>
    <row r="2150" spans="1:2" x14ac:dyDescent="0.2">
      <c r="A2150" t="s">
        <v>1251</v>
      </c>
      <c r="B2150">
        <v>45</v>
      </c>
    </row>
    <row r="2151" spans="1:2" x14ac:dyDescent="0.2">
      <c r="A2151" t="s">
        <v>1252</v>
      </c>
      <c r="B2151">
        <v>265</v>
      </c>
    </row>
    <row r="2152" spans="1:2" x14ac:dyDescent="0.2">
      <c r="A2152" t="s">
        <v>1253</v>
      </c>
      <c r="B2152">
        <v>21625</v>
      </c>
    </row>
    <row r="2153" spans="1:2" x14ac:dyDescent="0.2">
      <c r="A2153" t="s">
        <v>1254</v>
      </c>
      <c r="B2153">
        <v>1080</v>
      </c>
    </row>
    <row r="2154" spans="1:2" x14ac:dyDescent="0.2">
      <c r="A2154" t="s">
        <v>1255</v>
      </c>
      <c r="B2154">
        <v>20340</v>
      </c>
    </row>
    <row r="2155" spans="1:2" x14ac:dyDescent="0.2">
      <c r="A2155" t="s">
        <v>1256</v>
      </c>
      <c r="B2155">
        <v>240</v>
      </c>
    </row>
    <row r="2156" spans="1:2" x14ac:dyDescent="0.2">
      <c r="A2156" t="s">
        <v>1257</v>
      </c>
      <c r="B2156">
        <v>1555</v>
      </c>
    </row>
    <row r="2157" spans="1:2" x14ac:dyDescent="0.2">
      <c r="A2157" t="s">
        <v>1258</v>
      </c>
      <c r="B2157">
        <v>85</v>
      </c>
    </row>
    <row r="2158" spans="1:2" x14ac:dyDescent="0.2">
      <c r="A2158" t="s">
        <v>1259</v>
      </c>
      <c r="B2158">
        <v>1295</v>
      </c>
    </row>
    <row r="2159" spans="1:2" x14ac:dyDescent="0.2">
      <c r="A2159" t="s">
        <v>1260</v>
      </c>
      <c r="B2159">
        <v>125</v>
      </c>
    </row>
    <row r="2160" spans="1:2" x14ac:dyDescent="0.2">
      <c r="A2160" t="s">
        <v>1261</v>
      </c>
      <c r="B2160">
        <v>75</v>
      </c>
    </row>
    <row r="2161" spans="1:2" x14ac:dyDescent="0.2">
      <c r="A2161" t="s">
        <v>1262</v>
      </c>
      <c r="B2161">
        <v>75</v>
      </c>
    </row>
    <row r="2162" spans="1:2" x14ac:dyDescent="0.2">
      <c r="A2162" t="s">
        <v>1263</v>
      </c>
      <c r="B2162">
        <v>625</v>
      </c>
    </row>
    <row r="2163" spans="1:2" x14ac:dyDescent="0.2">
      <c r="A2163" t="s">
        <v>1264</v>
      </c>
      <c r="B2163">
        <v>3015</v>
      </c>
    </row>
    <row r="2164" spans="1:2" x14ac:dyDescent="0.2">
      <c r="A2164" t="s">
        <v>1265</v>
      </c>
      <c r="B2164">
        <v>110</v>
      </c>
    </row>
    <row r="2165" spans="1:2" x14ac:dyDescent="0.2">
      <c r="A2165" t="s">
        <v>1266</v>
      </c>
      <c r="B2165">
        <v>580</v>
      </c>
    </row>
    <row r="2166" spans="1:2" x14ac:dyDescent="0.2">
      <c r="A2166" t="s">
        <v>1267</v>
      </c>
      <c r="B2166">
        <v>385</v>
      </c>
    </row>
    <row r="2167" spans="1:2" x14ac:dyDescent="0.2">
      <c r="A2167" t="s">
        <v>1268</v>
      </c>
      <c r="B2167">
        <v>450</v>
      </c>
    </row>
    <row r="2168" spans="1:2" x14ac:dyDescent="0.2">
      <c r="A2168" t="s">
        <v>1269</v>
      </c>
      <c r="B2168">
        <v>665</v>
      </c>
    </row>
    <row r="2169" spans="1:2" x14ac:dyDescent="0.2">
      <c r="A2169" t="s">
        <v>1270</v>
      </c>
      <c r="B2169">
        <v>155</v>
      </c>
    </row>
    <row r="2170" spans="1:2" x14ac:dyDescent="0.2">
      <c r="A2170" t="s">
        <v>1271</v>
      </c>
      <c r="B2170">
        <v>205</v>
      </c>
    </row>
    <row r="2171" spans="1:2" x14ac:dyDescent="0.2">
      <c r="A2171" t="s">
        <v>1272</v>
      </c>
      <c r="B2171">
        <v>230</v>
      </c>
    </row>
    <row r="2172" spans="1:2" x14ac:dyDescent="0.2">
      <c r="A2172" t="s">
        <v>1273</v>
      </c>
      <c r="B2172">
        <v>270</v>
      </c>
    </row>
    <row r="2173" spans="1:2" x14ac:dyDescent="0.2">
      <c r="A2173" t="s">
        <v>1274</v>
      </c>
      <c r="B2173">
        <v>2765</v>
      </c>
    </row>
    <row r="2174" spans="1:2" x14ac:dyDescent="0.2">
      <c r="A2174" t="s">
        <v>1275</v>
      </c>
      <c r="B2174">
        <v>885</v>
      </c>
    </row>
    <row r="2175" spans="1:2" x14ac:dyDescent="0.2">
      <c r="A2175" t="s">
        <v>1276</v>
      </c>
      <c r="B2175">
        <v>1870</v>
      </c>
    </row>
    <row r="2176" spans="1:2" x14ac:dyDescent="0.2">
      <c r="A2176" t="s">
        <v>1277</v>
      </c>
      <c r="B2176">
        <v>75</v>
      </c>
    </row>
    <row r="2177" spans="1:2" x14ac:dyDescent="0.2">
      <c r="A2177" t="s">
        <v>1278</v>
      </c>
      <c r="B2177">
        <v>120</v>
      </c>
    </row>
    <row r="2178" spans="1:2" x14ac:dyDescent="0.2">
      <c r="A2178" t="s">
        <v>1279</v>
      </c>
      <c r="B2178">
        <v>1380</v>
      </c>
    </row>
    <row r="2179" spans="1:2" x14ac:dyDescent="0.2">
      <c r="A2179" t="s">
        <v>1280</v>
      </c>
      <c r="B2179">
        <v>660</v>
      </c>
    </row>
    <row r="2180" spans="1:2" x14ac:dyDescent="0.2">
      <c r="A2180" t="s">
        <v>1281</v>
      </c>
      <c r="B2180">
        <v>510</v>
      </c>
    </row>
    <row r="2181" spans="1:2" x14ac:dyDescent="0.2">
      <c r="A2181" t="s">
        <v>1282</v>
      </c>
      <c r="B2181">
        <v>230</v>
      </c>
    </row>
    <row r="2182" spans="1:2" x14ac:dyDescent="0.2">
      <c r="A2182" t="s">
        <v>1283</v>
      </c>
      <c r="B2182">
        <v>805</v>
      </c>
    </row>
    <row r="2183" spans="1:2" x14ac:dyDescent="0.2">
      <c r="A2183" t="s">
        <v>1284</v>
      </c>
      <c r="B2183">
        <v>110</v>
      </c>
    </row>
    <row r="2184" spans="1:2" x14ac:dyDescent="0.2">
      <c r="A2184" t="s">
        <v>1285</v>
      </c>
      <c r="B2184">
        <v>70</v>
      </c>
    </row>
    <row r="2185" spans="1:2" x14ac:dyDescent="0.2">
      <c r="A2185" t="s">
        <v>1286</v>
      </c>
      <c r="B2185">
        <v>320</v>
      </c>
    </row>
    <row r="2186" spans="1:2" x14ac:dyDescent="0.2">
      <c r="A2186" t="s">
        <v>1287</v>
      </c>
      <c r="B2186">
        <v>295</v>
      </c>
    </row>
    <row r="2187" spans="1:2" x14ac:dyDescent="0.2">
      <c r="A2187" t="s">
        <v>1288</v>
      </c>
      <c r="B2187">
        <v>10</v>
      </c>
    </row>
    <row r="2188" spans="1:2" x14ac:dyDescent="0.2">
      <c r="A2188" t="s">
        <v>1289</v>
      </c>
      <c r="B2188">
        <v>360</v>
      </c>
    </row>
    <row r="2189" spans="1:2" x14ac:dyDescent="0.2">
      <c r="A2189" t="s">
        <v>1290</v>
      </c>
      <c r="B2189">
        <v>4745655</v>
      </c>
    </row>
    <row r="2190" spans="1:2" x14ac:dyDescent="0.2">
      <c r="A2190" t="s">
        <v>1291</v>
      </c>
      <c r="B2190">
        <v>404795</v>
      </c>
    </row>
    <row r="2191" spans="1:2" x14ac:dyDescent="0.2">
      <c r="A2191" t="s">
        <v>1292</v>
      </c>
      <c r="B2191">
        <v>13715</v>
      </c>
    </row>
    <row r="2192" spans="1:2" x14ac:dyDescent="0.2">
      <c r="A2192" t="s">
        <v>1293</v>
      </c>
      <c r="B2192">
        <v>8015</v>
      </c>
    </row>
    <row r="2193" spans="1:2" x14ac:dyDescent="0.2">
      <c r="A2193" t="s">
        <v>1294</v>
      </c>
      <c r="B2193">
        <v>5775</v>
      </c>
    </row>
    <row r="2194" spans="1:2" x14ac:dyDescent="0.2">
      <c r="A2194" t="s">
        <v>1295</v>
      </c>
      <c r="B2194">
        <v>30250</v>
      </c>
    </row>
    <row r="2195" spans="1:2" x14ac:dyDescent="0.2">
      <c r="A2195" t="s">
        <v>1296</v>
      </c>
      <c r="B2195">
        <v>465</v>
      </c>
    </row>
    <row r="2196" spans="1:2" x14ac:dyDescent="0.2">
      <c r="A2196" t="s">
        <v>1297</v>
      </c>
      <c r="B2196">
        <v>3175</v>
      </c>
    </row>
    <row r="2197" spans="1:2" x14ac:dyDescent="0.2">
      <c r="A2197" t="s">
        <v>1298</v>
      </c>
      <c r="B2197">
        <v>26595</v>
      </c>
    </row>
    <row r="2198" spans="1:2" x14ac:dyDescent="0.2">
      <c r="A2198" t="s">
        <v>1299</v>
      </c>
      <c r="B2198">
        <v>260</v>
      </c>
    </row>
    <row r="2199" spans="1:2" x14ac:dyDescent="0.2">
      <c r="A2199" t="s">
        <v>1300</v>
      </c>
      <c r="B2199">
        <v>370350</v>
      </c>
    </row>
    <row r="2200" spans="1:2" x14ac:dyDescent="0.2">
      <c r="A2200" t="s">
        <v>1301</v>
      </c>
      <c r="B2200">
        <v>16990</v>
      </c>
    </row>
    <row r="2201" spans="1:2" x14ac:dyDescent="0.2">
      <c r="A2201" t="s">
        <v>1302</v>
      </c>
      <c r="B2201">
        <v>299820</v>
      </c>
    </row>
    <row r="2202" spans="1:2" x14ac:dyDescent="0.2">
      <c r="A2202" t="s">
        <v>1303</v>
      </c>
      <c r="B2202">
        <v>10025</v>
      </c>
    </row>
    <row r="2203" spans="1:2" x14ac:dyDescent="0.2">
      <c r="A2203" t="s">
        <v>1304</v>
      </c>
      <c r="B2203">
        <v>3610</v>
      </c>
    </row>
    <row r="2204" spans="1:2" x14ac:dyDescent="0.2">
      <c r="A2204" t="s">
        <v>1305</v>
      </c>
      <c r="B2204">
        <v>860</v>
      </c>
    </row>
    <row r="2205" spans="1:2" x14ac:dyDescent="0.2">
      <c r="A2205" t="s">
        <v>1306</v>
      </c>
      <c r="B2205">
        <v>36290</v>
      </c>
    </row>
    <row r="2206" spans="1:2" x14ac:dyDescent="0.2">
      <c r="A2206" t="s">
        <v>1307</v>
      </c>
      <c r="B2206">
        <v>3870</v>
      </c>
    </row>
    <row r="2207" spans="1:2" x14ac:dyDescent="0.2">
      <c r="A2207" t="s">
        <v>1308</v>
      </c>
      <c r="B2207">
        <v>10705</v>
      </c>
    </row>
    <row r="2208" spans="1:2" x14ac:dyDescent="0.2">
      <c r="A2208" t="s">
        <v>1309</v>
      </c>
      <c r="B2208">
        <v>1560</v>
      </c>
    </row>
    <row r="2209" spans="1:2" x14ac:dyDescent="0.2">
      <c r="A2209" t="s">
        <v>1310</v>
      </c>
      <c r="B2209">
        <v>1335</v>
      </c>
    </row>
    <row r="2210" spans="1:2" x14ac:dyDescent="0.2">
      <c r="A2210" t="s">
        <v>1311</v>
      </c>
      <c r="B2210">
        <v>119020</v>
      </c>
    </row>
    <row r="2211" spans="1:2" x14ac:dyDescent="0.2">
      <c r="A2211" t="s">
        <v>1312</v>
      </c>
      <c r="B2211">
        <v>14400</v>
      </c>
    </row>
    <row r="2212" spans="1:2" x14ac:dyDescent="0.2">
      <c r="A2212" t="s">
        <v>1313</v>
      </c>
      <c r="B2212">
        <v>105155</v>
      </c>
    </row>
    <row r="2213" spans="1:2" x14ac:dyDescent="0.2">
      <c r="A2213" t="s">
        <v>1314</v>
      </c>
      <c r="B2213">
        <v>115</v>
      </c>
    </row>
    <row r="2214" spans="1:2" x14ac:dyDescent="0.2">
      <c r="A2214" t="s">
        <v>1315</v>
      </c>
      <c r="B2214">
        <v>383125</v>
      </c>
    </row>
    <row r="2215" spans="1:2" x14ac:dyDescent="0.2">
      <c r="A2215" t="s">
        <v>1316</v>
      </c>
      <c r="B2215">
        <v>1190</v>
      </c>
    </row>
    <row r="2216" spans="1:2" x14ac:dyDescent="0.2">
      <c r="A2216" t="s">
        <v>1317</v>
      </c>
      <c r="B2216">
        <v>16085</v>
      </c>
    </row>
    <row r="2217" spans="1:2" x14ac:dyDescent="0.2">
      <c r="A2217" t="s">
        <v>1318</v>
      </c>
      <c r="B2217">
        <v>710</v>
      </c>
    </row>
    <row r="2218" spans="1:2" x14ac:dyDescent="0.2">
      <c r="A2218" t="s">
        <v>1319</v>
      </c>
      <c r="B2218">
        <v>4725</v>
      </c>
    </row>
    <row r="2219" spans="1:2" x14ac:dyDescent="0.2">
      <c r="A2219" t="s">
        <v>1320</v>
      </c>
      <c r="B2219">
        <v>20730</v>
      </c>
    </row>
    <row r="2220" spans="1:2" x14ac:dyDescent="0.2">
      <c r="A2220" t="s">
        <v>1321</v>
      </c>
      <c r="B2220">
        <v>1220</v>
      </c>
    </row>
    <row r="2221" spans="1:2" x14ac:dyDescent="0.2">
      <c r="A2221" t="s">
        <v>1322</v>
      </c>
      <c r="B2221">
        <v>12100</v>
      </c>
    </row>
    <row r="2222" spans="1:2" x14ac:dyDescent="0.2">
      <c r="A2222" t="s">
        <v>1323</v>
      </c>
      <c r="B2222">
        <v>2980</v>
      </c>
    </row>
    <row r="2223" spans="1:2" x14ac:dyDescent="0.2">
      <c r="A2223" t="s">
        <v>1324</v>
      </c>
      <c r="B2223">
        <v>1020</v>
      </c>
    </row>
    <row r="2224" spans="1:2" x14ac:dyDescent="0.2">
      <c r="A2224" t="s">
        <v>1325</v>
      </c>
      <c r="B2224">
        <v>359525</v>
      </c>
    </row>
    <row r="2225" spans="1:2" x14ac:dyDescent="0.2">
      <c r="A2225" t="s">
        <v>1326</v>
      </c>
      <c r="B2225">
        <v>865</v>
      </c>
    </row>
    <row r="2226" spans="1:2" x14ac:dyDescent="0.2">
      <c r="A2226" t="s">
        <v>1327</v>
      </c>
      <c r="B2226">
        <v>3040</v>
      </c>
    </row>
    <row r="2227" spans="1:2" x14ac:dyDescent="0.2">
      <c r="A2227" t="s">
        <v>1328</v>
      </c>
      <c r="B2227">
        <v>85070</v>
      </c>
    </row>
    <row r="2228" spans="1:2" x14ac:dyDescent="0.2">
      <c r="A2228" t="s">
        <v>1329</v>
      </c>
      <c r="B2228">
        <v>3715</v>
      </c>
    </row>
    <row r="2229" spans="1:2" x14ac:dyDescent="0.2">
      <c r="A2229" t="s">
        <v>1330</v>
      </c>
      <c r="B2229">
        <v>73155</v>
      </c>
    </row>
    <row r="2230" spans="1:2" x14ac:dyDescent="0.2">
      <c r="A2230" t="s">
        <v>1331</v>
      </c>
      <c r="B2230">
        <v>8680</v>
      </c>
    </row>
    <row r="2231" spans="1:2" x14ac:dyDescent="0.2">
      <c r="A2231" t="s">
        <v>1332</v>
      </c>
      <c r="B2231">
        <v>123965</v>
      </c>
    </row>
    <row r="2232" spans="1:2" x14ac:dyDescent="0.2">
      <c r="A2232" t="s">
        <v>1333</v>
      </c>
      <c r="B2232">
        <v>4060</v>
      </c>
    </row>
    <row r="2233" spans="1:2" x14ac:dyDescent="0.2">
      <c r="A2233" t="s">
        <v>1334</v>
      </c>
      <c r="B2233">
        <v>18400</v>
      </c>
    </row>
    <row r="2234" spans="1:2" x14ac:dyDescent="0.2">
      <c r="A2234" t="s">
        <v>1335</v>
      </c>
      <c r="B2234">
        <v>95225</v>
      </c>
    </row>
    <row r="2235" spans="1:2" x14ac:dyDescent="0.2">
      <c r="A2235" t="s">
        <v>1336</v>
      </c>
      <c r="B2235">
        <v>10395</v>
      </c>
    </row>
    <row r="2236" spans="1:2" x14ac:dyDescent="0.2">
      <c r="A2236" t="s">
        <v>1337</v>
      </c>
      <c r="B2236">
        <v>410</v>
      </c>
    </row>
    <row r="2237" spans="1:2" x14ac:dyDescent="0.2">
      <c r="A2237" t="s">
        <v>1338</v>
      </c>
      <c r="B2237">
        <v>440</v>
      </c>
    </row>
    <row r="2238" spans="1:2" x14ac:dyDescent="0.2">
      <c r="A2238" t="s">
        <v>1339</v>
      </c>
      <c r="B2238">
        <v>2651555</v>
      </c>
    </row>
    <row r="2239" spans="1:2" x14ac:dyDescent="0.2">
      <c r="A2239" t="s">
        <v>1340</v>
      </c>
      <c r="B2239">
        <v>15790</v>
      </c>
    </row>
    <row r="2240" spans="1:2" x14ac:dyDescent="0.2">
      <c r="A2240" t="s">
        <v>1341</v>
      </c>
      <c r="B2240">
        <v>21310</v>
      </c>
    </row>
    <row r="2241" spans="1:2" x14ac:dyDescent="0.2">
      <c r="A2241" t="s">
        <v>1342</v>
      </c>
      <c r="B2241">
        <v>432355</v>
      </c>
    </row>
    <row r="2242" spans="1:2" x14ac:dyDescent="0.2">
      <c r="A2242" t="s">
        <v>1343</v>
      </c>
      <c r="B2242">
        <v>8210</v>
      </c>
    </row>
    <row r="2243" spans="1:2" x14ac:dyDescent="0.2">
      <c r="A2243" t="s">
        <v>1344</v>
      </c>
      <c r="B2243">
        <v>3540</v>
      </c>
    </row>
    <row r="2244" spans="1:2" x14ac:dyDescent="0.2">
      <c r="A2244" t="s">
        <v>1345</v>
      </c>
      <c r="B2244">
        <v>4675</v>
      </c>
    </row>
    <row r="2245" spans="1:2" x14ac:dyDescent="0.2">
      <c r="A2245" t="s">
        <v>1346</v>
      </c>
      <c r="B2245">
        <v>425945</v>
      </c>
    </row>
    <row r="2246" spans="1:2" x14ac:dyDescent="0.2">
      <c r="A2246" t="s">
        <v>1347</v>
      </c>
      <c r="B2246">
        <v>1195</v>
      </c>
    </row>
    <row r="2247" spans="1:2" x14ac:dyDescent="0.2">
      <c r="A2247" t="s">
        <v>1348</v>
      </c>
      <c r="B2247">
        <v>9215</v>
      </c>
    </row>
    <row r="2248" spans="1:2" x14ac:dyDescent="0.2">
      <c r="A2248" t="s">
        <v>1349</v>
      </c>
      <c r="B2248">
        <v>11500</v>
      </c>
    </row>
    <row r="2249" spans="1:2" x14ac:dyDescent="0.2">
      <c r="A2249" t="s">
        <v>1350</v>
      </c>
      <c r="B2249">
        <v>35320</v>
      </c>
    </row>
    <row r="2250" spans="1:2" x14ac:dyDescent="0.2">
      <c r="A2250" t="s">
        <v>1351</v>
      </c>
      <c r="B2250">
        <v>15050</v>
      </c>
    </row>
    <row r="2251" spans="1:2" x14ac:dyDescent="0.2">
      <c r="A2251" t="s">
        <v>1352</v>
      </c>
      <c r="B2251">
        <v>11885</v>
      </c>
    </row>
    <row r="2252" spans="1:2" x14ac:dyDescent="0.2">
      <c r="A2252" t="s">
        <v>1353</v>
      </c>
      <c r="B2252">
        <v>115600</v>
      </c>
    </row>
    <row r="2253" spans="1:2" x14ac:dyDescent="0.2">
      <c r="A2253" t="s">
        <v>1354</v>
      </c>
      <c r="B2253">
        <v>142595</v>
      </c>
    </row>
    <row r="2254" spans="1:2" x14ac:dyDescent="0.2">
      <c r="A2254" t="s">
        <v>1355</v>
      </c>
      <c r="B2254">
        <v>36740</v>
      </c>
    </row>
    <row r="2255" spans="1:2" x14ac:dyDescent="0.2">
      <c r="A2255" t="s">
        <v>1356</v>
      </c>
      <c r="B2255">
        <v>5745</v>
      </c>
    </row>
    <row r="2256" spans="1:2" x14ac:dyDescent="0.2">
      <c r="A2256" t="s">
        <v>1357</v>
      </c>
      <c r="B2256">
        <v>11255</v>
      </c>
    </row>
    <row r="2257" spans="1:2" x14ac:dyDescent="0.2">
      <c r="A2257" t="s">
        <v>1358</v>
      </c>
      <c r="B2257">
        <v>6290</v>
      </c>
    </row>
    <row r="2258" spans="1:2" x14ac:dyDescent="0.2">
      <c r="A2258" t="s">
        <v>1359</v>
      </c>
      <c r="B2258">
        <v>73295</v>
      </c>
    </row>
    <row r="2259" spans="1:2" x14ac:dyDescent="0.2">
      <c r="A2259" t="s">
        <v>1360</v>
      </c>
      <c r="B2259">
        <v>1405</v>
      </c>
    </row>
    <row r="2260" spans="1:2" x14ac:dyDescent="0.2">
      <c r="A2260" t="s">
        <v>1361</v>
      </c>
      <c r="B2260">
        <v>4460</v>
      </c>
    </row>
    <row r="2261" spans="1:2" x14ac:dyDescent="0.2">
      <c r="A2261" t="s">
        <v>1362</v>
      </c>
      <c r="B2261">
        <v>1975</v>
      </c>
    </row>
    <row r="2262" spans="1:2" x14ac:dyDescent="0.2">
      <c r="A2262" t="s">
        <v>1363</v>
      </c>
      <c r="B2262">
        <v>865</v>
      </c>
    </row>
    <row r="2263" spans="1:2" x14ac:dyDescent="0.2">
      <c r="A2263" t="s">
        <v>1364</v>
      </c>
      <c r="B2263">
        <v>1680</v>
      </c>
    </row>
    <row r="2264" spans="1:2" x14ac:dyDescent="0.2">
      <c r="A2264" t="s">
        <v>1365</v>
      </c>
      <c r="B2264">
        <v>358315</v>
      </c>
    </row>
    <row r="2265" spans="1:2" x14ac:dyDescent="0.2">
      <c r="A2265" t="s">
        <v>1366</v>
      </c>
      <c r="B2265">
        <v>11615</v>
      </c>
    </row>
    <row r="2266" spans="1:2" x14ac:dyDescent="0.2">
      <c r="A2266" t="s">
        <v>1367</v>
      </c>
      <c r="B2266">
        <v>8430</v>
      </c>
    </row>
    <row r="2267" spans="1:2" x14ac:dyDescent="0.2">
      <c r="A2267" t="s">
        <v>1368</v>
      </c>
      <c r="B2267">
        <v>62990</v>
      </c>
    </row>
    <row r="2268" spans="1:2" x14ac:dyDescent="0.2">
      <c r="A2268" t="s">
        <v>1369</v>
      </c>
      <c r="B2268">
        <v>1395</v>
      </c>
    </row>
    <row r="2269" spans="1:2" x14ac:dyDescent="0.2">
      <c r="A2269" t="s">
        <v>1370</v>
      </c>
      <c r="B2269">
        <v>256985</v>
      </c>
    </row>
    <row r="2270" spans="1:2" x14ac:dyDescent="0.2">
      <c r="A2270" t="s">
        <v>1371</v>
      </c>
      <c r="B2270">
        <v>950</v>
      </c>
    </row>
    <row r="2271" spans="1:2" x14ac:dyDescent="0.2">
      <c r="A2271" t="s">
        <v>1372</v>
      </c>
      <c r="B2271">
        <v>4260</v>
      </c>
    </row>
    <row r="2272" spans="1:2" x14ac:dyDescent="0.2">
      <c r="A2272" t="s">
        <v>1373</v>
      </c>
      <c r="B2272">
        <v>7635</v>
      </c>
    </row>
    <row r="2273" spans="1:2" x14ac:dyDescent="0.2">
      <c r="A2273" t="s">
        <v>1374</v>
      </c>
      <c r="B2273">
        <v>2455</v>
      </c>
    </row>
    <row r="2274" spans="1:2" x14ac:dyDescent="0.2">
      <c r="A2274" t="s">
        <v>1375</v>
      </c>
      <c r="B2274">
        <v>10550</v>
      </c>
    </row>
    <row r="2275" spans="1:2" x14ac:dyDescent="0.2">
      <c r="A2275" t="s">
        <v>1376</v>
      </c>
      <c r="B2275">
        <v>4285</v>
      </c>
    </row>
    <row r="2276" spans="1:2" x14ac:dyDescent="0.2">
      <c r="A2276" t="s">
        <v>1377</v>
      </c>
      <c r="B2276">
        <v>75455</v>
      </c>
    </row>
    <row r="2277" spans="1:2" x14ac:dyDescent="0.2">
      <c r="A2277" t="s">
        <v>1378</v>
      </c>
      <c r="B2277">
        <v>817370</v>
      </c>
    </row>
    <row r="2278" spans="1:2" x14ac:dyDescent="0.2">
      <c r="A2278" t="s">
        <v>1379</v>
      </c>
      <c r="B2278">
        <v>683435</v>
      </c>
    </row>
    <row r="2279" spans="1:2" x14ac:dyDescent="0.2">
      <c r="A2279" t="s">
        <v>1380</v>
      </c>
      <c r="B2279">
        <v>44280</v>
      </c>
    </row>
    <row r="2280" spans="1:2" x14ac:dyDescent="0.2">
      <c r="A2280" t="s">
        <v>1381</v>
      </c>
      <c r="B2280">
        <v>74285</v>
      </c>
    </row>
    <row r="2281" spans="1:2" x14ac:dyDescent="0.2">
      <c r="A2281" t="s">
        <v>1382</v>
      </c>
      <c r="B2281">
        <v>211700</v>
      </c>
    </row>
    <row r="2282" spans="1:2" x14ac:dyDescent="0.2">
      <c r="A2282" t="s">
        <v>1383</v>
      </c>
      <c r="B2282">
        <v>415</v>
      </c>
    </row>
    <row r="2283" spans="1:2" x14ac:dyDescent="0.2">
      <c r="A2283" t="s">
        <v>1384</v>
      </c>
      <c r="B2283">
        <v>3605</v>
      </c>
    </row>
    <row r="2284" spans="1:2" x14ac:dyDescent="0.2">
      <c r="A2284" t="s">
        <v>1385</v>
      </c>
      <c r="B2284">
        <v>7370</v>
      </c>
    </row>
    <row r="2285" spans="1:2" x14ac:dyDescent="0.2">
      <c r="A2285" t="s">
        <v>1386</v>
      </c>
      <c r="B2285">
        <v>10470</v>
      </c>
    </row>
    <row r="2286" spans="1:2" x14ac:dyDescent="0.2">
      <c r="A2286" t="s">
        <v>1387</v>
      </c>
      <c r="B2286">
        <v>775</v>
      </c>
    </row>
    <row r="2287" spans="1:2" x14ac:dyDescent="0.2">
      <c r="A2287" t="s">
        <v>1388</v>
      </c>
      <c r="B2287">
        <v>326795</v>
      </c>
    </row>
    <row r="2288" spans="1:2" x14ac:dyDescent="0.2">
      <c r="A2288" t="s">
        <v>1389</v>
      </c>
      <c r="B2288">
        <v>10950</v>
      </c>
    </row>
    <row r="2289" spans="1:2" x14ac:dyDescent="0.2">
      <c r="A2289" t="s">
        <v>1390</v>
      </c>
      <c r="B2289">
        <v>13855</v>
      </c>
    </row>
    <row r="2290" spans="1:2" x14ac:dyDescent="0.2">
      <c r="A2290" t="s">
        <v>1391</v>
      </c>
      <c r="B2290">
        <v>157535</v>
      </c>
    </row>
    <row r="2291" spans="1:2" x14ac:dyDescent="0.2">
      <c r="A2291" t="s">
        <v>1392</v>
      </c>
      <c r="B2291">
        <v>139680</v>
      </c>
    </row>
    <row r="2292" spans="1:2" x14ac:dyDescent="0.2">
      <c r="A2292" t="s">
        <v>1393</v>
      </c>
      <c r="B2292">
        <v>7000</v>
      </c>
    </row>
    <row r="2293" spans="1:2" x14ac:dyDescent="0.2">
      <c r="A2293" t="s">
        <v>1394</v>
      </c>
      <c r="B2293">
        <v>10715</v>
      </c>
    </row>
    <row r="2294" spans="1:2" x14ac:dyDescent="0.2">
      <c r="A2294" t="s">
        <v>1395</v>
      </c>
      <c r="B2294">
        <v>125755</v>
      </c>
    </row>
    <row r="2295" spans="1:2" x14ac:dyDescent="0.2">
      <c r="A2295" t="s">
        <v>1396</v>
      </c>
      <c r="B2295">
        <v>4155</v>
      </c>
    </row>
    <row r="2296" spans="1:2" x14ac:dyDescent="0.2">
      <c r="A2296" t="s">
        <v>1397</v>
      </c>
      <c r="B2296">
        <v>999100</v>
      </c>
    </row>
    <row r="2297" spans="1:2" x14ac:dyDescent="0.2">
      <c r="A2297" t="s">
        <v>1398</v>
      </c>
      <c r="B2297">
        <v>890</v>
      </c>
    </row>
    <row r="2298" spans="1:2" x14ac:dyDescent="0.2">
      <c r="A2298" t="s">
        <v>1399</v>
      </c>
      <c r="B2298">
        <v>296225</v>
      </c>
    </row>
    <row r="2299" spans="1:2" x14ac:dyDescent="0.2">
      <c r="A2299" t="s">
        <v>1400</v>
      </c>
      <c r="B2299">
        <v>151490</v>
      </c>
    </row>
    <row r="2300" spans="1:2" x14ac:dyDescent="0.2">
      <c r="A2300" t="s">
        <v>1401</v>
      </c>
      <c r="B2300">
        <v>59770</v>
      </c>
    </row>
    <row r="2301" spans="1:2" x14ac:dyDescent="0.2">
      <c r="A2301" t="s">
        <v>1402</v>
      </c>
      <c r="B2301">
        <v>535005</v>
      </c>
    </row>
    <row r="2302" spans="1:2" x14ac:dyDescent="0.2">
      <c r="A2302" t="s">
        <v>1403</v>
      </c>
      <c r="B2302">
        <v>1075</v>
      </c>
    </row>
    <row r="2303" spans="1:2" x14ac:dyDescent="0.2">
      <c r="A2303" t="s">
        <v>938</v>
      </c>
      <c r="B2303">
        <v>46335</v>
      </c>
    </row>
    <row r="2304" spans="1:2" x14ac:dyDescent="0.2">
      <c r="A2304" t="s">
        <v>1404</v>
      </c>
      <c r="B2304">
        <v>1075</v>
      </c>
    </row>
    <row r="2305" spans="1:2" x14ac:dyDescent="0.2">
      <c r="A2305" t="s">
        <v>1405</v>
      </c>
      <c r="B2305">
        <v>1075</v>
      </c>
    </row>
    <row r="2306" spans="1:2" x14ac:dyDescent="0.2">
      <c r="A2306" t="s">
        <v>940</v>
      </c>
      <c r="B2306">
        <v>92585</v>
      </c>
    </row>
    <row r="2307" spans="1:2" x14ac:dyDescent="0.2">
      <c r="A2307" t="s">
        <v>1406</v>
      </c>
      <c r="B2307">
        <v>1130</v>
      </c>
    </row>
    <row r="2308" spans="1:2" x14ac:dyDescent="0.2">
      <c r="A2308" t="s">
        <v>1407</v>
      </c>
      <c r="B2308">
        <v>1130</v>
      </c>
    </row>
    <row r="2309" spans="1:2" x14ac:dyDescent="0.2">
      <c r="A2309" t="s">
        <v>1408</v>
      </c>
      <c r="B2309">
        <v>89080</v>
      </c>
    </row>
    <row r="2310" spans="1:2" x14ac:dyDescent="0.2">
      <c r="A2310" t="s">
        <v>1409</v>
      </c>
      <c r="B2310">
        <v>11340</v>
      </c>
    </row>
    <row r="2311" spans="1:2" x14ac:dyDescent="0.2">
      <c r="A2311" t="s">
        <v>1410</v>
      </c>
      <c r="B2311">
        <v>1530</v>
      </c>
    </row>
    <row r="2312" spans="1:2" x14ac:dyDescent="0.2">
      <c r="A2312" t="s">
        <v>1411</v>
      </c>
      <c r="B2312">
        <v>1705</v>
      </c>
    </row>
    <row r="2313" spans="1:2" x14ac:dyDescent="0.2">
      <c r="A2313" t="s">
        <v>1412</v>
      </c>
      <c r="B2313">
        <v>1315</v>
      </c>
    </row>
    <row r="2314" spans="1:2" x14ac:dyDescent="0.2">
      <c r="A2314" t="s">
        <v>1413</v>
      </c>
      <c r="B2314">
        <v>2265</v>
      </c>
    </row>
    <row r="2315" spans="1:2" x14ac:dyDescent="0.2">
      <c r="A2315" t="s">
        <v>1414</v>
      </c>
      <c r="B2315">
        <v>1115</v>
      </c>
    </row>
    <row r="2316" spans="1:2" x14ac:dyDescent="0.2">
      <c r="A2316" t="s">
        <v>1415</v>
      </c>
      <c r="B2316">
        <v>1325</v>
      </c>
    </row>
    <row r="2317" spans="1:2" x14ac:dyDescent="0.2">
      <c r="A2317" t="s">
        <v>1416</v>
      </c>
      <c r="B2317">
        <v>4140</v>
      </c>
    </row>
    <row r="2318" spans="1:2" x14ac:dyDescent="0.2">
      <c r="A2318" t="s">
        <v>1417</v>
      </c>
      <c r="B2318">
        <v>9150</v>
      </c>
    </row>
    <row r="2319" spans="1:2" x14ac:dyDescent="0.2">
      <c r="A2319" t="s">
        <v>1418</v>
      </c>
      <c r="B2319">
        <v>4515</v>
      </c>
    </row>
    <row r="2320" spans="1:2" x14ac:dyDescent="0.2">
      <c r="A2320" t="s">
        <v>1419</v>
      </c>
      <c r="B2320">
        <v>4265</v>
      </c>
    </row>
    <row r="2321" spans="1:2" x14ac:dyDescent="0.2">
      <c r="A2321" t="s">
        <v>1420</v>
      </c>
      <c r="B2321">
        <v>2900</v>
      </c>
    </row>
    <row r="2322" spans="1:2" x14ac:dyDescent="0.2">
      <c r="A2322" t="s">
        <v>1421</v>
      </c>
      <c r="B2322">
        <v>19115</v>
      </c>
    </row>
    <row r="2323" spans="1:2" x14ac:dyDescent="0.2">
      <c r="A2323" t="s">
        <v>1422</v>
      </c>
      <c r="B2323">
        <v>3785</v>
      </c>
    </row>
    <row r="2324" spans="1:2" x14ac:dyDescent="0.2">
      <c r="A2324" t="s">
        <v>1423</v>
      </c>
      <c r="B2324">
        <v>10940</v>
      </c>
    </row>
    <row r="2325" spans="1:2" x14ac:dyDescent="0.2">
      <c r="A2325" t="s">
        <v>1424</v>
      </c>
      <c r="B2325">
        <v>20385</v>
      </c>
    </row>
    <row r="2326" spans="1:2" x14ac:dyDescent="0.2">
      <c r="A2326" t="s">
        <v>1425</v>
      </c>
      <c r="B2326">
        <v>3495</v>
      </c>
    </row>
    <row r="2327" spans="1:2" x14ac:dyDescent="0.2">
      <c r="A2327" t="s">
        <v>1426</v>
      </c>
      <c r="B2327">
        <v>1190</v>
      </c>
    </row>
    <row r="2328" spans="1:2" x14ac:dyDescent="0.2">
      <c r="A2328" t="s">
        <v>1427</v>
      </c>
      <c r="B2328">
        <v>2315</v>
      </c>
    </row>
    <row r="2329" spans="1:2" x14ac:dyDescent="0.2">
      <c r="A2329" t="s">
        <v>1428</v>
      </c>
      <c r="B2329">
        <v>29130</v>
      </c>
    </row>
    <row r="2330" spans="1:2" x14ac:dyDescent="0.2">
      <c r="A2330" t="s">
        <v>1429</v>
      </c>
      <c r="B2330">
        <v>14155</v>
      </c>
    </row>
    <row r="2331" spans="1:2" x14ac:dyDescent="0.2">
      <c r="A2331" t="s">
        <v>1430</v>
      </c>
      <c r="B2331">
        <v>3005</v>
      </c>
    </row>
    <row r="2332" spans="1:2" x14ac:dyDescent="0.2">
      <c r="A2332" t="s">
        <v>1431</v>
      </c>
      <c r="B2332">
        <v>12440</v>
      </c>
    </row>
    <row r="2333" spans="1:2" x14ac:dyDescent="0.2">
      <c r="A2333" t="s">
        <v>1432</v>
      </c>
      <c r="B2333">
        <v>758340</v>
      </c>
    </row>
    <row r="2334" spans="1:2" x14ac:dyDescent="0.2">
      <c r="A2334" t="s">
        <v>1433</v>
      </c>
      <c r="B2334">
        <v>749640</v>
      </c>
    </row>
    <row r="2335" spans="1:2" x14ac:dyDescent="0.2">
      <c r="A2335" t="s">
        <v>1434</v>
      </c>
      <c r="B2335">
        <v>373285</v>
      </c>
    </row>
    <row r="2336" spans="1:2" x14ac:dyDescent="0.2">
      <c r="A2336" t="s">
        <v>1435</v>
      </c>
      <c r="B2336">
        <v>6890</v>
      </c>
    </row>
    <row r="2337" spans="1:2" x14ac:dyDescent="0.2">
      <c r="A2337" t="s">
        <v>1436</v>
      </c>
      <c r="B2337">
        <v>436815</v>
      </c>
    </row>
    <row r="2338" spans="1:2" x14ac:dyDescent="0.2">
      <c r="A2338" t="s">
        <v>1437</v>
      </c>
      <c r="B2338">
        <v>605</v>
      </c>
    </row>
    <row r="2339" spans="1:2" x14ac:dyDescent="0.2">
      <c r="A2339" t="s">
        <v>1438</v>
      </c>
      <c r="B2339">
        <v>23835</v>
      </c>
    </row>
    <row r="2340" spans="1:2" x14ac:dyDescent="0.2">
      <c r="A2340" t="s">
        <v>1439</v>
      </c>
      <c r="B2340">
        <v>9040</v>
      </c>
    </row>
    <row r="2341" spans="1:2" x14ac:dyDescent="0.2">
      <c r="A2341" t="s">
        <v>1440</v>
      </c>
      <c r="B2341">
        <v>21690</v>
      </c>
    </row>
    <row r="2342" spans="1:2" x14ac:dyDescent="0.2">
      <c r="A2342" t="s">
        <v>1441</v>
      </c>
      <c r="B2342">
        <v>345</v>
      </c>
    </row>
    <row r="2343" spans="1:2" x14ac:dyDescent="0.2">
      <c r="A2343" t="s">
        <v>1442</v>
      </c>
      <c r="B2343">
        <v>9175</v>
      </c>
    </row>
    <row r="2344" spans="1:2" x14ac:dyDescent="0.2">
      <c r="A2344" t="s">
        <v>1443</v>
      </c>
      <c r="B2344">
        <v>2500</v>
      </c>
    </row>
    <row r="2345" spans="1:2" x14ac:dyDescent="0.2">
      <c r="A2345" t="s">
        <v>1444</v>
      </c>
      <c r="B2345">
        <v>2475</v>
      </c>
    </row>
    <row r="2346" spans="1:2" x14ac:dyDescent="0.2">
      <c r="A2346" t="s">
        <v>1445</v>
      </c>
      <c r="B2346">
        <v>3490</v>
      </c>
    </row>
    <row r="2347" spans="1:2" x14ac:dyDescent="0.2">
      <c r="A2347" t="s">
        <v>1446</v>
      </c>
      <c r="B2347">
        <v>1220</v>
      </c>
    </row>
    <row r="2348" spans="1:2" x14ac:dyDescent="0.2">
      <c r="A2348" t="s">
        <v>1447</v>
      </c>
      <c r="B2348">
        <v>17195</v>
      </c>
    </row>
    <row r="2349" spans="1:2" x14ac:dyDescent="0.2">
      <c r="A2349" t="s">
        <v>1448</v>
      </c>
      <c r="B2349">
        <v>8990</v>
      </c>
    </row>
    <row r="2350" spans="1:2" x14ac:dyDescent="0.2">
      <c r="A2350" t="s">
        <v>1449</v>
      </c>
      <c r="B2350">
        <v>9520</v>
      </c>
    </row>
    <row r="2351" spans="1:2" x14ac:dyDescent="0.2">
      <c r="A2351" t="s">
        <v>1450</v>
      </c>
      <c r="B2351">
        <v>65</v>
      </c>
    </row>
    <row r="2352" spans="1:2" x14ac:dyDescent="0.2">
      <c r="A2352" t="s">
        <v>1451</v>
      </c>
      <c r="B2352">
        <v>28945</v>
      </c>
    </row>
    <row r="2353" spans="1:2" x14ac:dyDescent="0.2">
      <c r="A2353" t="s">
        <v>1452</v>
      </c>
      <c r="B2353">
        <v>2570</v>
      </c>
    </row>
    <row r="2354" spans="1:2" x14ac:dyDescent="0.2">
      <c r="A2354" t="s">
        <v>1453</v>
      </c>
      <c r="B2354">
        <v>24170</v>
      </c>
    </row>
    <row r="2355" spans="1:2" x14ac:dyDescent="0.2">
      <c r="A2355" t="s">
        <v>1454</v>
      </c>
      <c r="B2355">
        <v>700</v>
      </c>
    </row>
    <row r="2356" spans="1:2" x14ac:dyDescent="0.2">
      <c r="A2356" t="s">
        <v>1455</v>
      </c>
      <c r="B2356">
        <v>1235</v>
      </c>
    </row>
    <row r="2357" spans="1:2" x14ac:dyDescent="0.2">
      <c r="A2357" t="s">
        <v>1456</v>
      </c>
      <c r="B2357">
        <v>965</v>
      </c>
    </row>
    <row r="2358" spans="1:2" x14ac:dyDescent="0.2">
      <c r="A2358" t="s">
        <v>1457</v>
      </c>
      <c r="B2358">
        <v>50545</v>
      </c>
    </row>
    <row r="2359" spans="1:2" x14ac:dyDescent="0.2">
      <c r="A2359" t="s">
        <v>1458</v>
      </c>
      <c r="B2359">
        <v>3315</v>
      </c>
    </row>
    <row r="2360" spans="1:2" x14ac:dyDescent="0.2">
      <c r="A2360" t="s">
        <v>1459</v>
      </c>
      <c r="B2360">
        <v>10055</v>
      </c>
    </row>
    <row r="2361" spans="1:2" x14ac:dyDescent="0.2">
      <c r="A2361" t="s">
        <v>1460</v>
      </c>
      <c r="B2361">
        <v>37275</v>
      </c>
    </row>
    <row r="2362" spans="1:2" x14ac:dyDescent="0.2">
      <c r="A2362" t="s">
        <v>1461</v>
      </c>
      <c r="B2362">
        <v>10</v>
      </c>
    </row>
    <row r="2363" spans="1:2" x14ac:dyDescent="0.2">
      <c r="A2363" t="s">
        <v>1462</v>
      </c>
      <c r="B2363">
        <v>4355</v>
      </c>
    </row>
    <row r="2364" spans="1:2" x14ac:dyDescent="0.2">
      <c r="A2364" t="s">
        <v>1464</v>
      </c>
      <c r="B2364">
        <v>28643015</v>
      </c>
    </row>
    <row r="2365" spans="1:2" x14ac:dyDescent="0.2">
      <c r="A2365" t="s">
        <v>1465</v>
      </c>
      <c r="B2365">
        <v>5239575</v>
      </c>
    </row>
    <row r="2366" spans="1:2" x14ac:dyDescent="0.2">
      <c r="A2366" t="s">
        <v>1466</v>
      </c>
      <c r="B2366">
        <v>7576400</v>
      </c>
    </row>
    <row r="2367" spans="1:2" x14ac:dyDescent="0.2">
      <c r="A2367" t="s">
        <v>1467</v>
      </c>
      <c r="B2367">
        <v>15827040</v>
      </c>
    </row>
    <row r="2368" spans="1:2" x14ac:dyDescent="0.2">
      <c r="A2368" t="s">
        <v>1468</v>
      </c>
      <c r="B2368">
        <v>2800265</v>
      </c>
    </row>
    <row r="2369" spans="1:2" x14ac:dyDescent="0.2">
      <c r="A2369" t="s">
        <v>1469</v>
      </c>
      <c r="B2369">
        <v>1549880</v>
      </c>
    </row>
    <row r="2370" spans="1:2" x14ac:dyDescent="0.2">
      <c r="A2370" t="s">
        <v>1470</v>
      </c>
      <c r="B2370">
        <v>1250385</v>
      </c>
    </row>
    <row r="2371" spans="1:2" x14ac:dyDescent="0.2">
      <c r="A2371" t="s">
        <v>1471</v>
      </c>
      <c r="B2371">
        <v>5553825</v>
      </c>
    </row>
    <row r="2372" spans="1:2" x14ac:dyDescent="0.2">
      <c r="A2372" t="s">
        <v>1472</v>
      </c>
      <c r="B2372">
        <v>813330</v>
      </c>
    </row>
    <row r="2373" spans="1:2" x14ac:dyDescent="0.2">
      <c r="A2373" t="s">
        <v>1473</v>
      </c>
      <c r="B2373">
        <v>6659620</v>
      </c>
    </row>
    <row r="2374" spans="1:2" x14ac:dyDescent="0.2">
      <c r="A2374" t="s">
        <v>1474</v>
      </c>
      <c r="B2374">
        <v>4443840</v>
      </c>
    </row>
    <row r="2375" spans="1:2" x14ac:dyDescent="0.2">
      <c r="A2375" t="s">
        <v>1475</v>
      </c>
      <c r="B2375">
        <v>462295</v>
      </c>
    </row>
    <row r="2376" spans="1:2" x14ac:dyDescent="0.2">
      <c r="A2376" t="s">
        <v>1476</v>
      </c>
      <c r="B2376">
        <v>190925</v>
      </c>
    </row>
    <row r="2377" spans="1:2" x14ac:dyDescent="0.2">
      <c r="A2377" t="s">
        <v>1477</v>
      </c>
      <c r="B2377">
        <v>1331050</v>
      </c>
    </row>
    <row r="2378" spans="1:2" x14ac:dyDescent="0.2">
      <c r="A2378" t="s">
        <v>1478</v>
      </c>
      <c r="B2378">
        <v>231515</v>
      </c>
    </row>
    <row r="2379" spans="1:2" x14ac:dyDescent="0.2">
      <c r="A2379" t="s">
        <v>1479</v>
      </c>
      <c r="B2379">
        <v>13990435</v>
      </c>
    </row>
    <row r="2380" spans="1:2" x14ac:dyDescent="0.2">
      <c r="A2380" t="s">
        <v>1480</v>
      </c>
      <c r="B2380">
        <v>2667995</v>
      </c>
    </row>
    <row r="2381" spans="1:2" x14ac:dyDescent="0.2">
      <c r="A2381" t="s">
        <v>1481</v>
      </c>
      <c r="B2381">
        <v>3686635</v>
      </c>
    </row>
    <row r="2382" spans="1:2" x14ac:dyDescent="0.2">
      <c r="A2382" t="s">
        <v>1482</v>
      </c>
      <c r="B2382">
        <v>7635805</v>
      </c>
    </row>
    <row r="2383" spans="1:2" x14ac:dyDescent="0.2">
      <c r="A2383" t="s">
        <v>1483</v>
      </c>
      <c r="B2383">
        <v>1906610</v>
      </c>
    </row>
    <row r="2384" spans="1:2" x14ac:dyDescent="0.2">
      <c r="A2384" t="s">
        <v>1484</v>
      </c>
      <c r="B2384">
        <v>880365</v>
      </c>
    </row>
    <row r="2385" spans="1:2" x14ac:dyDescent="0.2">
      <c r="A2385" t="s">
        <v>1485</v>
      </c>
      <c r="B2385">
        <v>1026250</v>
      </c>
    </row>
    <row r="2386" spans="1:2" x14ac:dyDescent="0.2">
      <c r="A2386" t="s">
        <v>1486</v>
      </c>
      <c r="B2386">
        <v>2326940</v>
      </c>
    </row>
    <row r="2387" spans="1:2" x14ac:dyDescent="0.2">
      <c r="A2387" t="s">
        <v>1487</v>
      </c>
      <c r="B2387">
        <v>331940</v>
      </c>
    </row>
    <row r="2388" spans="1:2" x14ac:dyDescent="0.2">
      <c r="A2388" t="s">
        <v>1488</v>
      </c>
      <c r="B2388">
        <v>3070315</v>
      </c>
    </row>
    <row r="2389" spans="1:2" x14ac:dyDescent="0.2">
      <c r="A2389" t="s">
        <v>1489</v>
      </c>
      <c r="B2389">
        <v>1967905</v>
      </c>
    </row>
    <row r="2390" spans="1:2" x14ac:dyDescent="0.2">
      <c r="A2390" t="s">
        <v>1490</v>
      </c>
      <c r="B2390">
        <v>203725</v>
      </c>
    </row>
    <row r="2391" spans="1:2" x14ac:dyDescent="0.2">
      <c r="A2391" t="s">
        <v>1491</v>
      </c>
      <c r="B2391">
        <v>102535</v>
      </c>
    </row>
    <row r="2392" spans="1:2" x14ac:dyDescent="0.2">
      <c r="A2392" t="s">
        <v>1492</v>
      </c>
      <c r="B2392">
        <v>651515</v>
      </c>
    </row>
    <row r="2393" spans="1:2" x14ac:dyDescent="0.2">
      <c r="A2393" t="s">
        <v>1493</v>
      </c>
      <c r="B2393">
        <v>144640</v>
      </c>
    </row>
    <row r="2394" spans="1:2" x14ac:dyDescent="0.2">
      <c r="A2394" t="s">
        <v>1494</v>
      </c>
      <c r="B2394">
        <v>14652585</v>
      </c>
    </row>
    <row r="2395" spans="1:2" x14ac:dyDescent="0.2">
      <c r="A2395" t="s">
        <v>1480</v>
      </c>
      <c r="B2395">
        <v>2571580</v>
      </c>
    </row>
    <row r="2396" spans="1:2" x14ac:dyDescent="0.2">
      <c r="A2396" t="s">
        <v>1481</v>
      </c>
      <c r="B2396">
        <v>3889770</v>
      </c>
    </row>
    <row r="2397" spans="1:2" x14ac:dyDescent="0.2">
      <c r="A2397" t="s">
        <v>1482</v>
      </c>
      <c r="B2397">
        <v>8191230</v>
      </c>
    </row>
    <row r="2398" spans="1:2" x14ac:dyDescent="0.2">
      <c r="A2398" t="s">
        <v>1483</v>
      </c>
      <c r="B2398">
        <v>893650</v>
      </c>
    </row>
    <row r="2399" spans="1:2" x14ac:dyDescent="0.2">
      <c r="A2399" t="s">
        <v>1484</v>
      </c>
      <c r="B2399">
        <v>669515</v>
      </c>
    </row>
    <row r="2400" spans="1:2" x14ac:dyDescent="0.2">
      <c r="A2400" t="s">
        <v>1485</v>
      </c>
      <c r="B2400">
        <v>224135</v>
      </c>
    </row>
    <row r="2401" spans="1:2" x14ac:dyDescent="0.2">
      <c r="A2401" t="s">
        <v>1486</v>
      </c>
      <c r="B2401">
        <v>3226885</v>
      </c>
    </row>
    <row r="2402" spans="1:2" x14ac:dyDescent="0.2">
      <c r="A2402" t="s">
        <v>1487</v>
      </c>
      <c r="B2402">
        <v>481395</v>
      </c>
    </row>
    <row r="2403" spans="1:2" x14ac:dyDescent="0.2">
      <c r="A2403" t="s">
        <v>1488</v>
      </c>
      <c r="B2403">
        <v>3589305</v>
      </c>
    </row>
    <row r="2404" spans="1:2" x14ac:dyDescent="0.2">
      <c r="A2404" t="s">
        <v>1489</v>
      </c>
      <c r="B2404">
        <v>2475930</v>
      </c>
    </row>
    <row r="2405" spans="1:2" x14ac:dyDescent="0.2">
      <c r="A2405" t="s">
        <v>1490</v>
      </c>
      <c r="B2405">
        <v>258570</v>
      </c>
    </row>
    <row r="2406" spans="1:2" x14ac:dyDescent="0.2">
      <c r="A2406" t="s">
        <v>1491</v>
      </c>
      <c r="B2406">
        <v>88390</v>
      </c>
    </row>
    <row r="2407" spans="1:2" x14ac:dyDescent="0.2">
      <c r="A2407" t="s">
        <v>1492</v>
      </c>
      <c r="B2407">
        <v>679535</v>
      </c>
    </row>
    <row r="2408" spans="1:2" x14ac:dyDescent="0.2">
      <c r="A2408" t="s">
        <v>1493</v>
      </c>
      <c r="B2408">
        <v>86870</v>
      </c>
    </row>
    <row r="2409" spans="1:2" x14ac:dyDescent="0.2">
      <c r="A2409" t="s">
        <v>1495</v>
      </c>
      <c r="B2409">
        <v>18931380</v>
      </c>
    </row>
    <row r="2410" spans="1:2" x14ac:dyDescent="0.2">
      <c r="A2410" t="s">
        <v>1465</v>
      </c>
      <c r="B2410">
        <v>2169790</v>
      </c>
    </row>
    <row r="2411" spans="1:2" x14ac:dyDescent="0.2">
      <c r="A2411" t="s">
        <v>1466</v>
      </c>
      <c r="B2411">
        <v>4494585</v>
      </c>
    </row>
    <row r="2412" spans="1:2" x14ac:dyDescent="0.2">
      <c r="A2412" t="s">
        <v>1467</v>
      </c>
      <c r="B2412">
        <v>12267010</v>
      </c>
    </row>
    <row r="2413" spans="1:2" x14ac:dyDescent="0.2">
      <c r="A2413" t="s">
        <v>1468</v>
      </c>
      <c r="B2413">
        <v>2042430</v>
      </c>
    </row>
    <row r="2414" spans="1:2" x14ac:dyDescent="0.2">
      <c r="A2414" t="s">
        <v>1469</v>
      </c>
      <c r="B2414">
        <v>1145040</v>
      </c>
    </row>
    <row r="2415" spans="1:2" x14ac:dyDescent="0.2">
      <c r="A2415" t="s">
        <v>1470</v>
      </c>
      <c r="B2415">
        <v>897395</v>
      </c>
    </row>
    <row r="2416" spans="1:2" x14ac:dyDescent="0.2">
      <c r="A2416" t="s">
        <v>1471</v>
      </c>
      <c r="B2416">
        <v>4241985</v>
      </c>
    </row>
    <row r="2417" spans="1:2" x14ac:dyDescent="0.2">
      <c r="A2417" t="s">
        <v>1472</v>
      </c>
      <c r="B2417">
        <v>580885</v>
      </c>
    </row>
    <row r="2418" spans="1:2" x14ac:dyDescent="0.2">
      <c r="A2418" t="s">
        <v>1473</v>
      </c>
      <c r="B2418">
        <v>5401705</v>
      </c>
    </row>
    <row r="2419" spans="1:2" x14ac:dyDescent="0.2">
      <c r="A2419" t="s">
        <v>1474</v>
      </c>
      <c r="B2419">
        <v>3590080</v>
      </c>
    </row>
    <row r="2420" spans="1:2" x14ac:dyDescent="0.2">
      <c r="A2420" t="s">
        <v>1475</v>
      </c>
      <c r="B2420">
        <v>362455</v>
      </c>
    </row>
    <row r="2421" spans="1:2" x14ac:dyDescent="0.2">
      <c r="A2421" t="s">
        <v>1476</v>
      </c>
      <c r="B2421">
        <v>153295</v>
      </c>
    </row>
    <row r="2422" spans="1:2" x14ac:dyDescent="0.2">
      <c r="A2422" t="s">
        <v>1477</v>
      </c>
      <c r="B2422">
        <v>1120185</v>
      </c>
    </row>
    <row r="2423" spans="1:2" x14ac:dyDescent="0.2">
      <c r="A2423" t="s">
        <v>1478</v>
      </c>
      <c r="B2423">
        <v>175690</v>
      </c>
    </row>
    <row r="2424" spans="1:2" x14ac:dyDescent="0.2">
      <c r="A2424" t="s">
        <v>1496</v>
      </c>
      <c r="B2424">
        <v>9268560</v>
      </c>
    </row>
    <row r="2425" spans="1:2" x14ac:dyDescent="0.2">
      <c r="A2425" t="s">
        <v>1480</v>
      </c>
      <c r="B2425">
        <v>1200110</v>
      </c>
    </row>
    <row r="2426" spans="1:2" x14ac:dyDescent="0.2">
      <c r="A2426" t="s">
        <v>1481</v>
      </c>
      <c r="B2426">
        <v>2247025</v>
      </c>
    </row>
    <row r="2427" spans="1:2" x14ac:dyDescent="0.2">
      <c r="A2427" t="s">
        <v>1482</v>
      </c>
      <c r="B2427">
        <v>5821430</v>
      </c>
    </row>
    <row r="2428" spans="1:2" x14ac:dyDescent="0.2">
      <c r="A2428" t="s">
        <v>1483</v>
      </c>
      <c r="B2428">
        <v>1377780</v>
      </c>
    </row>
    <row r="2429" spans="1:2" x14ac:dyDescent="0.2">
      <c r="A2429" t="s">
        <v>1484</v>
      </c>
      <c r="B2429">
        <v>639790</v>
      </c>
    </row>
    <row r="2430" spans="1:2" x14ac:dyDescent="0.2">
      <c r="A2430" t="s">
        <v>1485</v>
      </c>
      <c r="B2430">
        <v>737985</v>
      </c>
    </row>
    <row r="2431" spans="1:2" x14ac:dyDescent="0.2">
      <c r="A2431" t="s">
        <v>1486</v>
      </c>
      <c r="B2431">
        <v>1786065</v>
      </c>
    </row>
    <row r="2432" spans="1:2" x14ac:dyDescent="0.2">
      <c r="A2432" t="s">
        <v>1487</v>
      </c>
      <c r="B2432">
        <v>240035</v>
      </c>
    </row>
    <row r="2433" spans="1:2" x14ac:dyDescent="0.2">
      <c r="A2433" t="s">
        <v>1488</v>
      </c>
      <c r="B2433">
        <v>2417550</v>
      </c>
    </row>
    <row r="2434" spans="1:2" x14ac:dyDescent="0.2">
      <c r="A2434" t="s">
        <v>1489</v>
      </c>
      <c r="B2434">
        <v>1562155</v>
      </c>
    </row>
    <row r="2435" spans="1:2" x14ac:dyDescent="0.2">
      <c r="A2435" t="s">
        <v>1490</v>
      </c>
      <c r="B2435">
        <v>151205</v>
      </c>
    </row>
    <row r="2436" spans="1:2" x14ac:dyDescent="0.2">
      <c r="A2436" t="s">
        <v>1491</v>
      </c>
      <c r="B2436">
        <v>74440</v>
      </c>
    </row>
    <row r="2437" spans="1:2" x14ac:dyDescent="0.2">
      <c r="A2437" t="s">
        <v>1492</v>
      </c>
      <c r="B2437">
        <v>527335</v>
      </c>
    </row>
    <row r="2438" spans="1:2" x14ac:dyDescent="0.2">
      <c r="A2438" t="s">
        <v>1493</v>
      </c>
      <c r="B2438">
        <v>102415</v>
      </c>
    </row>
    <row r="2439" spans="1:2" x14ac:dyDescent="0.2">
      <c r="A2439" t="s">
        <v>1497</v>
      </c>
      <c r="B2439">
        <v>9662825</v>
      </c>
    </row>
    <row r="2440" spans="1:2" x14ac:dyDescent="0.2">
      <c r="A2440" t="s">
        <v>1480</v>
      </c>
      <c r="B2440">
        <v>969685</v>
      </c>
    </row>
    <row r="2441" spans="1:2" x14ac:dyDescent="0.2">
      <c r="A2441" t="s">
        <v>1481</v>
      </c>
      <c r="B2441">
        <v>2247565</v>
      </c>
    </row>
    <row r="2442" spans="1:2" x14ac:dyDescent="0.2">
      <c r="A2442" t="s">
        <v>1482</v>
      </c>
      <c r="B2442">
        <v>6445580</v>
      </c>
    </row>
    <row r="2443" spans="1:2" x14ac:dyDescent="0.2">
      <c r="A2443" t="s">
        <v>1483</v>
      </c>
      <c r="B2443">
        <v>664650</v>
      </c>
    </row>
    <row r="2444" spans="1:2" x14ac:dyDescent="0.2">
      <c r="A2444" t="s">
        <v>1484</v>
      </c>
      <c r="B2444">
        <v>505250</v>
      </c>
    </row>
    <row r="2445" spans="1:2" x14ac:dyDescent="0.2">
      <c r="A2445" t="s">
        <v>1485</v>
      </c>
      <c r="B2445">
        <v>159405</v>
      </c>
    </row>
    <row r="2446" spans="1:2" x14ac:dyDescent="0.2">
      <c r="A2446" t="s">
        <v>1486</v>
      </c>
      <c r="B2446">
        <v>2455915</v>
      </c>
    </row>
    <row r="2447" spans="1:2" x14ac:dyDescent="0.2">
      <c r="A2447" t="s">
        <v>1487</v>
      </c>
      <c r="B2447">
        <v>340850</v>
      </c>
    </row>
    <row r="2448" spans="1:2" x14ac:dyDescent="0.2">
      <c r="A2448" t="s">
        <v>1488</v>
      </c>
      <c r="B2448">
        <v>2984155</v>
      </c>
    </row>
    <row r="2449" spans="1:2" x14ac:dyDescent="0.2">
      <c r="A2449" t="s">
        <v>1489</v>
      </c>
      <c r="B2449">
        <v>2027925</v>
      </c>
    </row>
    <row r="2450" spans="1:2" x14ac:dyDescent="0.2">
      <c r="A2450" t="s">
        <v>1490</v>
      </c>
      <c r="B2450">
        <v>211250</v>
      </c>
    </row>
    <row r="2451" spans="1:2" x14ac:dyDescent="0.2">
      <c r="A2451" t="s">
        <v>1491</v>
      </c>
      <c r="B2451">
        <v>78855</v>
      </c>
    </row>
    <row r="2452" spans="1:2" x14ac:dyDescent="0.2">
      <c r="A2452" t="s">
        <v>1492</v>
      </c>
      <c r="B2452">
        <v>592855</v>
      </c>
    </row>
    <row r="2453" spans="1:2" x14ac:dyDescent="0.2">
      <c r="A2453" t="s">
        <v>1493</v>
      </c>
      <c r="B2453">
        <v>73275</v>
      </c>
    </row>
    <row r="2454" spans="1:2" x14ac:dyDescent="0.2">
      <c r="A2454" t="s">
        <v>1498</v>
      </c>
      <c r="B2454">
        <v>28643015</v>
      </c>
    </row>
    <row r="2455" spans="1:2" x14ac:dyDescent="0.2">
      <c r="A2455" t="s">
        <v>1499</v>
      </c>
      <c r="B2455">
        <v>12815975</v>
      </c>
    </row>
    <row r="2456" spans="1:2" x14ac:dyDescent="0.2">
      <c r="A2456" t="s">
        <v>1500</v>
      </c>
      <c r="B2456">
        <v>1060095</v>
      </c>
    </row>
    <row r="2457" spans="1:2" x14ac:dyDescent="0.2">
      <c r="A2457" t="s">
        <v>1501</v>
      </c>
      <c r="B2457">
        <v>1060090</v>
      </c>
    </row>
    <row r="2458" spans="1:2" x14ac:dyDescent="0.2">
      <c r="A2458" t="s">
        <v>1502</v>
      </c>
      <c r="B2458">
        <v>596230</v>
      </c>
    </row>
    <row r="2459" spans="1:2" x14ac:dyDescent="0.2">
      <c r="A2459" t="s">
        <v>1503</v>
      </c>
      <c r="B2459">
        <v>99020</v>
      </c>
    </row>
    <row r="2460" spans="1:2" x14ac:dyDescent="0.2">
      <c r="A2460" t="s">
        <v>1504</v>
      </c>
      <c r="B2460">
        <v>497210</v>
      </c>
    </row>
    <row r="2461" spans="1:2" x14ac:dyDescent="0.2">
      <c r="A2461" t="s">
        <v>1505</v>
      </c>
      <c r="B2461">
        <v>850840</v>
      </c>
    </row>
    <row r="2462" spans="1:2" x14ac:dyDescent="0.2">
      <c r="A2462" t="s">
        <v>1506</v>
      </c>
      <c r="B2462">
        <v>98000</v>
      </c>
    </row>
    <row r="2463" spans="1:2" x14ac:dyDescent="0.2">
      <c r="A2463" t="s">
        <v>1507</v>
      </c>
      <c r="B2463">
        <v>178590</v>
      </c>
    </row>
    <row r="2464" spans="1:2" x14ac:dyDescent="0.2">
      <c r="A2464" t="s">
        <v>1508</v>
      </c>
      <c r="B2464">
        <v>275525</v>
      </c>
    </row>
    <row r="2465" spans="1:2" x14ac:dyDescent="0.2">
      <c r="A2465" t="s">
        <v>1509</v>
      </c>
      <c r="B2465">
        <v>4160</v>
      </c>
    </row>
    <row r="2466" spans="1:2" x14ac:dyDescent="0.2">
      <c r="A2466" t="s">
        <v>1510</v>
      </c>
      <c r="B2466">
        <v>51925</v>
      </c>
    </row>
    <row r="2467" spans="1:2" x14ac:dyDescent="0.2">
      <c r="A2467" t="s">
        <v>1511</v>
      </c>
      <c r="B2467">
        <v>77485</v>
      </c>
    </row>
    <row r="2468" spans="1:2" x14ac:dyDescent="0.2">
      <c r="A2468" t="s">
        <v>1512</v>
      </c>
      <c r="B2468">
        <v>111460</v>
      </c>
    </row>
    <row r="2469" spans="1:2" x14ac:dyDescent="0.2">
      <c r="A2469" t="s">
        <v>1513</v>
      </c>
      <c r="B2469">
        <v>53685</v>
      </c>
    </row>
    <row r="2470" spans="1:2" x14ac:dyDescent="0.2">
      <c r="A2470" t="s">
        <v>1514</v>
      </c>
      <c r="B2470">
        <v>1761905</v>
      </c>
    </row>
    <row r="2471" spans="1:2" x14ac:dyDescent="0.2">
      <c r="A2471" t="s">
        <v>1515</v>
      </c>
      <c r="B2471">
        <v>24685</v>
      </c>
    </row>
    <row r="2472" spans="1:2" x14ac:dyDescent="0.2">
      <c r="A2472" t="s">
        <v>1516</v>
      </c>
      <c r="B2472">
        <v>182275</v>
      </c>
    </row>
    <row r="2473" spans="1:2" x14ac:dyDescent="0.2">
      <c r="A2473" t="s">
        <v>1517</v>
      </c>
      <c r="B2473">
        <v>324660</v>
      </c>
    </row>
    <row r="2474" spans="1:2" x14ac:dyDescent="0.2">
      <c r="A2474" t="s">
        <v>1518</v>
      </c>
      <c r="B2474">
        <v>289595</v>
      </c>
    </row>
    <row r="2475" spans="1:2" x14ac:dyDescent="0.2">
      <c r="A2475" t="s">
        <v>1519</v>
      </c>
      <c r="B2475">
        <v>35445</v>
      </c>
    </row>
    <row r="2476" spans="1:2" x14ac:dyDescent="0.2">
      <c r="A2476" t="s">
        <v>1520</v>
      </c>
      <c r="B2476">
        <v>281465</v>
      </c>
    </row>
    <row r="2477" spans="1:2" x14ac:dyDescent="0.2">
      <c r="A2477" t="s">
        <v>1521</v>
      </c>
      <c r="B2477">
        <v>623770</v>
      </c>
    </row>
    <row r="2478" spans="1:2" x14ac:dyDescent="0.2">
      <c r="A2478" t="s">
        <v>1522</v>
      </c>
      <c r="B2478">
        <v>3360045</v>
      </c>
    </row>
    <row r="2479" spans="1:2" x14ac:dyDescent="0.2">
      <c r="A2479" t="s">
        <v>1523</v>
      </c>
      <c r="B2479">
        <v>6190</v>
      </c>
    </row>
    <row r="2480" spans="1:2" x14ac:dyDescent="0.2">
      <c r="A2480" t="s">
        <v>1524</v>
      </c>
      <c r="B2480">
        <v>237830</v>
      </c>
    </row>
    <row r="2481" spans="1:2" x14ac:dyDescent="0.2">
      <c r="A2481" t="s">
        <v>1525</v>
      </c>
      <c r="B2481">
        <v>3116025</v>
      </c>
    </row>
    <row r="2482" spans="1:2" x14ac:dyDescent="0.2">
      <c r="A2482" t="s">
        <v>1526</v>
      </c>
      <c r="B2482">
        <v>614285</v>
      </c>
    </row>
    <row r="2483" spans="1:2" x14ac:dyDescent="0.2">
      <c r="A2483" t="s">
        <v>1527</v>
      </c>
      <c r="B2483">
        <v>249960</v>
      </c>
    </row>
    <row r="2484" spans="1:2" x14ac:dyDescent="0.2">
      <c r="A2484" t="s">
        <v>1528</v>
      </c>
      <c r="B2484">
        <v>125600</v>
      </c>
    </row>
    <row r="2485" spans="1:2" x14ac:dyDescent="0.2">
      <c r="A2485" t="s">
        <v>1529</v>
      </c>
      <c r="B2485">
        <v>28155</v>
      </c>
    </row>
    <row r="2486" spans="1:2" x14ac:dyDescent="0.2">
      <c r="A2486" t="s">
        <v>1530</v>
      </c>
      <c r="B2486">
        <v>179300</v>
      </c>
    </row>
    <row r="2487" spans="1:2" x14ac:dyDescent="0.2">
      <c r="A2487" t="s">
        <v>1531</v>
      </c>
      <c r="B2487">
        <v>31270</v>
      </c>
    </row>
    <row r="2488" spans="1:2" x14ac:dyDescent="0.2">
      <c r="A2488" t="s">
        <v>1532</v>
      </c>
      <c r="B2488">
        <v>651475</v>
      </c>
    </row>
    <row r="2489" spans="1:2" x14ac:dyDescent="0.2">
      <c r="A2489" t="s">
        <v>1533</v>
      </c>
      <c r="B2489">
        <v>514685</v>
      </c>
    </row>
    <row r="2490" spans="1:2" x14ac:dyDescent="0.2">
      <c r="A2490" t="s">
        <v>1534</v>
      </c>
      <c r="B2490">
        <v>40815</v>
      </c>
    </row>
    <row r="2491" spans="1:2" x14ac:dyDescent="0.2">
      <c r="A2491" t="s">
        <v>1535</v>
      </c>
      <c r="B2491">
        <v>86655</v>
      </c>
    </row>
    <row r="2492" spans="1:2" x14ac:dyDescent="0.2">
      <c r="A2492" t="s">
        <v>1536</v>
      </c>
      <c r="B2492">
        <v>9325</v>
      </c>
    </row>
    <row r="2493" spans="1:2" x14ac:dyDescent="0.2">
      <c r="A2493" t="s">
        <v>1537</v>
      </c>
      <c r="B2493">
        <v>3327405</v>
      </c>
    </row>
    <row r="2494" spans="1:2" x14ac:dyDescent="0.2">
      <c r="A2494" t="s">
        <v>1538</v>
      </c>
      <c r="B2494">
        <v>114315</v>
      </c>
    </row>
    <row r="2495" spans="1:2" x14ac:dyDescent="0.2">
      <c r="A2495" t="s">
        <v>1539</v>
      </c>
      <c r="B2495">
        <v>752465</v>
      </c>
    </row>
    <row r="2496" spans="1:2" x14ac:dyDescent="0.2">
      <c r="A2496" t="s">
        <v>1540</v>
      </c>
      <c r="B2496">
        <v>620065</v>
      </c>
    </row>
    <row r="2497" spans="1:2" x14ac:dyDescent="0.2">
      <c r="A2497" t="s">
        <v>1541</v>
      </c>
      <c r="B2497">
        <v>415</v>
      </c>
    </row>
    <row r="2498" spans="1:2" x14ac:dyDescent="0.2">
      <c r="A2498" t="s">
        <v>1542</v>
      </c>
      <c r="B2498">
        <v>702160</v>
      </c>
    </row>
    <row r="2499" spans="1:2" x14ac:dyDescent="0.2">
      <c r="A2499" t="s">
        <v>1543</v>
      </c>
      <c r="B2499">
        <v>731135</v>
      </c>
    </row>
    <row r="2500" spans="1:2" x14ac:dyDescent="0.2">
      <c r="A2500" t="s">
        <v>1544</v>
      </c>
      <c r="B2500">
        <v>406855</v>
      </c>
    </row>
    <row r="2501" spans="1:2" x14ac:dyDescent="0.2">
      <c r="A2501" t="s">
        <v>1545</v>
      </c>
      <c r="B2501">
        <v>339055</v>
      </c>
    </row>
    <row r="2502" spans="1:2" x14ac:dyDescent="0.2">
      <c r="A2502" t="s">
        <v>1546</v>
      </c>
      <c r="B2502">
        <v>205925</v>
      </c>
    </row>
    <row r="2503" spans="1:2" x14ac:dyDescent="0.2">
      <c r="A2503" t="s">
        <v>1547</v>
      </c>
      <c r="B2503">
        <v>133120</v>
      </c>
    </row>
    <row r="2504" spans="1:2" x14ac:dyDescent="0.2">
      <c r="A2504" t="s">
        <v>1548</v>
      </c>
      <c r="B2504">
        <v>2266725</v>
      </c>
    </row>
    <row r="2505" spans="1:2" x14ac:dyDescent="0.2">
      <c r="A2505" t="s">
        <v>1549</v>
      </c>
      <c r="B2505">
        <v>164295</v>
      </c>
    </row>
    <row r="2506" spans="1:2" x14ac:dyDescent="0.2">
      <c r="A2506" t="s">
        <v>1550</v>
      </c>
      <c r="B2506">
        <v>2047680</v>
      </c>
    </row>
    <row r="2507" spans="1:2" x14ac:dyDescent="0.2">
      <c r="A2507" t="s">
        <v>1551</v>
      </c>
      <c r="B2507">
        <v>54740</v>
      </c>
    </row>
    <row r="2508" spans="1:2" x14ac:dyDescent="0.2">
      <c r="A2508" t="s">
        <v>1552</v>
      </c>
      <c r="B2508">
        <v>995825</v>
      </c>
    </row>
    <row r="2509" spans="1:2" x14ac:dyDescent="0.2">
      <c r="A2509" t="s">
        <v>1553</v>
      </c>
      <c r="B2509">
        <v>565555</v>
      </c>
    </row>
    <row r="2510" spans="1:2" x14ac:dyDescent="0.2">
      <c r="A2510" t="s">
        <v>1554</v>
      </c>
      <c r="B2510">
        <v>3500</v>
      </c>
    </row>
    <row r="2511" spans="1:2" x14ac:dyDescent="0.2">
      <c r="A2511" t="s">
        <v>1555</v>
      </c>
      <c r="B2511">
        <v>7900</v>
      </c>
    </row>
    <row r="2512" spans="1:2" x14ac:dyDescent="0.2">
      <c r="A2512" t="s">
        <v>1556</v>
      </c>
      <c r="B2512">
        <v>206745</v>
      </c>
    </row>
    <row r="2513" spans="1:2" x14ac:dyDescent="0.2">
      <c r="A2513" t="s">
        <v>1557</v>
      </c>
      <c r="B2513">
        <v>212125</v>
      </c>
    </row>
    <row r="2514" spans="1:2" x14ac:dyDescent="0.2">
      <c r="A2514" t="s">
        <v>1558</v>
      </c>
      <c r="B2514">
        <v>3170</v>
      </c>
    </row>
    <row r="2515" spans="1:2" x14ac:dyDescent="0.2">
      <c r="A2515" t="s">
        <v>1559</v>
      </c>
      <c r="B2515">
        <v>3170</v>
      </c>
    </row>
    <row r="2516" spans="1:2" x14ac:dyDescent="0.2">
      <c r="A2516" t="s">
        <v>1560</v>
      </c>
      <c r="B2516">
        <v>13990430</v>
      </c>
    </row>
    <row r="2517" spans="1:2" x14ac:dyDescent="0.2">
      <c r="A2517" t="s">
        <v>1561</v>
      </c>
      <c r="B2517">
        <v>6354625</v>
      </c>
    </row>
    <row r="2518" spans="1:2" x14ac:dyDescent="0.2">
      <c r="A2518" t="s">
        <v>1562</v>
      </c>
      <c r="B2518">
        <v>251290</v>
      </c>
    </row>
    <row r="2519" spans="1:2" x14ac:dyDescent="0.2">
      <c r="A2519" t="s">
        <v>1563</v>
      </c>
      <c r="B2519">
        <v>251290</v>
      </c>
    </row>
    <row r="2520" spans="1:2" x14ac:dyDescent="0.2">
      <c r="A2520" t="s">
        <v>1564</v>
      </c>
      <c r="B2520">
        <v>268050</v>
      </c>
    </row>
    <row r="2521" spans="1:2" x14ac:dyDescent="0.2">
      <c r="A2521" t="s">
        <v>1565</v>
      </c>
      <c r="B2521">
        <v>72870</v>
      </c>
    </row>
    <row r="2522" spans="1:2" x14ac:dyDescent="0.2">
      <c r="A2522" t="s">
        <v>1566</v>
      </c>
      <c r="B2522">
        <v>195185</v>
      </c>
    </row>
    <row r="2523" spans="1:2" x14ac:dyDescent="0.2">
      <c r="A2523" t="s">
        <v>1567</v>
      </c>
      <c r="B2523">
        <v>330490</v>
      </c>
    </row>
    <row r="2524" spans="1:2" x14ac:dyDescent="0.2">
      <c r="A2524" t="s">
        <v>1568</v>
      </c>
      <c r="B2524">
        <v>22100</v>
      </c>
    </row>
    <row r="2525" spans="1:2" x14ac:dyDescent="0.2">
      <c r="A2525" t="s">
        <v>1569</v>
      </c>
      <c r="B2525">
        <v>52785</v>
      </c>
    </row>
    <row r="2526" spans="1:2" x14ac:dyDescent="0.2">
      <c r="A2526" t="s">
        <v>1570</v>
      </c>
      <c r="B2526">
        <v>104135</v>
      </c>
    </row>
    <row r="2527" spans="1:2" x14ac:dyDescent="0.2">
      <c r="A2527" t="s">
        <v>1571</v>
      </c>
      <c r="B2527">
        <v>1640</v>
      </c>
    </row>
    <row r="2528" spans="1:2" x14ac:dyDescent="0.2">
      <c r="A2528" t="s">
        <v>1572</v>
      </c>
      <c r="B2528">
        <v>30180</v>
      </c>
    </row>
    <row r="2529" spans="1:2" x14ac:dyDescent="0.2">
      <c r="A2529" t="s">
        <v>1573</v>
      </c>
      <c r="B2529">
        <v>46280</v>
      </c>
    </row>
    <row r="2530" spans="1:2" x14ac:dyDescent="0.2">
      <c r="A2530" t="s">
        <v>1574</v>
      </c>
      <c r="B2530">
        <v>59970</v>
      </c>
    </row>
    <row r="2531" spans="1:2" x14ac:dyDescent="0.2">
      <c r="A2531" t="s">
        <v>1575</v>
      </c>
      <c r="B2531">
        <v>13400</v>
      </c>
    </row>
    <row r="2532" spans="1:2" x14ac:dyDescent="0.2">
      <c r="A2532" t="s">
        <v>1576</v>
      </c>
      <c r="B2532">
        <v>586455</v>
      </c>
    </row>
    <row r="2533" spans="1:2" x14ac:dyDescent="0.2">
      <c r="A2533" t="s">
        <v>1577</v>
      </c>
      <c r="B2533">
        <v>5660</v>
      </c>
    </row>
    <row r="2534" spans="1:2" x14ac:dyDescent="0.2">
      <c r="A2534" t="s">
        <v>1578</v>
      </c>
      <c r="B2534">
        <v>68030</v>
      </c>
    </row>
    <row r="2535" spans="1:2" x14ac:dyDescent="0.2">
      <c r="A2535" t="s">
        <v>1579</v>
      </c>
      <c r="B2535">
        <v>26070</v>
      </c>
    </row>
    <row r="2536" spans="1:2" x14ac:dyDescent="0.2">
      <c r="A2536" t="s">
        <v>1580</v>
      </c>
      <c r="B2536">
        <v>102655</v>
      </c>
    </row>
    <row r="2537" spans="1:2" x14ac:dyDescent="0.2">
      <c r="A2537" t="s">
        <v>1581</v>
      </c>
      <c r="B2537">
        <v>8150</v>
      </c>
    </row>
    <row r="2538" spans="1:2" x14ac:dyDescent="0.2">
      <c r="A2538" t="s">
        <v>1582</v>
      </c>
      <c r="B2538">
        <v>71235</v>
      </c>
    </row>
    <row r="2539" spans="1:2" x14ac:dyDescent="0.2">
      <c r="A2539" t="s">
        <v>1583</v>
      </c>
      <c r="B2539">
        <v>304660</v>
      </c>
    </row>
    <row r="2540" spans="1:2" x14ac:dyDescent="0.2">
      <c r="A2540" t="s">
        <v>1584</v>
      </c>
      <c r="B2540">
        <v>1272480</v>
      </c>
    </row>
    <row r="2541" spans="1:2" x14ac:dyDescent="0.2">
      <c r="A2541" t="s">
        <v>1585</v>
      </c>
      <c r="B2541">
        <v>1850</v>
      </c>
    </row>
    <row r="2542" spans="1:2" x14ac:dyDescent="0.2">
      <c r="A2542" t="s">
        <v>1586</v>
      </c>
      <c r="B2542">
        <v>48815</v>
      </c>
    </row>
    <row r="2543" spans="1:2" x14ac:dyDescent="0.2">
      <c r="A2543" t="s">
        <v>1587</v>
      </c>
      <c r="B2543">
        <v>1221810</v>
      </c>
    </row>
    <row r="2544" spans="1:2" x14ac:dyDescent="0.2">
      <c r="A2544" t="s">
        <v>1588</v>
      </c>
      <c r="B2544">
        <v>315670</v>
      </c>
    </row>
    <row r="2545" spans="1:2" x14ac:dyDescent="0.2">
      <c r="A2545" t="s">
        <v>1589</v>
      </c>
      <c r="B2545">
        <v>105560</v>
      </c>
    </row>
    <row r="2546" spans="1:2" x14ac:dyDescent="0.2">
      <c r="A2546" t="s">
        <v>1590</v>
      </c>
      <c r="B2546">
        <v>61685</v>
      </c>
    </row>
    <row r="2547" spans="1:2" x14ac:dyDescent="0.2">
      <c r="A2547" t="s">
        <v>1591</v>
      </c>
      <c r="B2547">
        <v>12625</v>
      </c>
    </row>
    <row r="2548" spans="1:2" x14ac:dyDescent="0.2">
      <c r="A2548" t="s">
        <v>1592</v>
      </c>
      <c r="B2548">
        <v>122815</v>
      </c>
    </row>
    <row r="2549" spans="1:2" x14ac:dyDescent="0.2">
      <c r="A2549" t="s">
        <v>1593</v>
      </c>
      <c r="B2549">
        <v>12980</v>
      </c>
    </row>
    <row r="2550" spans="1:2" x14ac:dyDescent="0.2">
      <c r="A2550" t="s">
        <v>1594</v>
      </c>
      <c r="B2550">
        <v>420370</v>
      </c>
    </row>
    <row r="2551" spans="1:2" x14ac:dyDescent="0.2">
      <c r="A2551" t="s">
        <v>1595</v>
      </c>
      <c r="B2551">
        <v>356435</v>
      </c>
    </row>
    <row r="2552" spans="1:2" x14ac:dyDescent="0.2">
      <c r="A2552" t="s">
        <v>1596</v>
      </c>
      <c r="B2552">
        <v>6495</v>
      </c>
    </row>
    <row r="2553" spans="1:2" x14ac:dyDescent="0.2">
      <c r="A2553" t="s">
        <v>1597</v>
      </c>
      <c r="B2553">
        <v>50930</v>
      </c>
    </row>
    <row r="2554" spans="1:2" x14ac:dyDescent="0.2">
      <c r="A2554" t="s">
        <v>1598</v>
      </c>
      <c r="B2554">
        <v>6510</v>
      </c>
    </row>
    <row r="2555" spans="1:2" x14ac:dyDescent="0.2">
      <c r="A2555" t="s">
        <v>1599</v>
      </c>
      <c r="B2555">
        <v>3022705</v>
      </c>
    </row>
    <row r="2556" spans="1:2" x14ac:dyDescent="0.2">
      <c r="A2556" t="s">
        <v>1600</v>
      </c>
      <c r="B2556">
        <v>72880</v>
      </c>
    </row>
    <row r="2557" spans="1:2" x14ac:dyDescent="0.2">
      <c r="A2557" t="s">
        <v>1601</v>
      </c>
      <c r="B2557">
        <v>615880</v>
      </c>
    </row>
    <row r="2558" spans="1:2" x14ac:dyDescent="0.2">
      <c r="A2558" t="s">
        <v>1602</v>
      </c>
      <c r="B2558">
        <v>551855</v>
      </c>
    </row>
    <row r="2559" spans="1:2" x14ac:dyDescent="0.2">
      <c r="A2559" t="s">
        <v>1603</v>
      </c>
      <c r="B2559">
        <v>85</v>
      </c>
    </row>
    <row r="2560" spans="1:2" x14ac:dyDescent="0.2">
      <c r="A2560" t="s">
        <v>1604</v>
      </c>
      <c r="B2560">
        <v>682710</v>
      </c>
    </row>
    <row r="2561" spans="1:2" x14ac:dyDescent="0.2">
      <c r="A2561" t="s">
        <v>1605</v>
      </c>
      <c r="B2561">
        <v>709430</v>
      </c>
    </row>
    <row r="2562" spans="1:2" x14ac:dyDescent="0.2">
      <c r="A2562" t="s">
        <v>1606</v>
      </c>
      <c r="B2562">
        <v>389850</v>
      </c>
    </row>
    <row r="2563" spans="1:2" x14ac:dyDescent="0.2">
      <c r="A2563" t="s">
        <v>1607</v>
      </c>
      <c r="B2563">
        <v>219040</v>
      </c>
    </row>
    <row r="2564" spans="1:2" x14ac:dyDescent="0.2">
      <c r="A2564" t="s">
        <v>1608</v>
      </c>
      <c r="B2564">
        <v>127925</v>
      </c>
    </row>
    <row r="2565" spans="1:2" x14ac:dyDescent="0.2">
      <c r="A2565" t="s">
        <v>1609</v>
      </c>
      <c r="B2565">
        <v>91115</v>
      </c>
    </row>
    <row r="2566" spans="1:2" x14ac:dyDescent="0.2">
      <c r="A2566" t="s">
        <v>1610</v>
      </c>
      <c r="B2566">
        <v>441175</v>
      </c>
    </row>
    <row r="2567" spans="1:2" x14ac:dyDescent="0.2">
      <c r="A2567" t="s">
        <v>1611</v>
      </c>
      <c r="B2567">
        <v>81260</v>
      </c>
    </row>
    <row r="2568" spans="1:2" x14ac:dyDescent="0.2">
      <c r="A2568" t="s">
        <v>1612</v>
      </c>
      <c r="B2568">
        <v>329010</v>
      </c>
    </row>
    <row r="2569" spans="1:2" x14ac:dyDescent="0.2">
      <c r="A2569" t="s">
        <v>1613</v>
      </c>
      <c r="B2569">
        <v>30910</v>
      </c>
    </row>
    <row r="2570" spans="1:2" x14ac:dyDescent="0.2">
      <c r="A2570" t="s">
        <v>1614</v>
      </c>
      <c r="B2570">
        <v>507195</v>
      </c>
    </row>
    <row r="2571" spans="1:2" x14ac:dyDescent="0.2">
      <c r="A2571" t="s">
        <v>1615</v>
      </c>
      <c r="B2571">
        <v>151530</v>
      </c>
    </row>
    <row r="2572" spans="1:2" x14ac:dyDescent="0.2">
      <c r="A2572" t="s">
        <v>1616</v>
      </c>
      <c r="B2572">
        <v>3080</v>
      </c>
    </row>
    <row r="2573" spans="1:2" x14ac:dyDescent="0.2">
      <c r="A2573" t="s">
        <v>1617</v>
      </c>
      <c r="B2573">
        <v>7230</v>
      </c>
    </row>
    <row r="2574" spans="1:2" x14ac:dyDescent="0.2">
      <c r="A2574" t="s">
        <v>1618</v>
      </c>
      <c r="B2574">
        <v>150540</v>
      </c>
    </row>
    <row r="2575" spans="1:2" x14ac:dyDescent="0.2">
      <c r="A2575" t="s">
        <v>1619</v>
      </c>
      <c r="B2575">
        <v>194810</v>
      </c>
    </row>
    <row r="2576" spans="1:2" x14ac:dyDescent="0.2">
      <c r="A2576" t="s">
        <v>1620</v>
      </c>
      <c r="B2576">
        <v>890</v>
      </c>
    </row>
    <row r="2577" spans="1:2" x14ac:dyDescent="0.2">
      <c r="A2577" t="s">
        <v>1621</v>
      </c>
      <c r="B2577">
        <v>890</v>
      </c>
    </row>
    <row r="2578" spans="1:2" x14ac:dyDescent="0.2">
      <c r="A2578" t="s">
        <v>1622</v>
      </c>
      <c r="B2578">
        <v>14652585</v>
      </c>
    </row>
    <row r="2579" spans="1:2" x14ac:dyDescent="0.2">
      <c r="A2579" t="s">
        <v>1561</v>
      </c>
      <c r="B2579">
        <v>6461355</v>
      </c>
    </row>
    <row r="2580" spans="1:2" x14ac:dyDescent="0.2">
      <c r="A2580" t="s">
        <v>1562</v>
      </c>
      <c r="B2580">
        <v>808805</v>
      </c>
    </row>
    <row r="2581" spans="1:2" x14ac:dyDescent="0.2">
      <c r="A2581" t="s">
        <v>1563</v>
      </c>
      <c r="B2581">
        <v>808800</v>
      </c>
    </row>
    <row r="2582" spans="1:2" x14ac:dyDescent="0.2">
      <c r="A2582" t="s">
        <v>1564</v>
      </c>
      <c r="B2582">
        <v>328180</v>
      </c>
    </row>
    <row r="2583" spans="1:2" x14ac:dyDescent="0.2">
      <c r="A2583" t="s">
        <v>1565</v>
      </c>
      <c r="B2583">
        <v>26155</v>
      </c>
    </row>
    <row r="2584" spans="1:2" x14ac:dyDescent="0.2">
      <c r="A2584" t="s">
        <v>1566</v>
      </c>
      <c r="B2584">
        <v>302030</v>
      </c>
    </row>
    <row r="2585" spans="1:2" x14ac:dyDescent="0.2">
      <c r="A2585" t="s">
        <v>1567</v>
      </c>
      <c r="B2585">
        <v>520350</v>
      </c>
    </row>
    <row r="2586" spans="1:2" x14ac:dyDescent="0.2">
      <c r="A2586" t="s">
        <v>1568</v>
      </c>
      <c r="B2586">
        <v>75905</v>
      </c>
    </row>
    <row r="2587" spans="1:2" x14ac:dyDescent="0.2">
      <c r="A2587" t="s">
        <v>1569</v>
      </c>
      <c r="B2587">
        <v>125810</v>
      </c>
    </row>
    <row r="2588" spans="1:2" x14ac:dyDescent="0.2">
      <c r="A2588" t="s">
        <v>1570</v>
      </c>
      <c r="B2588">
        <v>171385</v>
      </c>
    </row>
    <row r="2589" spans="1:2" x14ac:dyDescent="0.2">
      <c r="A2589" t="s">
        <v>1571</v>
      </c>
      <c r="B2589">
        <v>2520</v>
      </c>
    </row>
    <row r="2590" spans="1:2" x14ac:dyDescent="0.2">
      <c r="A2590" t="s">
        <v>1572</v>
      </c>
      <c r="B2590">
        <v>21745</v>
      </c>
    </row>
    <row r="2591" spans="1:2" x14ac:dyDescent="0.2">
      <c r="A2591" t="s">
        <v>1573</v>
      </c>
      <c r="B2591">
        <v>31200</v>
      </c>
    </row>
    <row r="2592" spans="1:2" x14ac:dyDescent="0.2">
      <c r="A2592" t="s">
        <v>1574</v>
      </c>
      <c r="B2592">
        <v>51495</v>
      </c>
    </row>
    <row r="2593" spans="1:2" x14ac:dyDescent="0.2">
      <c r="A2593" t="s">
        <v>1575</v>
      </c>
      <c r="B2593">
        <v>40285</v>
      </c>
    </row>
    <row r="2594" spans="1:2" x14ac:dyDescent="0.2">
      <c r="A2594" t="s">
        <v>1576</v>
      </c>
      <c r="B2594">
        <v>1175445</v>
      </c>
    </row>
    <row r="2595" spans="1:2" x14ac:dyDescent="0.2">
      <c r="A2595" t="s">
        <v>1577</v>
      </c>
      <c r="B2595">
        <v>19025</v>
      </c>
    </row>
    <row r="2596" spans="1:2" x14ac:dyDescent="0.2">
      <c r="A2596" t="s">
        <v>1578</v>
      </c>
      <c r="B2596">
        <v>114245</v>
      </c>
    </row>
    <row r="2597" spans="1:2" x14ac:dyDescent="0.2">
      <c r="A2597" t="s">
        <v>1579</v>
      </c>
      <c r="B2597">
        <v>298595</v>
      </c>
    </row>
    <row r="2598" spans="1:2" x14ac:dyDescent="0.2">
      <c r="A2598" t="s">
        <v>1580</v>
      </c>
      <c r="B2598">
        <v>186945</v>
      </c>
    </row>
    <row r="2599" spans="1:2" x14ac:dyDescent="0.2">
      <c r="A2599" t="s">
        <v>1581</v>
      </c>
      <c r="B2599">
        <v>27295</v>
      </c>
    </row>
    <row r="2600" spans="1:2" x14ac:dyDescent="0.2">
      <c r="A2600" t="s">
        <v>1582</v>
      </c>
      <c r="B2600">
        <v>210235</v>
      </c>
    </row>
    <row r="2601" spans="1:2" x14ac:dyDescent="0.2">
      <c r="A2601" t="s">
        <v>1583</v>
      </c>
      <c r="B2601">
        <v>319115</v>
      </c>
    </row>
    <row r="2602" spans="1:2" x14ac:dyDescent="0.2">
      <c r="A2602" t="s">
        <v>1584</v>
      </c>
      <c r="B2602">
        <v>2087565</v>
      </c>
    </row>
    <row r="2603" spans="1:2" x14ac:dyDescent="0.2">
      <c r="A2603" t="s">
        <v>1585</v>
      </c>
      <c r="B2603">
        <v>4335</v>
      </c>
    </row>
    <row r="2604" spans="1:2" x14ac:dyDescent="0.2">
      <c r="A2604" t="s">
        <v>1586</v>
      </c>
      <c r="B2604">
        <v>189015</v>
      </c>
    </row>
    <row r="2605" spans="1:2" x14ac:dyDescent="0.2">
      <c r="A2605" t="s">
        <v>1587</v>
      </c>
      <c r="B2605">
        <v>1894215</v>
      </c>
    </row>
    <row r="2606" spans="1:2" x14ac:dyDescent="0.2">
      <c r="A2606" t="s">
        <v>1588</v>
      </c>
      <c r="B2606">
        <v>298615</v>
      </c>
    </row>
    <row r="2607" spans="1:2" x14ac:dyDescent="0.2">
      <c r="A2607" t="s">
        <v>1589</v>
      </c>
      <c r="B2607">
        <v>144400</v>
      </c>
    </row>
    <row r="2608" spans="1:2" x14ac:dyDescent="0.2">
      <c r="A2608" t="s">
        <v>1590</v>
      </c>
      <c r="B2608">
        <v>63915</v>
      </c>
    </row>
    <row r="2609" spans="1:2" x14ac:dyDescent="0.2">
      <c r="A2609" t="s">
        <v>1591</v>
      </c>
      <c r="B2609">
        <v>15530</v>
      </c>
    </row>
    <row r="2610" spans="1:2" x14ac:dyDescent="0.2">
      <c r="A2610" t="s">
        <v>1592</v>
      </c>
      <c r="B2610">
        <v>56485</v>
      </c>
    </row>
    <row r="2611" spans="1:2" x14ac:dyDescent="0.2">
      <c r="A2611" t="s">
        <v>1593</v>
      </c>
      <c r="B2611">
        <v>18290</v>
      </c>
    </row>
    <row r="2612" spans="1:2" x14ac:dyDescent="0.2">
      <c r="A2612" t="s">
        <v>1594</v>
      </c>
      <c r="B2612">
        <v>231115</v>
      </c>
    </row>
    <row r="2613" spans="1:2" x14ac:dyDescent="0.2">
      <c r="A2613" t="s">
        <v>1595</v>
      </c>
      <c r="B2613">
        <v>158250</v>
      </c>
    </row>
    <row r="2614" spans="1:2" x14ac:dyDescent="0.2">
      <c r="A2614" t="s">
        <v>1596</v>
      </c>
      <c r="B2614">
        <v>34320</v>
      </c>
    </row>
    <row r="2615" spans="1:2" x14ac:dyDescent="0.2">
      <c r="A2615" t="s">
        <v>1597</v>
      </c>
      <c r="B2615">
        <v>35730</v>
      </c>
    </row>
    <row r="2616" spans="1:2" x14ac:dyDescent="0.2">
      <c r="A2616" t="s">
        <v>1598</v>
      </c>
      <c r="B2616">
        <v>2815</v>
      </c>
    </row>
    <row r="2617" spans="1:2" x14ac:dyDescent="0.2">
      <c r="A2617" t="s">
        <v>1599</v>
      </c>
      <c r="B2617">
        <v>304700</v>
      </c>
    </row>
    <row r="2618" spans="1:2" x14ac:dyDescent="0.2">
      <c r="A2618" t="s">
        <v>1600</v>
      </c>
      <c r="B2618">
        <v>41440</v>
      </c>
    </row>
    <row r="2619" spans="1:2" x14ac:dyDescent="0.2">
      <c r="A2619" t="s">
        <v>1601</v>
      </c>
      <c r="B2619">
        <v>136585</v>
      </c>
    </row>
    <row r="2620" spans="1:2" x14ac:dyDescent="0.2">
      <c r="A2620" t="s">
        <v>1602</v>
      </c>
      <c r="B2620">
        <v>68205</v>
      </c>
    </row>
    <row r="2621" spans="1:2" x14ac:dyDescent="0.2">
      <c r="A2621" t="s">
        <v>1603</v>
      </c>
      <c r="B2621">
        <v>320</v>
      </c>
    </row>
    <row r="2622" spans="1:2" x14ac:dyDescent="0.2">
      <c r="A2622" t="s">
        <v>1604</v>
      </c>
      <c r="B2622">
        <v>19450</v>
      </c>
    </row>
    <row r="2623" spans="1:2" x14ac:dyDescent="0.2">
      <c r="A2623" t="s">
        <v>1605</v>
      </c>
      <c r="B2623">
        <v>21705</v>
      </c>
    </row>
    <row r="2624" spans="1:2" x14ac:dyDescent="0.2">
      <c r="A2624" t="s">
        <v>1606</v>
      </c>
      <c r="B2624">
        <v>17000</v>
      </c>
    </row>
    <row r="2625" spans="1:2" x14ac:dyDescent="0.2">
      <c r="A2625" t="s">
        <v>1607</v>
      </c>
      <c r="B2625">
        <v>120010</v>
      </c>
    </row>
    <row r="2626" spans="1:2" x14ac:dyDescent="0.2">
      <c r="A2626" t="s">
        <v>1608</v>
      </c>
      <c r="B2626">
        <v>78005</v>
      </c>
    </row>
    <row r="2627" spans="1:2" x14ac:dyDescent="0.2">
      <c r="A2627" t="s">
        <v>1609</v>
      </c>
      <c r="B2627">
        <v>42005</v>
      </c>
    </row>
    <row r="2628" spans="1:2" x14ac:dyDescent="0.2">
      <c r="A2628" t="s">
        <v>1610</v>
      </c>
      <c r="B2628">
        <v>1825545</v>
      </c>
    </row>
    <row r="2629" spans="1:2" x14ac:dyDescent="0.2">
      <c r="A2629" t="s">
        <v>1611</v>
      </c>
      <c r="B2629">
        <v>83040</v>
      </c>
    </row>
    <row r="2630" spans="1:2" x14ac:dyDescent="0.2">
      <c r="A2630" t="s">
        <v>1612</v>
      </c>
      <c r="B2630">
        <v>1718670</v>
      </c>
    </row>
    <row r="2631" spans="1:2" x14ac:dyDescent="0.2">
      <c r="A2631" t="s">
        <v>1613</v>
      </c>
      <c r="B2631">
        <v>23830</v>
      </c>
    </row>
    <row r="2632" spans="1:2" x14ac:dyDescent="0.2">
      <c r="A2632" t="s">
        <v>1614</v>
      </c>
      <c r="B2632">
        <v>488630</v>
      </c>
    </row>
    <row r="2633" spans="1:2" x14ac:dyDescent="0.2">
      <c r="A2633" t="s">
        <v>1615</v>
      </c>
      <c r="B2633">
        <v>414020</v>
      </c>
    </row>
    <row r="2634" spans="1:2" x14ac:dyDescent="0.2">
      <c r="A2634" t="s">
        <v>1616</v>
      </c>
      <c r="B2634">
        <v>420</v>
      </c>
    </row>
    <row r="2635" spans="1:2" x14ac:dyDescent="0.2">
      <c r="A2635" t="s">
        <v>1617</v>
      </c>
      <c r="B2635">
        <v>670</v>
      </c>
    </row>
    <row r="2636" spans="1:2" x14ac:dyDescent="0.2">
      <c r="A2636" t="s">
        <v>1618</v>
      </c>
      <c r="B2636">
        <v>56210</v>
      </c>
    </row>
    <row r="2637" spans="1:2" x14ac:dyDescent="0.2">
      <c r="A2637" t="s">
        <v>1619</v>
      </c>
      <c r="B2637">
        <v>17315</v>
      </c>
    </row>
    <row r="2638" spans="1:2" x14ac:dyDescent="0.2">
      <c r="A2638" t="s">
        <v>1620</v>
      </c>
      <c r="B2638">
        <v>2280</v>
      </c>
    </row>
    <row r="2639" spans="1:2" x14ac:dyDescent="0.2">
      <c r="A2639" t="s">
        <v>1621</v>
      </c>
      <c r="B2639">
        <v>2280</v>
      </c>
    </row>
    <row r="2640" spans="1:2" x14ac:dyDescent="0.2">
      <c r="A2640" t="s">
        <v>1623</v>
      </c>
      <c r="B2640">
        <v>18931385</v>
      </c>
    </row>
    <row r="2641" spans="1:2" x14ac:dyDescent="0.2">
      <c r="A2641" t="s">
        <v>1499</v>
      </c>
      <c r="B2641">
        <v>6664375</v>
      </c>
    </row>
    <row r="2642" spans="1:2" x14ac:dyDescent="0.2">
      <c r="A2642" t="s">
        <v>1500</v>
      </c>
      <c r="B2642">
        <v>727515</v>
      </c>
    </row>
    <row r="2643" spans="1:2" x14ac:dyDescent="0.2">
      <c r="A2643" t="s">
        <v>1501</v>
      </c>
      <c r="B2643">
        <v>727515</v>
      </c>
    </row>
    <row r="2644" spans="1:2" x14ac:dyDescent="0.2">
      <c r="A2644" t="s">
        <v>1502</v>
      </c>
      <c r="B2644">
        <v>467905</v>
      </c>
    </row>
    <row r="2645" spans="1:2" x14ac:dyDescent="0.2">
      <c r="A2645" t="s">
        <v>1503</v>
      </c>
      <c r="B2645">
        <v>74530</v>
      </c>
    </row>
    <row r="2646" spans="1:2" x14ac:dyDescent="0.2">
      <c r="A2646" t="s">
        <v>1504</v>
      </c>
      <c r="B2646">
        <v>393375</v>
      </c>
    </row>
    <row r="2647" spans="1:2" x14ac:dyDescent="0.2">
      <c r="A2647" t="s">
        <v>1505</v>
      </c>
      <c r="B2647">
        <v>614815</v>
      </c>
    </row>
    <row r="2648" spans="1:2" x14ac:dyDescent="0.2">
      <c r="A2648" t="s">
        <v>1506</v>
      </c>
      <c r="B2648">
        <v>76545</v>
      </c>
    </row>
    <row r="2649" spans="1:2" x14ac:dyDescent="0.2">
      <c r="A2649" t="s">
        <v>1507</v>
      </c>
      <c r="B2649">
        <v>133795</v>
      </c>
    </row>
    <row r="2650" spans="1:2" x14ac:dyDescent="0.2">
      <c r="A2650" t="s">
        <v>1508</v>
      </c>
      <c r="B2650">
        <v>191005</v>
      </c>
    </row>
    <row r="2651" spans="1:2" x14ac:dyDescent="0.2">
      <c r="A2651" t="s">
        <v>1509</v>
      </c>
      <c r="B2651">
        <v>3140</v>
      </c>
    </row>
    <row r="2652" spans="1:2" x14ac:dyDescent="0.2">
      <c r="A2652" t="s">
        <v>1510</v>
      </c>
      <c r="B2652">
        <v>37870</v>
      </c>
    </row>
    <row r="2653" spans="1:2" x14ac:dyDescent="0.2">
      <c r="A2653" t="s">
        <v>1511</v>
      </c>
      <c r="B2653">
        <v>52295</v>
      </c>
    </row>
    <row r="2654" spans="1:2" x14ac:dyDescent="0.2">
      <c r="A2654" t="s">
        <v>1512</v>
      </c>
      <c r="B2654">
        <v>82565</v>
      </c>
    </row>
    <row r="2655" spans="1:2" x14ac:dyDescent="0.2">
      <c r="A2655" t="s">
        <v>1513</v>
      </c>
      <c r="B2655">
        <v>37600</v>
      </c>
    </row>
    <row r="2656" spans="1:2" x14ac:dyDescent="0.2">
      <c r="A2656" t="s">
        <v>1514</v>
      </c>
      <c r="B2656">
        <v>1417630</v>
      </c>
    </row>
    <row r="2657" spans="1:2" x14ac:dyDescent="0.2">
      <c r="A2657" t="s">
        <v>1515</v>
      </c>
      <c r="B2657">
        <v>20300</v>
      </c>
    </row>
    <row r="2658" spans="1:2" x14ac:dyDescent="0.2">
      <c r="A2658" t="s">
        <v>1516</v>
      </c>
      <c r="B2658">
        <v>152075</v>
      </c>
    </row>
    <row r="2659" spans="1:2" x14ac:dyDescent="0.2">
      <c r="A2659" t="s">
        <v>1517</v>
      </c>
      <c r="B2659">
        <v>259850</v>
      </c>
    </row>
    <row r="2660" spans="1:2" x14ac:dyDescent="0.2">
      <c r="A2660" t="s">
        <v>1518</v>
      </c>
      <c r="B2660">
        <v>241170</v>
      </c>
    </row>
    <row r="2661" spans="1:2" x14ac:dyDescent="0.2">
      <c r="A2661" t="s">
        <v>1519</v>
      </c>
      <c r="B2661">
        <v>27305</v>
      </c>
    </row>
    <row r="2662" spans="1:2" x14ac:dyDescent="0.2">
      <c r="A2662" t="s">
        <v>1520</v>
      </c>
      <c r="B2662">
        <v>218470</v>
      </c>
    </row>
    <row r="2663" spans="1:2" x14ac:dyDescent="0.2">
      <c r="A2663" t="s">
        <v>1521</v>
      </c>
      <c r="B2663">
        <v>498450</v>
      </c>
    </row>
    <row r="2664" spans="1:2" x14ac:dyDescent="0.2">
      <c r="A2664" t="s">
        <v>1522</v>
      </c>
      <c r="B2664">
        <v>2696770</v>
      </c>
    </row>
    <row r="2665" spans="1:2" x14ac:dyDescent="0.2">
      <c r="A2665" t="s">
        <v>1523</v>
      </c>
      <c r="B2665">
        <v>4955</v>
      </c>
    </row>
    <row r="2666" spans="1:2" x14ac:dyDescent="0.2">
      <c r="A2666" t="s">
        <v>1524</v>
      </c>
      <c r="B2666">
        <v>192195</v>
      </c>
    </row>
    <row r="2667" spans="1:2" x14ac:dyDescent="0.2">
      <c r="A2667" t="s">
        <v>1525</v>
      </c>
      <c r="B2667">
        <v>2499620</v>
      </c>
    </row>
    <row r="2668" spans="1:2" x14ac:dyDescent="0.2">
      <c r="A2668" t="s">
        <v>1526</v>
      </c>
      <c r="B2668">
        <v>449870</v>
      </c>
    </row>
    <row r="2669" spans="1:2" x14ac:dyDescent="0.2">
      <c r="A2669" t="s">
        <v>1527</v>
      </c>
      <c r="B2669">
        <v>195825</v>
      </c>
    </row>
    <row r="2670" spans="1:2" x14ac:dyDescent="0.2">
      <c r="A2670" t="s">
        <v>1528</v>
      </c>
      <c r="B2670">
        <v>89210</v>
      </c>
    </row>
    <row r="2671" spans="1:2" x14ac:dyDescent="0.2">
      <c r="A2671" t="s">
        <v>1529</v>
      </c>
      <c r="B2671">
        <v>9275</v>
      </c>
    </row>
    <row r="2672" spans="1:2" x14ac:dyDescent="0.2">
      <c r="A2672" t="s">
        <v>1530</v>
      </c>
      <c r="B2672">
        <v>132935</v>
      </c>
    </row>
    <row r="2673" spans="1:2" x14ac:dyDescent="0.2">
      <c r="A2673" t="s">
        <v>1531</v>
      </c>
      <c r="B2673">
        <v>22625</v>
      </c>
    </row>
    <row r="2674" spans="1:2" x14ac:dyDescent="0.2">
      <c r="A2674" t="s">
        <v>1532</v>
      </c>
      <c r="B2674">
        <v>567415</v>
      </c>
    </row>
    <row r="2675" spans="1:2" x14ac:dyDescent="0.2">
      <c r="A2675" t="s">
        <v>1533</v>
      </c>
      <c r="B2675">
        <v>463995</v>
      </c>
    </row>
    <row r="2676" spans="1:2" x14ac:dyDescent="0.2">
      <c r="A2676" t="s">
        <v>1534</v>
      </c>
      <c r="B2676">
        <v>29955</v>
      </c>
    </row>
    <row r="2677" spans="1:2" x14ac:dyDescent="0.2">
      <c r="A2677" t="s">
        <v>1535</v>
      </c>
      <c r="B2677">
        <v>65620</v>
      </c>
    </row>
    <row r="2678" spans="1:2" x14ac:dyDescent="0.2">
      <c r="A2678" t="s">
        <v>1536</v>
      </c>
      <c r="B2678">
        <v>7845</v>
      </c>
    </row>
    <row r="2679" spans="1:2" x14ac:dyDescent="0.2">
      <c r="A2679" t="s">
        <v>1537</v>
      </c>
      <c r="B2679">
        <v>2532555</v>
      </c>
    </row>
    <row r="2680" spans="1:2" x14ac:dyDescent="0.2">
      <c r="A2680" t="s">
        <v>1538</v>
      </c>
      <c r="B2680">
        <v>93130</v>
      </c>
    </row>
    <row r="2681" spans="1:2" x14ac:dyDescent="0.2">
      <c r="A2681" t="s">
        <v>1539</v>
      </c>
      <c r="B2681">
        <v>612265</v>
      </c>
    </row>
    <row r="2682" spans="1:2" x14ac:dyDescent="0.2">
      <c r="A2682" t="s">
        <v>1540</v>
      </c>
      <c r="B2682">
        <v>475045</v>
      </c>
    </row>
    <row r="2683" spans="1:2" x14ac:dyDescent="0.2">
      <c r="A2683" t="s">
        <v>1541</v>
      </c>
      <c r="B2683">
        <v>350</v>
      </c>
    </row>
    <row r="2684" spans="1:2" x14ac:dyDescent="0.2">
      <c r="A2684" t="s">
        <v>1542</v>
      </c>
      <c r="B2684">
        <v>515630</v>
      </c>
    </row>
    <row r="2685" spans="1:2" x14ac:dyDescent="0.2">
      <c r="A2685" t="s">
        <v>1543</v>
      </c>
      <c r="B2685">
        <v>540800</v>
      </c>
    </row>
    <row r="2686" spans="1:2" x14ac:dyDescent="0.2">
      <c r="A2686" t="s">
        <v>1544</v>
      </c>
      <c r="B2686">
        <v>295335</v>
      </c>
    </row>
    <row r="2687" spans="1:2" x14ac:dyDescent="0.2">
      <c r="A2687" t="s">
        <v>1545</v>
      </c>
      <c r="B2687">
        <v>269445</v>
      </c>
    </row>
    <row r="2688" spans="1:2" x14ac:dyDescent="0.2">
      <c r="A2688" t="s">
        <v>1546</v>
      </c>
      <c r="B2688">
        <v>159975</v>
      </c>
    </row>
    <row r="2689" spans="1:2" x14ac:dyDescent="0.2">
      <c r="A2689" t="s">
        <v>1547</v>
      </c>
      <c r="B2689">
        <v>109470</v>
      </c>
    </row>
    <row r="2690" spans="1:2" x14ac:dyDescent="0.2">
      <c r="A2690" t="s">
        <v>1548</v>
      </c>
      <c r="B2690">
        <v>1749545</v>
      </c>
    </row>
    <row r="2691" spans="1:2" x14ac:dyDescent="0.2">
      <c r="A2691" t="s">
        <v>1549</v>
      </c>
      <c r="B2691">
        <v>129560</v>
      </c>
    </row>
    <row r="2692" spans="1:2" x14ac:dyDescent="0.2">
      <c r="A2692" t="s">
        <v>1550</v>
      </c>
      <c r="B2692">
        <v>1576945</v>
      </c>
    </row>
    <row r="2693" spans="1:2" x14ac:dyDescent="0.2">
      <c r="A2693" t="s">
        <v>1551</v>
      </c>
      <c r="B2693">
        <v>43045</v>
      </c>
    </row>
    <row r="2694" spans="1:2" x14ac:dyDescent="0.2">
      <c r="A2694" t="s">
        <v>1552</v>
      </c>
      <c r="B2694">
        <v>770950</v>
      </c>
    </row>
    <row r="2695" spans="1:2" x14ac:dyDescent="0.2">
      <c r="A2695" t="s">
        <v>1553</v>
      </c>
      <c r="B2695">
        <v>431410</v>
      </c>
    </row>
    <row r="2696" spans="1:2" x14ac:dyDescent="0.2">
      <c r="A2696" t="s">
        <v>1554</v>
      </c>
      <c r="B2696">
        <v>2725</v>
      </c>
    </row>
    <row r="2697" spans="1:2" x14ac:dyDescent="0.2">
      <c r="A2697" t="s">
        <v>1555</v>
      </c>
      <c r="B2697">
        <v>4425</v>
      </c>
    </row>
    <row r="2698" spans="1:2" x14ac:dyDescent="0.2">
      <c r="A2698" t="s">
        <v>1556</v>
      </c>
      <c r="B2698">
        <v>162990</v>
      </c>
    </row>
    <row r="2699" spans="1:2" x14ac:dyDescent="0.2">
      <c r="A2699" t="s">
        <v>1557</v>
      </c>
      <c r="B2699">
        <v>169400</v>
      </c>
    </row>
    <row r="2700" spans="1:2" x14ac:dyDescent="0.2">
      <c r="A2700" t="s">
        <v>1558</v>
      </c>
      <c r="B2700">
        <v>2585</v>
      </c>
    </row>
    <row r="2701" spans="1:2" x14ac:dyDescent="0.2">
      <c r="A2701" t="s">
        <v>1559</v>
      </c>
      <c r="B2701">
        <v>2585</v>
      </c>
    </row>
    <row r="2702" spans="1:2" x14ac:dyDescent="0.2">
      <c r="A2702" t="s">
        <v>1624</v>
      </c>
      <c r="B2702">
        <v>9268560</v>
      </c>
    </row>
    <row r="2703" spans="1:2" x14ac:dyDescent="0.2">
      <c r="A2703" t="s">
        <v>1561</v>
      </c>
      <c r="B2703">
        <v>3447125</v>
      </c>
    </row>
    <row r="2704" spans="1:2" x14ac:dyDescent="0.2">
      <c r="A2704" t="s">
        <v>1562</v>
      </c>
      <c r="B2704">
        <v>160315</v>
      </c>
    </row>
    <row r="2705" spans="1:2" x14ac:dyDescent="0.2">
      <c r="A2705" t="s">
        <v>1563</v>
      </c>
      <c r="B2705">
        <v>160315</v>
      </c>
    </row>
    <row r="2706" spans="1:2" x14ac:dyDescent="0.2">
      <c r="A2706" t="s">
        <v>1564</v>
      </c>
      <c r="B2706">
        <v>208365</v>
      </c>
    </row>
    <row r="2707" spans="1:2" x14ac:dyDescent="0.2">
      <c r="A2707" t="s">
        <v>1565</v>
      </c>
      <c r="B2707">
        <v>53995</v>
      </c>
    </row>
    <row r="2708" spans="1:2" x14ac:dyDescent="0.2">
      <c r="A2708" t="s">
        <v>1566</v>
      </c>
      <c r="B2708">
        <v>154370</v>
      </c>
    </row>
    <row r="2709" spans="1:2" x14ac:dyDescent="0.2">
      <c r="A2709" t="s">
        <v>1567</v>
      </c>
      <c r="B2709">
        <v>232425</v>
      </c>
    </row>
    <row r="2710" spans="1:2" x14ac:dyDescent="0.2">
      <c r="A2710" t="s">
        <v>1568</v>
      </c>
      <c r="B2710">
        <v>16200</v>
      </c>
    </row>
    <row r="2711" spans="1:2" x14ac:dyDescent="0.2">
      <c r="A2711" t="s">
        <v>1569</v>
      </c>
      <c r="B2711">
        <v>38310</v>
      </c>
    </row>
    <row r="2712" spans="1:2" x14ac:dyDescent="0.2">
      <c r="A2712" t="s">
        <v>1570</v>
      </c>
      <c r="B2712">
        <v>71770</v>
      </c>
    </row>
    <row r="2713" spans="1:2" x14ac:dyDescent="0.2">
      <c r="A2713" t="s">
        <v>1571</v>
      </c>
      <c r="B2713">
        <v>1245</v>
      </c>
    </row>
    <row r="2714" spans="1:2" x14ac:dyDescent="0.2">
      <c r="A2714" t="s">
        <v>1572</v>
      </c>
      <c r="B2714">
        <v>21930</v>
      </c>
    </row>
    <row r="2715" spans="1:2" x14ac:dyDescent="0.2">
      <c r="A2715" t="s">
        <v>1573</v>
      </c>
      <c r="B2715">
        <v>31200</v>
      </c>
    </row>
    <row r="2716" spans="1:2" x14ac:dyDescent="0.2">
      <c r="A2716" t="s">
        <v>1574</v>
      </c>
      <c r="B2716">
        <v>43475</v>
      </c>
    </row>
    <row r="2717" spans="1:2" x14ac:dyDescent="0.2">
      <c r="A2717" t="s">
        <v>1575</v>
      </c>
      <c r="B2717">
        <v>8290</v>
      </c>
    </row>
    <row r="2718" spans="1:2" x14ac:dyDescent="0.2">
      <c r="A2718" t="s">
        <v>1576</v>
      </c>
      <c r="B2718">
        <v>453100</v>
      </c>
    </row>
    <row r="2719" spans="1:2" x14ac:dyDescent="0.2">
      <c r="A2719" t="s">
        <v>1577</v>
      </c>
      <c r="B2719">
        <v>4600</v>
      </c>
    </row>
    <row r="2720" spans="1:2" x14ac:dyDescent="0.2">
      <c r="A2720" t="s">
        <v>1578</v>
      </c>
      <c r="B2720">
        <v>56120</v>
      </c>
    </row>
    <row r="2721" spans="1:2" x14ac:dyDescent="0.2">
      <c r="A2721" t="s">
        <v>1579</v>
      </c>
      <c r="B2721">
        <v>19160</v>
      </c>
    </row>
    <row r="2722" spans="1:2" x14ac:dyDescent="0.2">
      <c r="A2722" t="s">
        <v>1580</v>
      </c>
      <c r="B2722">
        <v>76725</v>
      </c>
    </row>
    <row r="2723" spans="1:2" x14ac:dyDescent="0.2">
      <c r="A2723" t="s">
        <v>1581</v>
      </c>
      <c r="B2723">
        <v>6385</v>
      </c>
    </row>
    <row r="2724" spans="1:2" x14ac:dyDescent="0.2">
      <c r="A2724" t="s">
        <v>1582</v>
      </c>
      <c r="B2724">
        <v>51570</v>
      </c>
    </row>
    <row r="2725" spans="1:2" x14ac:dyDescent="0.2">
      <c r="A2725" t="s">
        <v>1583</v>
      </c>
      <c r="B2725">
        <v>238535</v>
      </c>
    </row>
    <row r="2726" spans="1:2" x14ac:dyDescent="0.2">
      <c r="A2726" t="s">
        <v>1584</v>
      </c>
      <c r="B2726">
        <v>1000895</v>
      </c>
    </row>
    <row r="2727" spans="1:2" x14ac:dyDescent="0.2">
      <c r="A2727" t="s">
        <v>1585</v>
      </c>
      <c r="B2727">
        <v>1480</v>
      </c>
    </row>
    <row r="2728" spans="1:2" x14ac:dyDescent="0.2">
      <c r="A2728" t="s">
        <v>1586</v>
      </c>
      <c r="B2728">
        <v>36885</v>
      </c>
    </row>
    <row r="2729" spans="1:2" x14ac:dyDescent="0.2">
      <c r="A2729" t="s">
        <v>1587</v>
      </c>
      <c r="B2729">
        <v>962530</v>
      </c>
    </row>
    <row r="2730" spans="1:2" x14ac:dyDescent="0.2">
      <c r="A2730" t="s">
        <v>1588</v>
      </c>
      <c r="B2730">
        <v>222115</v>
      </c>
    </row>
    <row r="2731" spans="1:2" x14ac:dyDescent="0.2">
      <c r="A2731" t="s">
        <v>1589</v>
      </c>
      <c r="B2731">
        <v>79950</v>
      </c>
    </row>
    <row r="2732" spans="1:2" x14ac:dyDescent="0.2">
      <c r="A2732" t="s">
        <v>1590</v>
      </c>
      <c r="B2732">
        <v>42265</v>
      </c>
    </row>
    <row r="2733" spans="1:2" x14ac:dyDescent="0.2">
      <c r="A2733" t="s">
        <v>1591</v>
      </c>
      <c r="B2733">
        <v>3850</v>
      </c>
    </row>
    <row r="2734" spans="1:2" x14ac:dyDescent="0.2">
      <c r="A2734" t="s">
        <v>1592</v>
      </c>
      <c r="B2734">
        <v>87025</v>
      </c>
    </row>
    <row r="2735" spans="1:2" x14ac:dyDescent="0.2">
      <c r="A2735" t="s">
        <v>1593</v>
      </c>
      <c r="B2735">
        <v>9030</v>
      </c>
    </row>
    <row r="2736" spans="1:2" x14ac:dyDescent="0.2">
      <c r="A2736" t="s">
        <v>1594</v>
      </c>
      <c r="B2736">
        <v>368845</v>
      </c>
    </row>
    <row r="2737" spans="1:2" x14ac:dyDescent="0.2">
      <c r="A2737" t="s">
        <v>1595</v>
      </c>
      <c r="B2737">
        <v>321805</v>
      </c>
    </row>
    <row r="2738" spans="1:2" x14ac:dyDescent="0.2">
      <c r="A2738" t="s">
        <v>1596</v>
      </c>
      <c r="B2738">
        <v>4870</v>
      </c>
    </row>
    <row r="2739" spans="1:2" x14ac:dyDescent="0.2">
      <c r="A2739" t="s">
        <v>1597</v>
      </c>
      <c r="B2739">
        <v>36895</v>
      </c>
    </row>
    <row r="2740" spans="1:2" x14ac:dyDescent="0.2">
      <c r="A2740" t="s">
        <v>1598</v>
      </c>
      <c r="B2740">
        <v>5270</v>
      </c>
    </row>
    <row r="2741" spans="1:2" x14ac:dyDescent="0.2">
      <c r="A2741" t="s">
        <v>1599</v>
      </c>
      <c r="B2741">
        <v>2271735</v>
      </c>
    </row>
    <row r="2742" spans="1:2" x14ac:dyDescent="0.2">
      <c r="A2742" t="s">
        <v>1600</v>
      </c>
      <c r="B2742">
        <v>57280</v>
      </c>
    </row>
    <row r="2743" spans="1:2" x14ac:dyDescent="0.2">
      <c r="A2743" t="s">
        <v>1601</v>
      </c>
      <c r="B2743">
        <v>490980</v>
      </c>
    </row>
    <row r="2744" spans="1:2" x14ac:dyDescent="0.2">
      <c r="A2744" t="s">
        <v>1602</v>
      </c>
      <c r="B2744">
        <v>418595</v>
      </c>
    </row>
    <row r="2745" spans="1:2" x14ac:dyDescent="0.2">
      <c r="A2745" t="s">
        <v>1603</v>
      </c>
      <c r="B2745">
        <v>75</v>
      </c>
    </row>
    <row r="2746" spans="1:2" x14ac:dyDescent="0.2">
      <c r="A2746" t="s">
        <v>1604</v>
      </c>
      <c r="B2746">
        <v>499665</v>
      </c>
    </row>
    <row r="2747" spans="1:2" x14ac:dyDescent="0.2">
      <c r="A2747" t="s">
        <v>1605</v>
      </c>
      <c r="B2747">
        <v>523425</v>
      </c>
    </row>
    <row r="2748" spans="1:2" x14ac:dyDescent="0.2">
      <c r="A2748" t="s">
        <v>1606</v>
      </c>
      <c r="B2748">
        <v>281710</v>
      </c>
    </row>
    <row r="2749" spans="1:2" x14ac:dyDescent="0.2">
      <c r="A2749" t="s">
        <v>1607</v>
      </c>
      <c r="B2749">
        <v>167675</v>
      </c>
    </row>
    <row r="2750" spans="1:2" x14ac:dyDescent="0.2">
      <c r="A2750" t="s">
        <v>1608</v>
      </c>
      <c r="B2750">
        <v>94680</v>
      </c>
    </row>
    <row r="2751" spans="1:2" x14ac:dyDescent="0.2">
      <c r="A2751" t="s">
        <v>1609</v>
      </c>
      <c r="B2751">
        <v>72995</v>
      </c>
    </row>
    <row r="2752" spans="1:2" x14ac:dyDescent="0.2">
      <c r="A2752" t="s">
        <v>1610</v>
      </c>
      <c r="B2752">
        <v>342400</v>
      </c>
    </row>
    <row r="2753" spans="1:2" x14ac:dyDescent="0.2">
      <c r="A2753" t="s">
        <v>1611</v>
      </c>
      <c r="B2753">
        <v>63320</v>
      </c>
    </row>
    <row r="2754" spans="1:2" x14ac:dyDescent="0.2">
      <c r="A2754" t="s">
        <v>1612</v>
      </c>
      <c r="B2754">
        <v>256895</v>
      </c>
    </row>
    <row r="2755" spans="1:2" x14ac:dyDescent="0.2">
      <c r="A2755" t="s">
        <v>1613</v>
      </c>
      <c r="B2755">
        <v>22180</v>
      </c>
    </row>
    <row r="2756" spans="1:2" x14ac:dyDescent="0.2">
      <c r="A2756" t="s">
        <v>1614</v>
      </c>
      <c r="B2756">
        <v>392820</v>
      </c>
    </row>
    <row r="2757" spans="1:2" x14ac:dyDescent="0.2">
      <c r="A2757" t="s">
        <v>1615</v>
      </c>
      <c r="B2757">
        <v>114395</v>
      </c>
    </row>
    <row r="2758" spans="1:2" x14ac:dyDescent="0.2">
      <c r="A2758" t="s">
        <v>1616</v>
      </c>
      <c r="B2758">
        <v>2355</v>
      </c>
    </row>
    <row r="2759" spans="1:2" x14ac:dyDescent="0.2">
      <c r="A2759" t="s">
        <v>1617</v>
      </c>
      <c r="B2759">
        <v>3980</v>
      </c>
    </row>
    <row r="2760" spans="1:2" x14ac:dyDescent="0.2">
      <c r="A2760" t="s">
        <v>1618</v>
      </c>
      <c r="B2760">
        <v>116750</v>
      </c>
    </row>
    <row r="2761" spans="1:2" x14ac:dyDescent="0.2">
      <c r="A2761" t="s">
        <v>1619</v>
      </c>
      <c r="B2761">
        <v>155340</v>
      </c>
    </row>
    <row r="2762" spans="1:2" x14ac:dyDescent="0.2">
      <c r="A2762" t="s">
        <v>1620</v>
      </c>
      <c r="B2762">
        <v>740</v>
      </c>
    </row>
    <row r="2763" spans="1:2" x14ac:dyDescent="0.2">
      <c r="A2763" t="s">
        <v>1621</v>
      </c>
      <c r="B2763">
        <v>740</v>
      </c>
    </row>
    <row r="2764" spans="1:2" x14ac:dyDescent="0.2">
      <c r="A2764" t="s">
        <v>1625</v>
      </c>
      <c r="B2764">
        <v>9662830</v>
      </c>
    </row>
    <row r="2765" spans="1:2" x14ac:dyDescent="0.2">
      <c r="A2765" t="s">
        <v>1561</v>
      </c>
      <c r="B2765">
        <v>3217250</v>
      </c>
    </row>
    <row r="2766" spans="1:2" x14ac:dyDescent="0.2">
      <c r="A2766" t="s">
        <v>1562</v>
      </c>
      <c r="B2766">
        <v>567200</v>
      </c>
    </row>
    <row r="2767" spans="1:2" x14ac:dyDescent="0.2">
      <c r="A2767" t="s">
        <v>1563</v>
      </c>
      <c r="B2767">
        <v>567205</v>
      </c>
    </row>
    <row r="2768" spans="1:2" x14ac:dyDescent="0.2">
      <c r="A2768" t="s">
        <v>1564</v>
      </c>
      <c r="B2768">
        <v>259540</v>
      </c>
    </row>
    <row r="2769" spans="1:2" x14ac:dyDescent="0.2">
      <c r="A2769" t="s">
        <v>1565</v>
      </c>
      <c r="B2769">
        <v>20535</v>
      </c>
    </row>
    <row r="2770" spans="1:2" x14ac:dyDescent="0.2">
      <c r="A2770" t="s">
        <v>1566</v>
      </c>
      <c r="B2770">
        <v>239005</v>
      </c>
    </row>
    <row r="2771" spans="1:2" x14ac:dyDescent="0.2">
      <c r="A2771" t="s">
        <v>1567</v>
      </c>
      <c r="B2771">
        <v>382390</v>
      </c>
    </row>
    <row r="2772" spans="1:2" x14ac:dyDescent="0.2">
      <c r="A2772" t="s">
        <v>1568</v>
      </c>
      <c r="B2772">
        <v>60340</v>
      </c>
    </row>
    <row r="2773" spans="1:2" x14ac:dyDescent="0.2">
      <c r="A2773" t="s">
        <v>1569</v>
      </c>
      <c r="B2773">
        <v>95485</v>
      </c>
    </row>
    <row r="2774" spans="1:2" x14ac:dyDescent="0.2">
      <c r="A2774" t="s">
        <v>1570</v>
      </c>
      <c r="B2774">
        <v>119235</v>
      </c>
    </row>
    <row r="2775" spans="1:2" x14ac:dyDescent="0.2">
      <c r="A2775" t="s">
        <v>1571</v>
      </c>
      <c r="B2775">
        <v>1895</v>
      </c>
    </row>
    <row r="2776" spans="1:2" x14ac:dyDescent="0.2">
      <c r="A2776" t="s">
        <v>1572</v>
      </c>
      <c r="B2776">
        <v>15940</v>
      </c>
    </row>
    <row r="2777" spans="1:2" x14ac:dyDescent="0.2">
      <c r="A2777" t="s">
        <v>1573</v>
      </c>
      <c r="B2777">
        <v>21095</v>
      </c>
    </row>
    <row r="2778" spans="1:2" x14ac:dyDescent="0.2">
      <c r="A2778" t="s">
        <v>1574</v>
      </c>
      <c r="B2778">
        <v>39090</v>
      </c>
    </row>
    <row r="2779" spans="1:2" x14ac:dyDescent="0.2">
      <c r="A2779" t="s">
        <v>1575</v>
      </c>
      <c r="B2779">
        <v>29310</v>
      </c>
    </row>
    <row r="2780" spans="1:2" x14ac:dyDescent="0.2">
      <c r="A2780" t="s">
        <v>1576</v>
      </c>
      <c r="B2780">
        <v>964530</v>
      </c>
    </row>
    <row r="2781" spans="1:2" x14ac:dyDescent="0.2">
      <c r="A2781" t="s">
        <v>1577</v>
      </c>
      <c r="B2781">
        <v>15700</v>
      </c>
    </row>
    <row r="2782" spans="1:2" x14ac:dyDescent="0.2">
      <c r="A2782" t="s">
        <v>1578</v>
      </c>
      <c r="B2782">
        <v>95955</v>
      </c>
    </row>
    <row r="2783" spans="1:2" x14ac:dyDescent="0.2">
      <c r="A2783" t="s">
        <v>1579</v>
      </c>
      <c r="B2783">
        <v>240690</v>
      </c>
    </row>
    <row r="2784" spans="1:2" x14ac:dyDescent="0.2">
      <c r="A2784" t="s">
        <v>1580</v>
      </c>
      <c r="B2784">
        <v>164450</v>
      </c>
    </row>
    <row r="2785" spans="1:2" x14ac:dyDescent="0.2">
      <c r="A2785" t="s">
        <v>1581</v>
      </c>
      <c r="B2785">
        <v>20920</v>
      </c>
    </row>
    <row r="2786" spans="1:2" x14ac:dyDescent="0.2">
      <c r="A2786" t="s">
        <v>1582</v>
      </c>
      <c r="B2786">
        <v>166905</v>
      </c>
    </row>
    <row r="2787" spans="1:2" x14ac:dyDescent="0.2">
      <c r="A2787" t="s">
        <v>1583</v>
      </c>
      <c r="B2787">
        <v>259915</v>
      </c>
    </row>
    <row r="2788" spans="1:2" x14ac:dyDescent="0.2">
      <c r="A2788" t="s">
        <v>1584</v>
      </c>
      <c r="B2788">
        <v>1695870</v>
      </c>
    </row>
    <row r="2789" spans="1:2" x14ac:dyDescent="0.2">
      <c r="A2789" t="s">
        <v>1585</v>
      </c>
      <c r="B2789">
        <v>3475</v>
      </c>
    </row>
    <row r="2790" spans="1:2" x14ac:dyDescent="0.2">
      <c r="A2790" t="s">
        <v>1586</v>
      </c>
      <c r="B2790">
        <v>155305</v>
      </c>
    </row>
    <row r="2791" spans="1:2" x14ac:dyDescent="0.2">
      <c r="A2791" t="s">
        <v>1587</v>
      </c>
      <c r="B2791">
        <v>1537095</v>
      </c>
    </row>
    <row r="2792" spans="1:2" x14ac:dyDescent="0.2">
      <c r="A2792" t="s">
        <v>1588</v>
      </c>
      <c r="B2792">
        <v>227755</v>
      </c>
    </row>
    <row r="2793" spans="1:2" x14ac:dyDescent="0.2">
      <c r="A2793" t="s">
        <v>1589</v>
      </c>
      <c r="B2793">
        <v>115875</v>
      </c>
    </row>
    <row r="2794" spans="1:2" x14ac:dyDescent="0.2">
      <c r="A2794" t="s">
        <v>1590</v>
      </c>
      <c r="B2794">
        <v>46945</v>
      </c>
    </row>
    <row r="2795" spans="1:2" x14ac:dyDescent="0.2">
      <c r="A2795" t="s">
        <v>1591</v>
      </c>
      <c r="B2795">
        <v>5430</v>
      </c>
    </row>
    <row r="2796" spans="1:2" x14ac:dyDescent="0.2">
      <c r="A2796" t="s">
        <v>1592</v>
      </c>
      <c r="B2796">
        <v>45905</v>
      </c>
    </row>
    <row r="2797" spans="1:2" x14ac:dyDescent="0.2">
      <c r="A2797" t="s">
        <v>1593</v>
      </c>
      <c r="B2797">
        <v>13590</v>
      </c>
    </row>
    <row r="2798" spans="1:2" x14ac:dyDescent="0.2">
      <c r="A2798" t="s">
        <v>1594</v>
      </c>
      <c r="B2798">
        <v>198575</v>
      </c>
    </row>
    <row r="2799" spans="1:2" x14ac:dyDescent="0.2">
      <c r="A2799" t="s">
        <v>1595</v>
      </c>
      <c r="B2799">
        <v>142195</v>
      </c>
    </row>
    <row r="2800" spans="1:2" x14ac:dyDescent="0.2">
      <c r="A2800" t="s">
        <v>1596</v>
      </c>
      <c r="B2800">
        <v>25085</v>
      </c>
    </row>
    <row r="2801" spans="1:2" x14ac:dyDescent="0.2">
      <c r="A2801" t="s">
        <v>1597</v>
      </c>
      <c r="B2801">
        <v>28720</v>
      </c>
    </row>
    <row r="2802" spans="1:2" x14ac:dyDescent="0.2">
      <c r="A2802" t="s">
        <v>1598</v>
      </c>
      <c r="B2802">
        <v>2575</v>
      </c>
    </row>
    <row r="2803" spans="1:2" x14ac:dyDescent="0.2">
      <c r="A2803" t="s">
        <v>1599</v>
      </c>
      <c r="B2803">
        <v>260820</v>
      </c>
    </row>
    <row r="2804" spans="1:2" x14ac:dyDescent="0.2">
      <c r="A2804" t="s">
        <v>1600</v>
      </c>
      <c r="B2804">
        <v>35850</v>
      </c>
    </row>
    <row r="2805" spans="1:2" x14ac:dyDescent="0.2">
      <c r="A2805" t="s">
        <v>1601</v>
      </c>
      <c r="B2805">
        <v>121285</v>
      </c>
    </row>
    <row r="2806" spans="1:2" x14ac:dyDescent="0.2">
      <c r="A2806" t="s">
        <v>1602</v>
      </c>
      <c r="B2806">
        <v>56450</v>
      </c>
    </row>
    <row r="2807" spans="1:2" x14ac:dyDescent="0.2">
      <c r="A2807" t="s">
        <v>1603</v>
      </c>
      <c r="B2807">
        <v>280</v>
      </c>
    </row>
    <row r="2808" spans="1:2" x14ac:dyDescent="0.2">
      <c r="A2808" t="s">
        <v>1604</v>
      </c>
      <c r="B2808">
        <v>15960</v>
      </c>
    </row>
    <row r="2809" spans="1:2" x14ac:dyDescent="0.2">
      <c r="A2809" t="s">
        <v>1605</v>
      </c>
      <c r="B2809">
        <v>17375</v>
      </c>
    </row>
    <row r="2810" spans="1:2" x14ac:dyDescent="0.2">
      <c r="A2810" t="s">
        <v>1606</v>
      </c>
      <c r="B2810">
        <v>13620</v>
      </c>
    </row>
    <row r="2811" spans="1:2" x14ac:dyDescent="0.2">
      <c r="A2811" t="s">
        <v>1607</v>
      </c>
      <c r="B2811">
        <v>101765</v>
      </c>
    </row>
    <row r="2812" spans="1:2" x14ac:dyDescent="0.2">
      <c r="A2812" t="s">
        <v>1608</v>
      </c>
      <c r="B2812">
        <v>65300</v>
      </c>
    </row>
    <row r="2813" spans="1:2" x14ac:dyDescent="0.2">
      <c r="A2813" t="s">
        <v>1609</v>
      </c>
      <c r="B2813">
        <v>36470</v>
      </c>
    </row>
    <row r="2814" spans="1:2" x14ac:dyDescent="0.2">
      <c r="A2814" t="s">
        <v>1610</v>
      </c>
      <c r="B2814">
        <v>1407150</v>
      </c>
    </row>
    <row r="2815" spans="1:2" x14ac:dyDescent="0.2">
      <c r="A2815" t="s">
        <v>1611</v>
      </c>
      <c r="B2815">
        <v>66240</v>
      </c>
    </row>
    <row r="2816" spans="1:2" x14ac:dyDescent="0.2">
      <c r="A2816" t="s">
        <v>1612</v>
      </c>
      <c r="B2816">
        <v>1320050</v>
      </c>
    </row>
    <row r="2817" spans="1:2" x14ac:dyDescent="0.2">
      <c r="A2817" t="s">
        <v>1613</v>
      </c>
      <c r="B2817">
        <v>20860</v>
      </c>
    </row>
    <row r="2818" spans="1:2" x14ac:dyDescent="0.2">
      <c r="A2818" t="s">
        <v>1614</v>
      </c>
      <c r="B2818">
        <v>378135</v>
      </c>
    </row>
    <row r="2819" spans="1:2" x14ac:dyDescent="0.2">
      <c r="A2819" t="s">
        <v>1615</v>
      </c>
      <c r="B2819">
        <v>317020</v>
      </c>
    </row>
    <row r="2820" spans="1:2" x14ac:dyDescent="0.2">
      <c r="A2820" t="s">
        <v>1616</v>
      </c>
      <c r="B2820">
        <v>375</v>
      </c>
    </row>
    <row r="2821" spans="1:2" x14ac:dyDescent="0.2">
      <c r="A2821" t="s">
        <v>1617</v>
      </c>
      <c r="B2821">
        <v>450</v>
      </c>
    </row>
    <row r="2822" spans="1:2" x14ac:dyDescent="0.2">
      <c r="A2822" t="s">
        <v>1618</v>
      </c>
      <c r="B2822">
        <v>46240</v>
      </c>
    </row>
    <row r="2823" spans="1:2" x14ac:dyDescent="0.2">
      <c r="A2823" t="s">
        <v>1619</v>
      </c>
      <c r="B2823">
        <v>14055</v>
      </c>
    </row>
    <row r="2824" spans="1:2" x14ac:dyDescent="0.2">
      <c r="A2824" t="s">
        <v>1620</v>
      </c>
      <c r="B2824">
        <v>1845</v>
      </c>
    </row>
    <row r="2825" spans="1:2" x14ac:dyDescent="0.2">
      <c r="A2825" t="s">
        <v>1621</v>
      </c>
      <c r="B2825">
        <v>1845</v>
      </c>
    </row>
    <row r="2826" spans="1:2" x14ac:dyDescent="0.2">
      <c r="A2826" t="s">
        <v>1626</v>
      </c>
      <c r="B2826">
        <v>28643015</v>
      </c>
    </row>
    <row r="2827" spans="1:2" x14ac:dyDescent="0.2">
      <c r="A2827" t="s">
        <v>1499</v>
      </c>
      <c r="B2827">
        <v>12815980</v>
      </c>
    </row>
    <row r="2828" spans="1:2" x14ac:dyDescent="0.2">
      <c r="A2828" t="s">
        <v>1467</v>
      </c>
      <c r="B2828">
        <v>15827040</v>
      </c>
    </row>
    <row r="2829" spans="1:2" x14ac:dyDescent="0.2">
      <c r="A2829" t="s">
        <v>1627</v>
      </c>
      <c r="B2829">
        <v>13117195</v>
      </c>
    </row>
    <row r="2830" spans="1:2" x14ac:dyDescent="0.2">
      <c r="A2830" t="s">
        <v>1628</v>
      </c>
      <c r="B2830">
        <v>11519220</v>
      </c>
    </row>
    <row r="2831" spans="1:2" x14ac:dyDescent="0.2">
      <c r="A2831" t="s">
        <v>1629</v>
      </c>
      <c r="B2831">
        <v>1597970</v>
      </c>
    </row>
    <row r="2832" spans="1:2" x14ac:dyDescent="0.2">
      <c r="A2832" t="s">
        <v>1630</v>
      </c>
      <c r="B2832">
        <v>2709850</v>
      </c>
    </row>
    <row r="2833" spans="1:2" x14ac:dyDescent="0.2">
      <c r="A2833" t="s">
        <v>199</v>
      </c>
      <c r="B2833">
        <v>349545</v>
      </c>
    </row>
    <row r="2834" spans="1:2" x14ac:dyDescent="0.2">
      <c r="A2834" t="s">
        <v>241</v>
      </c>
      <c r="B2834">
        <v>298835</v>
      </c>
    </row>
    <row r="2835" spans="1:2" x14ac:dyDescent="0.2">
      <c r="A2835" t="s">
        <v>234</v>
      </c>
      <c r="B2835">
        <v>281415</v>
      </c>
    </row>
    <row r="2836" spans="1:2" x14ac:dyDescent="0.2">
      <c r="A2836" t="s">
        <v>217</v>
      </c>
      <c r="B2836">
        <v>232035</v>
      </c>
    </row>
    <row r="2837" spans="1:2" x14ac:dyDescent="0.2">
      <c r="A2837" t="s">
        <v>232</v>
      </c>
      <c r="B2837">
        <v>205375</v>
      </c>
    </row>
    <row r="2838" spans="1:2" x14ac:dyDescent="0.2">
      <c r="A2838" t="s">
        <v>204</v>
      </c>
      <c r="B2838">
        <v>88860</v>
      </c>
    </row>
    <row r="2839" spans="1:2" x14ac:dyDescent="0.2">
      <c r="A2839" t="s">
        <v>1631</v>
      </c>
      <c r="B2839">
        <v>1253790</v>
      </c>
    </row>
    <row r="2840" spans="1:2" x14ac:dyDescent="0.2">
      <c r="A2840" t="s">
        <v>1632</v>
      </c>
      <c r="B2840">
        <v>13990435</v>
      </c>
    </row>
    <row r="2841" spans="1:2" x14ac:dyDescent="0.2">
      <c r="A2841" t="s">
        <v>1561</v>
      </c>
      <c r="B2841">
        <v>6354625</v>
      </c>
    </row>
    <row r="2842" spans="1:2" x14ac:dyDescent="0.2">
      <c r="A2842" t="s">
        <v>1482</v>
      </c>
      <c r="B2842">
        <v>7635805</v>
      </c>
    </row>
    <row r="2843" spans="1:2" x14ac:dyDescent="0.2">
      <c r="A2843" t="s">
        <v>1633</v>
      </c>
      <c r="B2843">
        <v>6299305</v>
      </c>
    </row>
    <row r="2844" spans="1:2" x14ac:dyDescent="0.2">
      <c r="A2844" t="s">
        <v>1634</v>
      </c>
      <c r="B2844">
        <v>5503640</v>
      </c>
    </row>
    <row r="2845" spans="1:2" x14ac:dyDescent="0.2">
      <c r="A2845" t="s">
        <v>1635</v>
      </c>
      <c r="B2845">
        <v>795655</v>
      </c>
    </row>
    <row r="2846" spans="1:2" x14ac:dyDescent="0.2">
      <c r="A2846" t="s">
        <v>1636</v>
      </c>
      <c r="B2846">
        <v>1336505</v>
      </c>
    </row>
    <row r="2847" spans="1:2" x14ac:dyDescent="0.2">
      <c r="A2847" t="s">
        <v>1637</v>
      </c>
      <c r="B2847">
        <v>190000</v>
      </c>
    </row>
    <row r="2848" spans="1:2" x14ac:dyDescent="0.2">
      <c r="A2848" t="s">
        <v>1638</v>
      </c>
      <c r="B2848">
        <v>109815</v>
      </c>
    </row>
    <row r="2849" spans="1:2" x14ac:dyDescent="0.2">
      <c r="A2849" t="s">
        <v>1639</v>
      </c>
      <c r="B2849">
        <v>142415</v>
      </c>
    </row>
    <row r="2850" spans="1:2" x14ac:dyDescent="0.2">
      <c r="A2850" t="s">
        <v>1640</v>
      </c>
      <c r="B2850">
        <v>131055</v>
      </c>
    </row>
    <row r="2851" spans="1:2" x14ac:dyDescent="0.2">
      <c r="A2851" t="s">
        <v>1641</v>
      </c>
      <c r="B2851">
        <v>94690</v>
      </c>
    </row>
    <row r="2852" spans="1:2" x14ac:dyDescent="0.2">
      <c r="A2852" t="s">
        <v>1642</v>
      </c>
      <c r="B2852">
        <v>50400</v>
      </c>
    </row>
    <row r="2853" spans="1:2" x14ac:dyDescent="0.2">
      <c r="A2853" t="s">
        <v>1643</v>
      </c>
      <c r="B2853">
        <v>618135</v>
      </c>
    </row>
    <row r="2854" spans="1:2" x14ac:dyDescent="0.2">
      <c r="A2854" t="s">
        <v>1644</v>
      </c>
      <c r="B2854">
        <v>14652585</v>
      </c>
    </row>
    <row r="2855" spans="1:2" x14ac:dyDescent="0.2">
      <c r="A2855" t="s">
        <v>1561</v>
      </c>
      <c r="B2855">
        <v>6461355</v>
      </c>
    </row>
    <row r="2856" spans="1:2" x14ac:dyDescent="0.2">
      <c r="A2856" t="s">
        <v>1482</v>
      </c>
      <c r="B2856">
        <v>8191230</v>
      </c>
    </row>
    <row r="2857" spans="1:2" x14ac:dyDescent="0.2">
      <c r="A2857" t="s">
        <v>1633</v>
      </c>
      <c r="B2857">
        <v>6817890</v>
      </c>
    </row>
    <row r="2858" spans="1:2" x14ac:dyDescent="0.2">
      <c r="A2858" t="s">
        <v>1634</v>
      </c>
      <c r="B2858">
        <v>6015580</v>
      </c>
    </row>
    <row r="2859" spans="1:2" x14ac:dyDescent="0.2">
      <c r="A2859" t="s">
        <v>1635</v>
      </c>
      <c r="B2859">
        <v>802315</v>
      </c>
    </row>
    <row r="2860" spans="1:2" x14ac:dyDescent="0.2">
      <c r="A2860" t="s">
        <v>1636</v>
      </c>
      <c r="B2860">
        <v>1373340</v>
      </c>
    </row>
    <row r="2861" spans="1:2" x14ac:dyDescent="0.2">
      <c r="A2861" t="s">
        <v>1637</v>
      </c>
      <c r="B2861">
        <v>159545</v>
      </c>
    </row>
    <row r="2862" spans="1:2" x14ac:dyDescent="0.2">
      <c r="A2862" t="s">
        <v>1638</v>
      </c>
      <c r="B2862">
        <v>189020</v>
      </c>
    </row>
    <row r="2863" spans="1:2" x14ac:dyDescent="0.2">
      <c r="A2863" t="s">
        <v>1639</v>
      </c>
      <c r="B2863">
        <v>138995</v>
      </c>
    </row>
    <row r="2864" spans="1:2" x14ac:dyDescent="0.2">
      <c r="A2864" t="s">
        <v>1640</v>
      </c>
      <c r="B2864">
        <v>100985</v>
      </c>
    </row>
    <row r="2865" spans="1:2" x14ac:dyDescent="0.2">
      <c r="A2865" t="s">
        <v>1641</v>
      </c>
      <c r="B2865">
        <v>110690</v>
      </c>
    </row>
    <row r="2866" spans="1:2" x14ac:dyDescent="0.2">
      <c r="A2866" t="s">
        <v>1642</v>
      </c>
      <c r="B2866">
        <v>38455</v>
      </c>
    </row>
    <row r="2867" spans="1:2" x14ac:dyDescent="0.2">
      <c r="A2867" t="s">
        <v>1643</v>
      </c>
      <c r="B2867">
        <v>635655</v>
      </c>
    </row>
    <row r="2868" spans="1:2" x14ac:dyDescent="0.2">
      <c r="A2868" t="s">
        <v>1645</v>
      </c>
      <c r="B2868">
        <v>18931385</v>
      </c>
    </row>
    <row r="2869" spans="1:2" x14ac:dyDescent="0.2">
      <c r="A2869" t="s">
        <v>1499</v>
      </c>
      <c r="B2869">
        <v>6664380</v>
      </c>
    </row>
    <row r="2870" spans="1:2" x14ac:dyDescent="0.2">
      <c r="A2870" t="s">
        <v>1467</v>
      </c>
      <c r="B2870">
        <v>12267010</v>
      </c>
    </row>
    <row r="2871" spans="1:2" x14ac:dyDescent="0.2">
      <c r="A2871" t="s">
        <v>1627</v>
      </c>
      <c r="B2871">
        <v>10134590</v>
      </c>
    </row>
    <row r="2872" spans="1:2" x14ac:dyDescent="0.2">
      <c r="A2872" t="s">
        <v>1628</v>
      </c>
      <c r="B2872">
        <v>8918165</v>
      </c>
    </row>
    <row r="2873" spans="1:2" x14ac:dyDescent="0.2">
      <c r="A2873" t="s">
        <v>1629</v>
      </c>
      <c r="B2873">
        <v>1216420</v>
      </c>
    </row>
    <row r="2874" spans="1:2" x14ac:dyDescent="0.2">
      <c r="A2874" t="s">
        <v>1630</v>
      </c>
      <c r="B2874">
        <v>2132415</v>
      </c>
    </row>
    <row r="2875" spans="1:2" x14ac:dyDescent="0.2">
      <c r="A2875" t="s">
        <v>199</v>
      </c>
      <c r="B2875">
        <v>254250</v>
      </c>
    </row>
    <row r="2876" spans="1:2" x14ac:dyDescent="0.2">
      <c r="A2876" t="s">
        <v>241</v>
      </c>
      <c r="B2876">
        <v>263095</v>
      </c>
    </row>
    <row r="2877" spans="1:2" x14ac:dyDescent="0.2">
      <c r="A2877" t="s">
        <v>234</v>
      </c>
      <c r="B2877">
        <v>239535</v>
      </c>
    </row>
    <row r="2878" spans="1:2" x14ac:dyDescent="0.2">
      <c r="A2878" t="s">
        <v>217</v>
      </c>
      <c r="B2878">
        <v>133655</v>
      </c>
    </row>
    <row r="2879" spans="1:2" x14ac:dyDescent="0.2">
      <c r="A2879" t="s">
        <v>232</v>
      </c>
      <c r="B2879">
        <v>175825</v>
      </c>
    </row>
    <row r="2880" spans="1:2" x14ac:dyDescent="0.2">
      <c r="A2880" t="s">
        <v>204</v>
      </c>
      <c r="B2880">
        <v>72925</v>
      </c>
    </row>
    <row r="2881" spans="1:2" x14ac:dyDescent="0.2">
      <c r="A2881" t="s">
        <v>1631</v>
      </c>
      <c r="B2881">
        <v>993135</v>
      </c>
    </row>
    <row r="2882" spans="1:2" x14ac:dyDescent="0.2">
      <c r="A2882" t="s">
        <v>1646</v>
      </c>
      <c r="B2882">
        <v>9268560</v>
      </c>
    </row>
    <row r="2883" spans="1:2" x14ac:dyDescent="0.2">
      <c r="A2883" t="s">
        <v>1561</v>
      </c>
      <c r="B2883">
        <v>3447130</v>
      </c>
    </row>
    <row r="2884" spans="1:2" x14ac:dyDescent="0.2">
      <c r="A2884" t="s">
        <v>1482</v>
      </c>
      <c r="B2884">
        <v>5821425</v>
      </c>
    </row>
    <row r="2885" spans="1:2" x14ac:dyDescent="0.2">
      <c r="A2885" t="s">
        <v>1633</v>
      </c>
      <c r="B2885">
        <v>4807045</v>
      </c>
    </row>
    <row r="2886" spans="1:2" x14ac:dyDescent="0.2">
      <c r="A2886" t="s">
        <v>1634</v>
      </c>
      <c r="B2886">
        <v>4207495</v>
      </c>
    </row>
    <row r="2887" spans="1:2" x14ac:dyDescent="0.2">
      <c r="A2887" t="s">
        <v>1635</v>
      </c>
      <c r="B2887">
        <v>599545</v>
      </c>
    </row>
    <row r="2888" spans="1:2" x14ac:dyDescent="0.2">
      <c r="A2888" t="s">
        <v>1636</v>
      </c>
      <c r="B2888">
        <v>1014385</v>
      </c>
    </row>
    <row r="2889" spans="1:2" x14ac:dyDescent="0.2">
      <c r="A2889" t="s">
        <v>1637</v>
      </c>
      <c r="B2889">
        <v>131955</v>
      </c>
    </row>
    <row r="2890" spans="1:2" x14ac:dyDescent="0.2">
      <c r="A2890" t="s">
        <v>1638</v>
      </c>
      <c r="B2890">
        <v>96030</v>
      </c>
    </row>
    <row r="2891" spans="1:2" x14ac:dyDescent="0.2">
      <c r="A2891" t="s">
        <v>1639</v>
      </c>
      <c r="B2891">
        <v>117440</v>
      </c>
    </row>
    <row r="2892" spans="1:2" x14ac:dyDescent="0.2">
      <c r="A2892" t="s">
        <v>1640</v>
      </c>
      <c r="B2892">
        <v>73570</v>
      </c>
    </row>
    <row r="2893" spans="1:2" x14ac:dyDescent="0.2">
      <c r="A2893" t="s">
        <v>1641</v>
      </c>
      <c r="B2893">
        <v>79635</v>
      </c>
    </row>
    <row r="2894" spans="1:2" x14ac:dyDescent="0.2">
      <c r="A2894" t="s">
        <v>1642</v>
      </c>
      <c r="B2894">
        <v>40615</v>
      </c>
    </row>
    <row r="2895" spans="1:2" x14ac:dyDescent="0.2">
      <c r="A2895" t="s">
        <v>1643</v>
      </c>
      <c r="B2895">
        <v>475145</v>
      </c>
    </row>
    <row r="2896" spans="1:2" x14ac:dyDescent="0.2">
      <c r="A2896" t="s">
        <v>1647</v>
      </c>
      <c r="B2896">
        <v>9662830</v>
      </c>
    </row>
    <row r="2897" spans="1:2" x14ac:dyDescent="0.2">
      <c r="A2897" t="s">
        <v>1561</v>
      </c>
      <c r="B2897">
        <v>3217250</v>
      </c>
    </row>
    <row r="2898" spans="1:2" x14ac:dyDescent="0.2">
      <c r="A2898" t="s">
        <v>1482</v>
      </c>
      <c r="B2898">
        <v>6445580</v>
      </c>
    </row>
    <row r="2899" spans="1:2" x14ac:dyDescent="0.2">
      <c r="A2899" t="s">
        <v>1633</v>
      </c>
      <c r="B2899">
        <v>5327550</v>
      </c>
    </row>
    <row r="2900" spans="1:2" x14ac:dyDescent="0.2">
      <c r="A2900" t="s">
        <v>1634</v>
      </c>
      <c r="B2900">
        <v>4710670</v>
      </c>
    </row>
    <row r="2901" spans="1:2" x14ac:dyDescent="0.2">
      <c r="A2901" t="s">
        <v>1635</v>
      </c>
      <c r="B2901">
        <v>616880</v>
      </c>
    </row>
    <row r="2902" spans="1:2" x14ac:dyDescent="0.2">
      <c r="A2902" t="s">
        <v>1636</v>
      </c>
      <c r="B2902">
        <v>1118030</v>
      </c>
    </row>
    <row r="2903" spans="1:2" x14ac:dyDescent="0.2">
      <c r="A2903" t="s">
        <v>1637</v>
      </c>
      <c r="B2903">
        <v>122295</v>
      </c>
    </row>
    <row r="2904" spans="1:2" x14ac:dyDescent="0.2">
      <c r="A2904" t="s">
        <v>1638</v>
      </c>
      <c r="B2904">
        <v>167070</v>
      </c>
    </row>
    <row r="2905" spans="1:2" x14ac:dyDescent="0.2">
      <c r="A2905" t="s">
        <v>1639</v>
      </c>
      <c r="B2905">
        <v>122090</v>
      </c>
    </row>
    <row r="2906" spans="1:2" x14ac:dyDescent="0.2">
      <c r="A2906" t="s">
        <v>1640</v>
      </c>
      <c r="B2906">
        <v>60080</v>
      </c>
    </row>
    <row r="2907" spans="1:2" x14ac:dyDescent="0.2">
      <c r="A2907" t="s">
        <v>1641</v>
      </c>
      <c r="B2907">
        <v>96190</v>
      </c>
    </row>
    <row r="2908" spans="1:2" x14ac:dyDescent="0.2">
      <c r="A2908" t="s">
        <v>1642</v>
      </c>
      <c r="B2908">
        <v>32310</v>
      </c>
    </row>
    <row r="2909" spans="1:2" x14ac:dyDescent="0.2">
      <c r="A2909" t="s">
        <v>1643</v>
      </c>
      <c r="B2909">
        <v>517990</v>
      </c>
    </row>
    <row r="2910" spans="1:2" x14ac:dyDescent="0.2">
      <c r="A2910" t="s">
        <v>1648</v>
      </c>
      <c r="B2910">
        <v>28643015</v>
      </c>
    </row>
    <row r="2911" spans="1:2" x14ac:dyDescent="0.2">
      <c r="A2911" t="s">
        <v>1649</v>
      </c>
      <c r="B2911">
        <v>18672475</v>
      </c>
    </row>
    <row r="2912" spans="1:2" x14ac:dyDescent="0.2">
      <c r="A2912" t="s">
        <v>1650</v>
      </c>
      <c r="B2912">
        <v>17230040</v>
      </c>
    </row>
    <row r="2913" spans="1:2" x14ac:dyDescent="0.2">
      <c r="A2913" t="s">
        <v>1651</v>
      </c>
      <c r="B2913">
        <v>1442435</v>
      </c>
    </row>
    <row r="2914" spans="1:2" x14ac:dyDescent="0.2">
      <c r="A2914" t="s">
        <v>1652</v>
      </c>
      <c r="B2914">
        <v>9970545</v>
      </c>
    </row>
    <row r="2915" spans="1:2" x14ac:dyDescent="0.2">
      <c r="A2915" t="s">
        <v>1653</v>
      </c>
      <c r="B2915">
        <v>65</v>
      </c>
    </row>
    <row r="2916" spans="1:2" x14ac:dyDescent="0.2">
      <c r="A2916" t="s">
        <v>1654</v>
      </c>
      <c r="B2916">
        <v>60</v>
      </c>
    </row>
    <row r="2917" spans="1:2" x14ac:dyDescent="0.2">
      <c r="A2917" t="s">
        <v>1655</v>
      </c>
      <c r="B2917">
        <v>8</v>
      </c>
    </row>
    <row r="2918" spans="1:2" x14ac:dyDescent="0.2">
      <c r="A2918" t="s">
        <v>1656</v>
      </c>
      <c r="B2918">
        <v>13990435</v>
      </c>
    </row>
    <row r="2919" spans="1:2" x14ac:dyDescent="0.2">
      <c r="A2919" t="s">
        <v>1657</v>
      </c>
      <c r="B2919">
        <v>9731825</v>
      </c>
    </row>
    <row r="2920" spans="1:2" x14ac:dyDescent="0.2">
      <c r="A2920" t="s">
        <v>1658</v>
      </c>
      <c r="B2920">
        <v>8923540</v>
      </c>
    </row>
    <row r="2921" spans="1:2" x14ac:dyDescent="0.2">
      <c r="A2921" t="s">
        <v>1659</v>
      </c>
      <c r="B2921">
        <v>808290</v>
      </c>
    </row>
    <row r="2922" spans="1:2" x14ac:dyDescent="0.2">
      <c r="A2922" t="s">
        <v>1660</v>
      </c>
      <c r="B2922">
        <v>4258605</v>
      </c>
    </row>
    <row r="2923" spans="1:2" x14ac:dyDescent="0.2">
      <c r="A2923" t="s">
        <v>1661</v>
      </c>
      <c r="B2923">
        <v>70</v>
      </c>
    </row>
    <row r="2924" spans="1:2" x14ac:dyDescent="0.2">
      <c r="A2924" t="s">
        <v>1662</v>
      </c>
      <c r="B2924">
        <v>64</v>
      </c>
    </row>
    <row r="2925" spans="1:2" x14ac:dyDescent="0.2">
      <c r="A2925" t="s">
        <v>1663</v>
      </c>
      <c r="B2925">
        <v>8</v>
      </c>
    </row>
    <row r="2926" spans="1:2" x14ac:dyDescent="0.2">
      <c r="A2926" t="s">
        <v>1664</v>
      </c>
      <c r="B2926">
        <v>14652585</v>
      </c>
    </row>
    <row r="2927" spans="1:2" x14ac:dyDescent="0.2">
      <c r="A2927" t="s">
        <v>1657</v>
      </c>
      <c r="B2927">
        <v>8940645</v>
      </c>
    </row>
    <row r="2928" spans="1:2" x14ac:dyDescent="0.2">
      <c r="A2928" t="s">
        <v>1658</v>
      </c>
      <c r="B2928">
        <v>8306495</v>
      </c>
    </row>
    <row r="2929" spans="1:2" x14ac:dyDescent="0.2">
      <c r="A2929" t="s">
        <v>1659</v>
      </c>
      <c r="B2929">
        <v>634150</v>
      </c>
    </row>
    <row r="2930" spans="1:2" x14ac:dyDescent="0.2">
      <c r="A2930" t="s">
        <v>1660</v>
      </c>
      <c r="B2930">
        <v>5711945</v>
      </c>
    </row>
    <row r="2931" spans="1:2" x14ac:dyDescent="0.2">
      <c r="A2931" t="s">
        <v>1661</v>
      </c>
      <c r="B2931">
        <v>61</v>
      </c>
    </row>
    <row r="2932" spans="1:2" x14ac:dyDescent="0.2">
      <c r="A2932" t="s">
        <v>1662</v>
      </c>
      <c r="B2932">
        <v>57</v>
      </c>
    </row>
    <row r="2933" spans="1:2" x14ac:dyDescent="0.2">
      <c r="A2933" t="s">
        <v>1663</v>
      </c>
      <c r="B2933">
        <v>7</v>
      </c>
    </row>
    <row r="2934" spans="1:2" x14ac:dyDescent="0.2">
      <c r="A2934" t="s">
        <v>1665</v>
      </c>
      <c r="B2934">
        <v>28643015</v>
      </c>
    </row>
    <row r="2935" spans="1:2" x14ac:dyDescent="0.2">
      <c r="A2935" t="s">
        <v>1666</v>
      </c>
      <c r="B2935">
        <v>9282010</v>
      </c>
    </row>
    <row r="2936" spans="1:2" x14ac:dyDescent="0.2">
      <c r="A2936" t="s">
        <v>1667</v>
      </c>
      <c r="B2936">
        <v>19361010</v>
      </c>
    </row>
    <row r="2937" spans="1:2" x14ac:dyDescent="0.2">
      <c r="A2937" t="s">
        <v>1668</v>
      </c>
      <c r="B2937">
        <v>9626005</v>
      </c>
    </row>
    <row r="2938" spans="1:2" x14ac:dyDescent="0.2">
      <c r="A2938" t="s">
        <v>1669</v>
      </c>
      <c r="B2938">
        <v>9735000</v>
      </c>
    </row>
    <row r="2939" spans="1:2" x14ac:dyDescent="0.2">
      <c r="A2939" t="s">
        <v>1670</v>
      </c>
      <c r="B2939">
        <v>13990435</v>
      </c>
    </row>
    <row r="2940" spans="1:2" x14ac:dyDescent="0.2">
      <c r="A2940" t="s">
        <v>1671</v>
      </c>
      <c r="B2940">
        <v>3930570</v>
      </c>
    </row>
    <row r="2941" spans="1:2" x14ac:dyDescent="0.2">
      <c r="A2941" t="s">
        <v>1672</v>
      </c>
      <c r="B2941">
        <v>10059865</v>
      </c>
    </row>
    <row r="2942" spans="1:2" x14ac:dyDescent="0.2">
      <c r="A2942" t="s">
        <v>1673</v>
      </c>
      <c r="B2942">
        <v>5402110</v>
      </c>
    </row>
    <row r="2943" spans="1:2" x14ac:dyDescent="0.2">
      <c r="A2943" t="s">
        <v>1674</v>
      </c>
      <c r="B2943">
        <v>4657755</v>
      </c>
    </row>
    <row r="2944" spans="1:2" x14ac:dyDescent="0.2">
      <c r="A2944" t="s">
        <v>1675</v>
      </c>
      <c r="B2944">
        <v>14652580</v>
      </c>
    </row>
    <row r="2945" spans="1:2" x14ac:dyDescent="0.2">
      <c r="A2945" t="s">
        <v>1671</v>
      </c>
      <c r="B2945">
        <v>5351440</v>
      </c>
    </row>
    <row r="2946" spans="1:2" x14ac:dyDescent="0.2">
      <c r="A2946" t="s">
        <v>1672</v>
      </c>
      <c r="B2946">
        <v>9301145</v>
      </c>
    </row>
    <row r="2947" spans="1:2" x14ac:dyDescent="0.2">
      <c r="A2947" t="s">
        <v>1673</v>
      </c>
      <c r="B2947">
        <v>4223895</v>
      </c>
    </row>
    <row r="2948" spans="1:2" x14ac:dyDescent="0.2">
      <c r="A2948" t="s">
        <v>1674</v>
      </c>
      <c r="B2948">
        <v>5077250</v>
      </c>
    </row>
    <row r="2949" spans="1:2" x14ac:dyDescent="0.2">
      <c r="A2949" t="s">
        <v>1676</v>
      </c>
      <c r="B2949">
        <v>42</v>
      </c>
    </row>
    <row r="2950" spans="1:2" x14ac:dyDescent="0.2">
      <c r="A2950" t="s">
        <v>1677</v>
      </c>
      <c r="B2950">
        <v>43</v>
      </c>
    </row>
    <row r="2951" spans="1:2" x14ac:dyDescent="0.2">
      <c r="A2951" t="s">
        <v>1678</v>
      </c>
      <c r="B2951">
        <v>42</v>
      </c>
    </row>
    <row r="2952" spans="1:2" x14ac:dyDescent="0.2">
      <c r="A2952" t="s">
        <v>1679</v>
      </c>
      <c r="B2952">
        <v>18672470</v>
      </c>
    </row>
    <row r="2953" spans="1:2" x14ac:dyDescent="0.2">
      <c r="A2953" t="s">
        <v>1680</v>
      </c>
      <c r="B2953">
        <v>404350</v>
      </c>
    </row>
    <row r="2954" spans="1:2" x14ac:dyDescent="0.2">
      <c r="A2954" t="s">
        <v>1681</v>
      </c>
      <c r="B2954">
        <v>18268120</v>
      </c>
    </row>
    <row r="2955" spans="1:2" x14ac:dyDescent="0.2">
      <c r="A2955" t="s">
        <v>1682</v>
      </c>
      <c r="B2955">
        <v>16073685</v>
      </c>
    </row>
    <row r="2956" spans="1:2" x14ac:dyDescent="0.2">
      <c r="A2956" t="s">
        <v>1683</v>
      </c>
      <c r="B2956">
        <v>2194435</v>
      </c>
    </row>
    <row r="2957" spans="1:2" x14ac:dyDescent="0.2">
      <c r="A2957" t="s">
        <v>1684</v>
      </c>
      <c r="B2957">
        <v>9731825</v>
      </c>
    </row>
    <row r="2958" spans="1:2" x14ac:dyDescent="0.2">
      <c r="A2958" t="s">
        <v>1685</v>
      </c>
      <c r="B2958">
        <v>197705</v>
      </c>
    </row>
    <row r="2959" spans="1:2" x14ac:dyDescent="0.2">
      <c r="A2959" t="s">
        <v>1686</v>
      </c>
      <c r="B2959">
        <v>9534120</v>
      </c>
    </row>
    <row r="2960" spans="1:2" x14ac:dyDescent="0.2">
      <c r="A2960" t="s">
        <v>1687</v>
      </c>
      <c r="B2960">
        <v>8158740</v>
      </c>
    </row>
    <row r="2961" spans="1:2" x14ac:dyDescent="0.2">
      <c r="A2961" t="s">
        <v>1688</v>
      </c>
      <c r="B2961">
        <v>1375375</v>
      </c>
    </row>
    <row r="2962" spans="1:2" x14ac:dyDescent="0.2">
      <c r="A2962" t="s">
        <v>1689</v>
      </c>
      <c r="B2962">
        <v>8940645</v>
      </c>
    </row>
    <row r="2963" spans="1:2" x14ac:dyDescent="0.2">
      <c r="A2963" t="s">
        <v>1685</v>
      </c>
      <c r="B2963">
        <v>206640</v>
      </c>
    </row>
    <row r="2964" spans="1:2" x14ac:dyDescent="0.2">
      <c r="A2964" t="s">
        <v>1686</v>
      </c>
      <c r="B2964">
        <v>8734005</v>
      </c>
    </row>
    <row r="2965" spans="1:2" x14ac:dyDescent="0.2">
      <c r="A2965" t="s">
        <v>1687</v>
      </c>
      <c r="B2965">
        <v>7914945</v>
      </c>
    </row>
    <row r="2966" spans="1:2" x14ac:dyDescent="0.2">
      <c r="A2966" t="s">
        <v>1688</v>
      </c>
      <c r="B2966">
        <v>819065</v>
      </c>
    </row>
    <row r="2967" spans="1:2" x14ac:dyDescent="0.2">
      <c r="A2967" t="s">
        <v>1690</v>
      </c>
      <c r="B2967">
        <v>18672470</v>
      </c>
    </row>
    <row r="2968" spans="1:2" x14ac:dyDescent="0.2">
      <c r="A2968" t="s">
        <v>1691</v>
      </c>
      <c r="B2968">
        <v>404345</v>
      </c>
    </row>
    <row r="2969" spans="1:2" x14ac:dyDescent="0.2">
      <c r="A2969" t="s">
        <v>1692</v>
      </c>
      <c r="B2969">
        <v>18268125</v>
      </c>
    </row>
    <row r="2970" spans="1:2" x14ac:dyDescent="0.2">
      <c r="A2970" t="s">
        <v>1693</v>
      </c>
      <c r="B2970">
        <v>2013365</v>
      </c>
    </row>
    <row r="2971" spans="1:2" x14ac:dyDescent="0.2">
      <c r="A2971" t="s">
        <v>1694</v>
      </c>
      <c r="B2971">
        <v>2874305</v>
      </c>
    </row>
    <row r="2972" spans="1:2" x14ac:dyDescent="0.2">
      <c r="A2972" t="s">
        <v>1695</v>
      </c>
      <c r="B2972">
        <v>1273660</v>
      </c>
    </row>
    <row r="2973" spans="1:2" x14ac:dyDescent="0.2">
      <c r="A2973" t="s">
        <v>1696</v>
      </c>
      <c r="B2973">
        <v>1245880</v>
      </c>
    </row>
    <row r="2974" spans="1:2" x14ac:dyDescent="0.2">
      <c r="A2974" t="s">
        <v>1697</v>
      </c>
      <c r="B2974">
        <v>2138445</v>
      </c>
    </row>
    <row r="2975" spans="1:2" x14ac:dyDescent="0.2">
      <c r="A2975" t="s">
        <v>1698</v>
      </c>
      <c r="B2975">
        <v>557275</v>
      </c>
    </row>
    <row r="2976" spans="1:2" x14ac:dyDescent="0.2">
      <c r="A2976" t="s">
        <v>1699</v>
      </c>
      <c r="B2976">
        <v>4265895</v>
      </c>
    </row>
    <row r="2977" spans="1:2" x14ac:dyDescent="0.2">
      <c r="A2977" t="s">
        <v>1700</v>
      </c>
      <c r="B2977">
        <v>2668875</v>
      </c>
    </row>
    <row r="2978" spans="1:2" x14ac:dyDescent="0.2">
      <c r="A2978" t="s">
        <v>1701</v>
      </c>
      <c r="B2978">
        <v>416135</v>
      </c>
    </row>
    <row r="2979" spans="1:2" x14ac:dyDescent="0.2">
      <c r="A2979" t="s">
        <v>1702</v>
      </c>
      <c r="B2979">
        <v>814285</v>
      </c>
    </row>
    <row r="2980" spans="1:2" x14ac:dyDescent="0.2">
      <c r="A2980" t="s">
        <v>1703</v>
      </c>
      <c r="B2980">
        <v>9731830</v>
      </c>
    </row>
    <row r="2981" spans="1:2" x14ac:dyDescent="0.2">
      <c r="A2981" t="s">
        <v>1704</v>
      </c>
      <c r="B2981">
        <v>197710</v>
      </c>
    </row>
    <row r="2982" spans="1:2" x14ac:dyDescent="0.2">
      <c r="A2982" t="s">
        <v>1705</v>
      </c>
      <c r="B2982">
        <v>9534120</v>
      </c>
    </row>
    <row r="2983" spans="1:2" x14ac:dyDescent="0.2">
      <c r="A2983" t="s">
        <v>1706</v>
      </c>
      <c r="B2983">
        <v>1251160</v>
      </c>
    </row>
    <row r="2984" spans="1:2" x14ac:dyDescent="0.2">
      <c r="A2984" t="s">
        <v>1707</v>
      </c>
      <c r="B2984">
        <v>862865</v>
      </c>
    </row>
    <row r="2985" spans="1:2" x14ac:dyDescent="0.2">
      <c r="A2985" t="s">
        <v>1708</v>
      </c>
      <c r="B2985">
        <v>990560</v>
      </c>
    </row>
    <row r="2986" spans="1:2" x14ac:dyDescent="0.2">
      <c r="A2986" t="s">
        <v>1709</v>
      </c>
      <c r="B2986">
        <v>244730</v>
      </c>
    </row>
    <row r="2987" spans="1:2" x14ac:dyDescent="0.2">
      <c r="A2987" t="s">
        <v>1710</v>
      </c>
      <c r="B2987">
        <v>672945</v>
      </c>
    </row>
    <row r="2988" spans="1:2" x14ac:dyDescent="0.2">
      <c r="A2988" t="s">
        <v>1711</v>
      </c>
      <c r="B2988">
        <v>255710</v>
      </c>
    </row>
    <row r="2989" spans="1:2" x14ac:dyDescent="0.2">
      <c r="A2989" t="s">
        <v>1712</v>
      </c>
      <c r="B2989">
        <v>1843510</v>
      </c>
    </row>
    <row r="2990" spans="1:2" x14ac:dyDescent="0.2">
      <c r="A2990" t="s">
        <v>1713</v>
      </c>
      <c r="B2990">
        <v>2504290</v>
      </c>
    </row>
    <row r="2991" spans="1:2" x14ac:dyDescent="0.2">
      <c r="A2991" t="s">
        <v>1714</v>
      </c>
      <c r="B2991">
        <v>331915</v>
      </c>
    </row>
    <row r="2992" spans="1:2" x14ac:dyDescent="0.2">
      <c r="A2992" t="s">
        <v>1715</v>
      </c>
      <c r="B2992">
        <v>576440</v>
      </c>
    </row>
    <row r="2993" spans="1:2" x14ac:dyDescent="0.2">
      <c r="A2993" t="s">
        <v>1716</v>
      </c>
      <c r="B2993">
        <v>8940645</v>
      </c>
    </row>
    <row r="2994" spans="1:2" x14ac:dyDescent="0.2">
      <c r="A2994" t="s">
        <v>1704</v>
      </c>
      <c r="B2994">
        <v>206640</v>
      </c>
    </row>
    <row r="2995" spans="1:2" x14ac:dyDescent="0.2">
      <c r="A2995" t="s">
        <v>1705</v>
      </c>
      <c r="B2995">
        <v>8734000</v>
      </c>
    </row>
    <row r="2996" spans="1:2" x14ac:dyDescent="0.2">
      <c r="A2996" t="s">
        <v>1706</v>
      </c>
      <c r="B2996">
        <v>762205</v>
      </c>
    </row>
    <row r="2997" spans="1:2" x14ac:dyDescent="0.2">
      <c r="A2997" t="s">
        <v>1707</v>
      </c>
      <c r="B2997">
        <v>2011440</v>
      </c>
    </row>
    <row r="2998" spans="1:2" x14ac:dyDescent="0.2">
      <c r="A2998" t="s">
        <v>1708</v>
      </c>
      <c r="B2998">
        <v>283105</v>
      </c>
    </row>
    <row r="2999" spans="1:2" x14ac:dyDescent="0.2">
      <c r="A2999" t="s">
        <v>1709</v>
      </c>
      <c r="B2999">
        <v>1001150</v>
      </c>
    </row>
    <row r="3000" spans="1:2" x14ac:dyDescent="0.2">
      <c r="A3000" t="s">
        <v>1710</v>
      </c>
      <c r="B3000">
        <v>1465500</v>
      </c>
    </row>
    <row r="3001" spans="1:2" x14ac:dyDescent="0.2">
      <c r="A3001" t="s">
        <v>1711</v>
      </c>
      <c r="B3001">
        <v>301565</v>
      </c>
    </row>
    <row r="3002" spans="1:2" x14ac:dyDescent="0.2">
      <c r="A3002" t="s">
        <v>1712</v>
      </c>
      <c r="B3002">
        <v>2422385</v>
      </c>
    </row>
    <row r="3003" spans="1:2" x14ac:dyDescent="0.2">
      <c r="A3003" t="s">
        <v>1713</v>
      </c>
      <c r="B3003">
        <v>164585</v>
      </c>
    </row>
    <row r="3004" spans="1:2" x14ac:dyDescent="0.2">
      <c r="A3004" t="s">
        <v>1714</v>
      </c>
      <c r="B3004">
        <v>84215</v>
      </c>
    </row>
    <row r="3005" spans="1:2" x14ac:dyDescent="0.2">
      <c r="A3005" t="s">
        <v>1715</v>
      </c>
      <c r="B3005">
        <v>237840</v>
      </c>
    </row>
    <row r="3006" spans="1:2" x14ac:dyDescent="0.2">
      <c r="A3006" t="s">
        <v>1717</v>
      </c>
      <c r="B3006">
        <v>18672470</v>
      </c>
    </row>
    <row r="3007" spans="1:2" x14ac:dyDescent="0.2">
      <c r="A3007" t="s">
        <v>1718</v>
      </c>
      <c r="B3007">
        <v>404350</v>
      </c>
    </row>
    <row r="3008" spans="1:2" x14ac:dyDescent="0.2">
      <c r="A3008" t="s">
        <v>1719</v>
      </c>
      <c r="B3008">
        <v>18268125</v>
      </c>
    </row>
    <row r="3009" spans="1:2" x14ac:dyDescent="0.2">
      <c r="A3009" t="s">
        <v>1720</v>
      </c>
      <c r="B3009">
        <v>444680</v>
      </c>
    </row>
    <row r="3010" spans="1:2" x14ac:dyDescent="0.2">
      <c r="A3010" t="s">
        <v>1721</v>
      </c>
      <c r="B3010">
        <v>271300</v>
      </c>
    </row>
    <row r="3011" spans="1:2" x14ac:dyDescent="0.2">
      <c r="A3011" t="s">
        <v>1722</v>
      </c>
      <c r="B3011">
        <v>136350</v>
      </c>
    </row>
    <row r="3012" spans="1:2" x14ac:dyDescent="0.2">
      <c r="A3012" t="s">
        <v>1723</v>
      </c>
      <c r="B3012">
        <v>1365005</v>
      </c>
    </row>
    <row r="3013" spans="1:2" x14ac:dyDescent="0.2">
      <c r="A3013" t="s">
        <v>1724</v>
      </c>
      <c r="B3013">
        <v>1596575</v>
      </c>
    </row>
    <row r="3014" spans="1:2" x14ac:dyDescent="0.2">
      <c r="A3014" t="s">
        <v>1725</v>
      </c>
      <c r="B3014">
        <v>665685</v>
      </c>
    </row>
    <row r="3015" spans="1:2" x14ac:dyDescent="0.2">
      <c r="A3015" t="s">
        <v>1726</v>
      </c>
      <c r="B3015">
        <v>2110205</v>
      </c>
    </row>
    <row r="3016" spans="1:2" x14ac:dyDescent="0.2">
      <c r="A3016" t="s">
        <v>1727</v>
      </c>
      <c r="B3016">
        <v>876050</v>
      </c>
    </row>
    <row r="3017" spans="1:2" x14ac:dyDescent="0.2">
      <c r="A3017" t="s">
        <v>1728</v>
      </c>
      <c r="B3017">
        <v>420350</v>
      </c>
    </row>
    <row r="3018" spans="1:2" x14ac:dyDescent="0.2">
      <c r="A3018" t="s">
        <v>1729</v>
      </c>
      <c r="B3018">
        <v>790585</v>
      </c>
    </row>
    <row r="3019" spans="1:2" x14ac:dyDescent="0.2">
      <c r="A3019" t="s">
        <v>1730</v>
      </c>
      <c r="B3019">
        <v>333305</v>
      </c>
    </row>
    <row r="3020" spans="1:2" x14ac:dyDescent="0.2">
      <c r="A3020" t="s">
        <v>1731</v>
      </c>
      <c r="B3020">
        <v>1335120</v>
      </c>
    </row>
    <row r="3021" spans="1:2" x14ac:dyDescent="0.2">
      <c r="A3021" t="s">
        <v>1732</v>
      </c>
      <c r="B3021">
        <v>28795</v>
      </c>
    </row>
    <row r="3022" spans="1:2" x14ac:dyDescent="0.2">
      <c r="A3022" t="s">
        <v>1733</v>
      </c>
      <c r="B3022">
        <v>802420</v>
      </c>
    </row>
    <row r="3023" spans="1:2" x14ac:dyDescent="0.2">
      <c r="A3023" t="s">
        <v>1734</v>
      </c>
      <c r="B3023">
        <v>1346585</v>
      </c>
    </row>
    <row r="3024" spans="1:2" x14ac:dyDescent="0.2">
      <c r="A3024" t="s">
        <v>1735</v>
      </c>
      <c r="B3024">
        <v>2138020</v>
      </c>
    </row>
    <row r="3025" spans="1:2" x14ac:dyDescent="0.2">
      <c r="A3025" t="s">
        <v>1736</v>
      </c>
      <c r="B3025">
        <v>379740</v>
      </c>
    </row>
    <row r="3026" spans="1:2" x14ac:dyDescent="0.2">
      <c r="A3026" t="s">
        <v>1737</v>
      </c>
      <c r="B3026">
        <v>1283725</v>
      </c>
    </row>
    <row r="3027" spans="1:2" x14ac:dyDescent="0.2">
      <c r="A3027" t="s">
        <v>1738</v>
      </c>
      <c r="B3027">
        <v>814695</v>
      </c>
    </row>
    <row r="3028" spans="1:2" x14ac:dyDescent="0.2">
      <c r="A3028" t="s">
        <v>1739</v>
      </c>
      <c r="B3028">
        <v>1128940</v>
      </c>
    </row>
    <row r="3029" spans="1:2" x14ac:dyDescent="0.2">
      <c r="A3029" t="s">
        <v>1740</v>
      </c>
      <c r="B3029">
        <v>9731830</v>
      </c>
    </row>
    <row r="3030" spans="1:2" x14ac:dyDescent="0.2">
      <c r="A3030" t="s">
        <v>1741</v>
      </c>
      <c r="B3030">
        <v>197705</v>
      </c>
    </row>
    <row r="3031" spans="1:2" x14ac:dyDescent="0.2">
      <c r="A3031" t="s">
        <v>1742</v>
      </c>
      <c r="B3031">
        <v>9534120</v>
      </c>
    </row>
    <row r="3032" spans="1:2" x14ac:dyDescent="0.2">
      <c r="A3032" t="s">
        <v>1743</v>
      </c>
      <c r="B3032">
        <v>310005</v>
      </c>
    </row>
    <row r="3033" spans="1:2" x14ac:dyDescent="0.2">
      <c r="A3033" t="s">
        <v>1744</v>
      </c>
      <c r="B3033">
        <v>219885</v>
      </c>
    </row>
    <row r="3034" spans="1:2" x14ac:dyDescent="0.2">
      <c r="A3034" t="s">
        <v>1745</v>
      </c>
      <c r="B3034">
        <v>100140</v>
      </c>
    </row>
    <row r="3035" spans="1:2" x14ac:dyDescent="0.2">
      <c r="A3035" t="s">
        <v>1746</v>
      </c>
      <c r="B3035">
        <v>1196550</v>
      </c>
    </row>
    <row r="3036" spans="1:2" x14ac:dyDescent="0.2">
      <c r="A3036" t="s">
        <v>1747</v>
      </c>
      <c r="B3036">
        <v>1149750</v>
      </c>
    </row>
    <row r="3037" spans="1:2" x14ac:dyDescent="0.2">
      <c r="A3037" t="s">
        <v>1748</v>
      </c>
      <c r="B3037">
        <v>451225</v>
      </c>
    </row>
    <row r="3038" spans="1:2" x14ac:dyDescent="0.2">
      <c r="A3038" t="s">
        <v>1749</v>
      </c>
      <c r="B3038">
        <v>984090</v>
      </c>
    </row>
    <row r="3039" spans="1:2" x14ac:dyDescent="0.2">
      <c r="A3039" t="s">
        <v>1750</v>
      </c>
      <c r="B3039">
        <v>656375</v>
      </c>
    </row>
    <row r="3040" spans="1:2" x14ac:dyDescent="0.2">
      <c r="A3040" t="s">
        <v>1751</v>
      </c>
      <c r="B3040">
        <v>243650</v>
      </c>
    </row>
    <row r="3041" spans="1:2" x14ac:dyDescent="0.2">
      <c r="A3041" t="s">
        <v>1752</v>
      </c>
      <c r="B3041">
        <v>327865</v>
      </c>
    </row>
    <row r="3042" spans="1:2" x14ac:dyDescent="0.2">
      <c r="A3042" t="s">
        <v>1753</v>
      </c>
      <c r="B3042">
        <v>184355</v>
      </c>
    </row>
    <row r="3043" spans="1:2" x14ac:dyDescent="0.2">
      <c r="A3043" t="s">
        <v>1754</v>
      </c>
      <c r="B3043">
        <v>740520</v>
      </c>
    </row>
    <row r="3044" spans="1:2" x14ac:dyDescent="0.2">
      <c r="A3044" t="s">
        <v>1755</v>
      </c>
      <c r="B3044">
        <v>12795</v>
      </c>
    </row>
    <row r="3045" spans="1:2" x14ac:dyDescent="0.2">
      <c r="A3045" t="s">
        <v>1756</v>
      </c>
      <c r="B3045">
        <v>462825</v>
      </c>
    </row>
    <row r="3046" spans="1:2" x14ac:dyDescent="0.2">
      <c r="A3046" t="s">
        <v>1757</v>
      </c>
      <c r="B3046">
        <v>420850</v>
      </c>
    </row>
    <row r="3047" spans="1:2" x14ac:dyDescent="0.2">
      <c r="A3047" t="s">
        <v>1758</v>
      </c>
      <c r="B3047">
        <v>383750</v>
      </c>
    </row>
    <row r="3048" spans="1:2" x14ac:dyDescent="0.2">
      <c r="A3048" t="s">
        <v>1759</v>
      </c>
      <c r="B3048">
        <v>192875</v>
      </c>
    </row>
    <row r="3049" spans="1:2" x14ac:dyDescent="0.2">
      <c r="A3049" t="s">
        <v>1760</v>
      </c>
      <c r="B3049">
        <v>535205</v>
      </c>
    </row>
    <row r="3050" spans="1:2" x14ac:dyDescent="0.2">
      <c r="A3050" t="s">
        <v>1761</v>
      </c>
      <c r="B3050">
        <v>371880</v>
      </c>
    </row>
    <row r="3051" spans="1:2" x14ac:dyDescent="0.2">
      <c r="A3051" t="s">
        <v>1762</v>
      </c>
      <c r="B3051">
        <v>589530</v>
      </c>
    </row>
    <row r="3052" spans="1:2" x14ac:dyDescent="0.2">
      <c r="A3052" t="s">
        <v>1763</v>
      </c>
      <c r="B3052">
        <v>8940645</v>
      </c>
    </row>
    <row r="3053" spans="1:2" x14ac:dyDescent="0.2">
      <c r="A3053" t="s">
        <v>1741</v>
      </c>
      <c r="B3053">
        <v>206640</v>
      </c>
    </row>
    <row r="3054" spans="1:2" x14ac:dyDescent="0.2">
      <c r="A3054" t="s">
        <v>1742</v>
      </c>
      <c r="B3054">
        <v>8734000</v>
      </c>
    </row>
    <row r="3055" spans="1:2" x14ac:dyDescent="0.2">
      <c r="A3055" t="s">
        <v>1743</v>
      </c>
      <c r="B3055">
        <v>134675</v>
      </c>
    </row>
    <row r="3056" spans="1:2" x14ac:dyDescent="0.2">
      <c r="A3056" t="s">
        <v>1744</v>
      </c>
      <c r="B3056">
        <v>51420</v>
      </c>
    </row>
    <row r="3057" spans="1:2" x14ac:dyDescent="0.2">
      <c r="A3057" t="s">
        <v>1745</v>
      </c>
      <c r="B3057">
        <v>36210</v>
      </c>
    </row>
    <row r="3058" spans="1:2" x14ac:dyDescent="0.2">
      <c r="A3058" t="s">
        <v>1746</v>
      </c>
      <c r="B3058">
        <v>168455</v>
      </c>
    </row>
    <row r="3059" spans="1:2" x14ac:dyDescent="0.2">
      <c r="A3059" t="s">
        <v>1747</v>
      </c>
      <c r="B3059">
        <v>446820</v>
      </c>
    </row>
    <row r="3060" spans="1:2" x14ac:dyDescent="0.2">
      <c r="A3060" t="s">
        <v>1748</v>
      </c>
      <c r="B3060">
        <v>214460</v>
      </c>
    </row>
    <row r="3061" spans="1:2" x14ac:dyDescent="0.2">
      <c r="A3061" t="s">
        <v>1749</v>
      </c>
      <c r="B3061">
        <v>1126115</v>
      </c>
    </row>
    <row r="3062" spans="1:2" x14ac:dyDescent="0.2">
      <c r="A3062" t="s">
        <v>1750</v>
      </c>
      <c r="B3062">
        <v>219670</v>
      </c>
    </row>
    <row r="3063" spans="1:2" x14ac:dyDescent="0.2">
      <c r="A3063" t="s">
        <v>1751</v>
      </c>
      <c r="B3063">
        <v>176705</v>
      </c>
    </row>
    <row r="3064" spans="1:2" x14ac:dyDescent="0.2">
      <c r="A3064" t="s">
        <v>1752</v>
      </c>
      <c r="B3064">
        <v>462715</v>
      </c>
    </row>
    <row r="3065" spans="1:2" x14ac:dyDescent="0.2">
      <c r="A3065" t="s">
        <v>1753</v>
      </c>
      <c r="B3065">
        <v>148955</v>
      </c>
    </row>
    <row r="3066" spans="1:2" x14ac:dyDescent="0.2">
      <c r="A3066" t="s">
        <v>1754</v>
      </c>
      <c r="B3066">
        <v>594600</v>
      </c>
    </row>
    <row r="3067" spans="1:2" x14ac:dyDescent="0.2">
      <c r="A3067" t="s">
        <v>1755</v>
      </c>
      <c r="B3067">
        <v>16000</v>
      </c>
    </row>
    <row r="3068" spans="1:2" x14ac:dyDescent="0.2">
      <c r="A3068" t="s">
        <v>1756</v>
      </c>
      <c r="B3068">
        <v>339590</v>
      </c>
    </row>
    <row r="3069" spans="1:2" x14ac:dyDescent="0.2">
      <c r="A3069" t="s">
        <v>1757</v>
      </c>
      <c r="B3069">
        <v>925735</v>
      </c>
    </row>
    <row r="3070" spans="1:2" x14ac:dyDescent="0.2">
      <c r="A3070" t="s">
        <v>1758</v>
      </c>
      <c r="B3070">
        <v>1754270</v>
      </c>
    </row>
    <row r="3071" spans="1:2" x14ac:dyDescent="0.2">
      <c r="A3071" t="s">
        <v>1759</v>
      </c>
      <c r="B3071">
        <v>186865</v>
      </c>
    </row>
    <row r="3072" spans="1:2" x14ac:dyDescent="0.2">
      <c r="A3072" t="s">
        <v>1760</v>
      </c>
      <c r="B3072">
        <v>748520</v>
      </c>
    </row>
    <row r="3073" spans="1:2" x14ac:dyDescent="0.2">
      <c r="A3073" t="s">
        <v>1761</v>
      </c>
      <c r="B3073">
        <v>442815</v>
      </c>
    </row>
    <row r="3074" spans="1:2" x14ac:dyDescent="0.2">
      <c r="A3074" t="s">
        <v>1762</v>
      </c>
      <c r="B3074">
        <v>539410</v>
      </c>
    </row>
    <row r="3075" spans="1:2" x14ac:dyDescent="0.2">
      <c r="A3075" t="s">
        <v>1764</v>
      </c>
      <c r="B3075">
        <v>17230040</v>
      </c>
    </row>
    <row r="3076" spans="1:2" x14ac:dyDescent="0.2">
      <c r="A3076" t="s">
        <v>1765</v>
      </c>
      <c r="B3076">
        <v>1272285</v>
      </c>
    </row>
    <row r="3077" spans="1:2" x14ac:dyDescent="0.2">
      <c r="A3077" t="s">
        <v>1766</v>
      </c>
      <c r="B3077">
        <v>78815</v>
      </c>
    </row>
    <row r="3078" spans="1:2" x14ac:dyDescent="0.2">
      <c r="A3078" t="s">
        <v>1767</v>
      </c>
      <c r="B3078">
        <v>1987260</v>
      </c>
    </row>
    <row r="3079" spans="1:2" x14ac:dyDescent="0.2">
      <c r="A3079" t="s">
        <v>1768</v>
      </c>
      <c r="B3079">
        <v>13891675</v>
      </c>
    </row>
    <row r="3080" spans="1:2" x14ac:dyDescent="0.2">
      <c r="A3080" t="s">
        <v>1769</v>
      </c>
      <c r="B3080">
        <v>8923545</v>
      </c>
    </row>
    <row r="3081" spans="1:2" x14ac:dyDescent="0.2">
      <c r="A3081" t="s">
        <v>1770</v>
      </c>
      <c r="B3081">
        <v>639495</v>
      </c>
    </row>
    <row r="3082" spans="1:2" x14ac:dyDescent="0.2">
      <c r="A3082" t="s">
        <v>1771</v>
      </c>
      <c r="B3082">
        <v>54235</v>
      </c>
    </row>
    <row r="3083" spans="1:2" x14ac:dyDescent="0.2">
      <c r="A3083" t="s">
        <v>1772</v>
      </c>
      <c r="B3083">
        <v>1487445</v>
      </c>
    </row>
    <row r="3084" spans="1:2" x14ac:dyDescent="0.2">
      <c r="A3084" t="s">
        <v>1773</v>
      </c>
      <c r="B3084">
        <v>6742365</v>
      </c>
    </row>
    <row r="3085" spans="1:2" x14ac:dyDescent="0.2">
      <c r="A3085" t="s">
        <v>1774</v>
      </c>
      <c r="B3085">
        <v>8306495</v>
      </c>
    </row>
    <row r="3086" spans="1:2" x14ac:dyDescent="0.2">
      <c r="A3086" t="s">
        <v>1770</v>
      </c>
      <c r="B3086">
        <v>632785</v>
      </c>
    </row>
    <row r="3087" spans="1:2" x14ac:dyDescent="0.2">
      <c r="A3087" t="s">
        <v>1771</v>
      </c>
      <c r="B3087">
        <v>24575</v>
      </c>
    </row>
    <row r="3088" spans="1:2" x14ac:dyDescent="0.2">
      <c r="A3088" t="s">
        <v>1772</v>
      </c>
      <c r="B3088">
        <v>499820</v>
      </c>
    </row>
    <row r="3089" spans="1:2" x14ac:dyDescent="0.2">
      <c r="A3089" t="s">
        <v>1773</v>
      </c>
      <c r="B3089">
        <v>7149315</v>
      </c>
    </row>
    <row r="3090" spans="1:2" x14ac:dyDescent="0.2">
      <c r="A3090" t="s">
        <v>1775</v>
      </c>
      <c r="B3090">
        <v>13891680</v>
      </c>
    </row>
    <row r="3091" spans="1:2" x14ac:dyDescent="0.2">
      <c r="A3091" t="s">
        <v>1776</v>
      </c>
      <c r="B3091">
        <v>8102115</v>
      </c>
    </row>
    <row r="3092" spans="1:2" x14ac:dyDescent="0.2">
      <c r="A3092" t="s">
        <v>1777</v>
      </c>
      <c r="B3092">
        <v>2906390</v>
      </c>
    </row>
    <row r="3093" spans="1:2" x14ac:dyDescent="0.2">
      <c r="A3093" t="s">
        <v>1778</v>
      </c>
      <c r="B3093">
        <v>2725205</v>
      </c>
    </row>
    <row r="3094" spans="1:2" x14ac:dyDescent="0.2">
      <c r="A3094" t="s">
        <v>1779</v>
      </c>
      <c r="B3094">
        <v>157975</v>
      </c>
    </row>
    <row r="3095" spans="1:2" x14ac:dyDescent="0.2">
      <c r="A3095" t="s">
        <v>1780</v>
      </c>
      <c r="B3095">
        <v>6742365</v>
      </c>
    </row>
    <row r="3096" spans="1:2" x14ac:dyDescent="0.2">
      <c r="A3096" t="s">
        <v>1781</v>
      </c>
      <c r="B3096">
        <v>3723115</v>
      </c>
    </row>
    <row r="3097" spans="1:2" x14ac:dyDescent="0.2">
      <c r="A3097" t="s">
        <v>1782</v>
      </c>
      <c r="B3097">
        <v>1435640</v>
      </c>
    </row>
    <row r="3098" spans="1:2" x14ac:dyDescent="0.2">
      <c r="A3098" t="s">
        <v>1783</v>
      </c>
      <c r="B3098">
        <v>1492170</v>
      </c>
    </row>
    <row r="3099" spans="1:2" x14ac:dyDescent="0.2">
      <c r="A3099" t="s">
        <v>1784</v>
      </c>
      <c r="B3099">
        <v>91445</v>
      </c>
    </row>
    <row r="3100" spans="1:2" x14ac:dyDescent="0.2">
      <c r="A3100" t="s">
        <v>1785</v>
      </c>
      <c r="B3100">
        <v>7149315</v>
      </c>
    </row>
    <row r="3101" spans="1:2" x14ac:dyDescent="0.2">
      <c r="A3101" t="s">
        <v>1781</v>
      </c>
      <c r="B3101">
        <v>4379000</v>
      </c>
    </row>
    <row r="3102" spans="1:2" x14ac:dyDescent="0.2">
      <c r="A3102" t="s">
        <v>1782</v>
      </c>
      <c r="B3102">
        <v>1470750</v>
      </c>
    </row>
    <row r="3103" spans="1:2" x14ac:dyDescent="0.2">
      <c r="A3103" t="s">
        <v>1783</v>
      </c>
      <c r="B3103">
        <v>1233030</v>
      </c>
    </row>
    <row r="3104" spans="1:2" x14ac:dyDescent="0.2">
      <c r="A3104" t="s">
        <v>1784</v>
      </c>
      <c r="B3104">
        <v>66525</v>
      </c>
    </row>
    <row r="3105" spans="1:2" x14ac:dyDescent="0.2">
      <c r="A3105" t="s">
        <v>1786</v>
      </c>
      <c r="B3105">
        <v>15878945</v>
      </c>
    </row>
    <row r="3106" spans="1:2" x14ac:dyDescent="0.2">
      <c r="A3106" t="s">
        <v>1787</v>
      </c>
      <c r="B3106">
        <v>11748095</v>
      </c>
    </row>
    <row r="3107" spans="1:2" x14ac:dyDescent="0.2">
      <c r="A3107" t="s">
        <v>1788</v>
      </c>
      <c r="B3107">
        <v>868920</v>
      </c>
    </row>
    <row r="3108" spans="1:2" x14ac:dyDescent="0.2">
      <c r="A3108" t="s">
        <v>1789</v>
      </c>
      <c r="B3108">
        <v>1968215</v>
      </c>
    </row>
    <row r="3109" spans="1:2" x14ac:dyDescent="0.2">
      <c r="A3109" t="s">
        <v>1790</v>
      </c>
      <c r="B3109">
        <v>877990</v>
      </c>
    </row>
    <row r="3110" spans="1:2" x14ac:dyDescent="0.2">
      <c r="A3110" t="s">
        <v>1791</v>
      </c>
      <c r="B3110">
        <v>222130</v>
      </c>
    </row>
    <row r="3111" spans="1:2" x14ac:dyDescent="0.2">
      <c r="A3111" t="s">
        <v>1792</v>
      </c>
      <c r="B3111">
        <v>193590</v>
      </c>
    </row>
    <row r="3112" spans="1:2" x14ac:dyDescent="0.2">
      <c r="A3112" t="s">
        <v>1793</v>
      </c>
      <c r="B3112">
        <v>8229805</v>
      </c>
    </row>
    <row r="3113" spans="1:2" x14ac:dyDescent="0.2">
      <c r="A3113" t="s">
        <v>1794</v>
      </c>
      <c r="B3113">
        <v>6380120</v>
      </c>
    </row>
    <row r="3114" spans="1:2" x14ac:dyDescent="0.2">
      <c r="A3114" t="s">
        <v>1795</v>
      </c>
      <c r="B3114">
        <v>349855</v>
      </c>
    </row>
    <row r="3115" spans="1:2" x14ac:dyDescent="0.2">
      <c r="A3115" t="s">
        <v>1796</v>
      </c>
      <c r="B3115">
        <v>846735</v>
      </c>
    </row>
    <row r="3116" spans="1:2" x14ac:dyDescent="0.2">
      <c r="A3116" t="s">
        <v>1797</v>
      </c>
      <c r="B3116">
        <v>392955</v>
      </c>
    </row>
    <row r="3117" spans="1:2" x14ac:dyDescent="0.2">
      <c r="A3117" t="s">
        <v>1798</v>
      </c>
      <c r="B3117">
        <v>146615</v>
      </c>
    </row>
    <row r="3118" spans="1:2" x14ac:dyDescent="0.2">
      <c r="A3118" t="s">
        <v>1799</v>
      </c>
      <c r="B3118">
        <v>113525</v>
      </c>
    </row>
    <row r="3119" spans="1:2" x14ac:dyDescent="0.2">
      <c r="A3119" t="s">
        <v>1800</v>
      </c>
      <c r="B3119">
        <v>7649130</v>
      </c>
    </row>
    <row r="3120" spans="1:2" x14ac:dyDescent="0.2">
      <c r="A3120" t="s">
        <v>1794</v>
      </c>
      <c r="B3120">
        <v>5367975</v>
      </c>
    </row>
    <row r="3121" spans="1:2" x14ac:dyDescent="0.2">
      <c r="A3121" t="s">
        <v>1795</v>
      </c>
      <c r="B3121">
        <v>519065</v>
      </c>
    </row>
    <row r="3122" spans="1:2" x14ac:dyDescent="0.2">
      <c r="A3122" t="s">
        <v>1796</v>
      </c>
      <c r="B3122">
        <v>1121485</v>
      </c>
    </row>
    <row r="3123" spans="1:2" x14ac:dyDescent="0.2">
      <c r="A3123" t="s">
        <v>1797</v>
      </c>
      <c r="B3123">
        <v>485030</v>
      </c>
    </row>
    <row r="3124" spans="1:2" x14ac:dyDescent="0.2">
      <c r="A3124" t="s">
        <v>1798</v>
      </c>
      <c r="B3124">
        <v>75515</v>
      </c>
    </row>
    <row r="3125" spans="1:2" x14ac:dyDescent="0.2">
      <c r="A3125" t="s">
        <v>1799</v>
      </c>
      <c r="B3125">
        <v>80060</v>
      </c>
    </row>
    <row r="3126" spans="1:2" x14ac:dyDescent="0.2">
      <c r="A3126" t="s">
        <v>1801</v>
      </c>
      <c r="B3126">
        <v>15878940</v>
      </c>
    </row>
    <row r="3127" spans="1:2" x14ac:dyDescent="0.2">
      <c r="A3127" t="s">
        <v>1802</v>
      </c>
      <c r="B3127">
        <v>4449920</v>
      </c>
    </row>
    <row r="3128" spans="1:2" x14ac:dyDescent="0.2">
      <c r="A3128" t="s">
        <v>1803</v>
      </c>
      <c r="B3128">
        <v>5314295</v>
      </c>
    </row>
    <row r="3129" spans="1:2" x14ac:dyDescent="0.2">
      <c r="A3129" t="s">
        <v>1804</v>
      </c>
      <c r="B3129">
        <v>3228840</v>
      </c>
    </row>
    <row r="3130" spans="1:2" x14ac:dyDescent="0.2">
      <c r="A3130" t="s">
        <v>1805</v>
      </c>
      <c r="B3130">
        <v>1391060</v>
      </c>
    </row>
    <row r="3131" spans="1:2" x14ac:dyDescent="0.2">
      <c r="A3131" t="s">
        <v>1806</v>
      </c>
      <c r="B3131">
        <v>1494830</v>
      </c>
    </row>
    <row r="3132" spans="1:2" x14ac:dyDescent="0.2">
      <c r="A3132" t="s">
        <v>1807</v>
      </c>
      <c r="B3132">
        <v>8229805</v>
      </c>
    </row>
    <row r="3133" spans="1:2" x14ac:dyDescent="0.2">
      <c r="A3133" t="s">
        <v>1808</v>
      </c>
      <c r="B3133">
        <v>2071365</v>
      </c>
    </row>
    <row r="3134" spans="1:2" x14ac:dyDescent="0.2">
      <c r="A3134" t="s">
        <v>1809</v>
      </c>
      <c r="B3134">
        <v>2725165</v>
      </c>
    </row>
    <row r="3135" spans="1:2" x14ac:dyDescent="0.2">
      <c r="A3135" t="s">
        <v>1810</v>
      </c>
      <c r="B3135">
        <v>1782680</v>
      </c>
    </row>
    <row r="3136" spans="1:2" x14ac:dyDescent="0.2">
      <c r="A3136" t="s">
        <v>1811</v>
      </c>
      <c r="B3136">
        <v>768120</v>
      </c>
    </row>
    <row r="3137" spans="1:2" x14ac:dyDescent="0.2">
      <c r="A3137" t="s">
        <v>1812</v>
      </c>
      <c r="B3137">
        <v>882485</v>
      </c>
    </row>
    <row r="3138" spans="1:2" x14ac:dyDescent="0.2">
      <c r="A3138" t="s">
        <v>1813</v>
      </c>
      <c r="B3138">
        <v>7649135</v>
      </c>
    </row>
    <row r="3139" spans="1:2" x14ac:dyDescent="0.2">
      <c r="A3139" t="s">
        <v>1808</v>
      </c>
      <c r="B3139">
        <v>2378555</v>
      </c>
    </row>
    <row r="3140" spans="1:2" x14ac:dyDescent="0.2">
      <c r="A3140" t="s">
        <v>1809</v>
      </c>
      <c r="B3140">
        <v>2589130</v>
      </c>
    </row>
    <row r="3141" spans="1:2" x14ac:dyDescent="0.2">
      <c r="A3141" t="s">
        <v>1810</v>
      </c>
      <c r="B3141">
        <v>1446165</v>
      </c>
    </row>
    <row r="3142" spans="1:2" x14ac:dyDescent="0.2">
      <c r="A3142" t="s">
        <v>1811</v>
      </c>
      <c r="B3142">
        <v>622940</v>
      </c>
    </row>
    <row r="3143" spans="1:2" x14ac:dyDescent="0.2">
      <c r="A3143" t="s">
        <v>1812</v>
      </c>
      <c r="B3143">
        <v>612345</v>
      </c>
    </row>
    <row r="3144" spans="1:2" x14ac:dyDescent="0.2">
      <c r="A3144" t="s">
        <v>1814</v>
      </c>
      <c r="B3144">
        <v>15878940</v>
      </c>
    </row>
    <row r="3145" spans="1:2" x14ac:dyDescent="0.2">
      <c r="A3145" t="s">
        <v>1815</v>
      </c>
      <c r="B3145">
        <v>1073685</v>
      </c>
    </row>
    <row r="3146" spans="1:2" x14ac:dyDescent="0.2">
      <c r="A3146" t="s">
        <v>1816</v>
      </c>
      <c r="B3146">
        <v>2814750</v>
      </c>
    </row>
    <row r="3147" spans="1:2" x14ac:dyDescent="0.2">
      <c r="A3147" t="s">
        <v>1817</v>
      </c>
      <c r="B3147">
        <v>4458830</v>
      </c>
    </row>
    <row r="3148" spans="1:2" x14ac:dyDescent="0.2">
      <c r="A3148" t="s">
        <v>1818</v>
      </c>
      <c r="B3148">
        <v>3349975</v>
      </c>
    </row>
    <row r="3149" spans="1:2" x14ac:dyDescent="0.2">
      <c r="A3149" t="s">
        <v>1819</v>
      </c>
      <c r="B3149">
        <v>1756265</v>
      </c>
    </row>
    <row r="3150" spans="1:2" x14ac:dyDescent="0.2">
      <c r="A3150" t="s">
        <v>1820</v>
      </c>
      <c r="B3150">
        <v>2425435</v>
      </c>
    </row>
    <row r="3151" spans="1:2" x14ac:dyDescent="0.2">
      <c r="A3151" t="s">
        <v>1821</v>
      </c>
      <c r="B3151">
        <v>8229810</v>
      </c>
    </row>
    <row r="3152" spans="1:2" x14ac:dyDescent="0.2">
      <c r="A3152" t="s">
        <v>1822</v>
      </c>
      <c r="B3152">
        <v>781230</v>
      </c>
    </row>
    <row r="3153" spans="1:2" x14ac:dyDescent="0.2">
      <c r="A3153" t="s">
        <v>1823</v>
      </c>
      <c r="B3153">
        <v>1754045</v>
      </c>
    </row>
    <row r="3154" spans="1:2" x14ac:dyDescent="0.2">
      <c r="A3154" t="s">
        <v>1824</v>
      </c>
      <c r="B3154">
        <v>2217215</v>
      </c>
    </row>
    <row r="3155" spans="1:2" x14ac:dyDescent="0.2">
      <c r="A3155" t="s">
        <v>1825</v>
      </c>
      <c r="B3155">
        <v>1408710</v>
      </c>
    </row>
    <row r="3156" spans="1:2" x14ac:dyDescent="0.2">
      <c r="A3156" t="s">
        <v>1826</v>
      </c>
      <c r="B3156">
        <v>752940</v>
      </c>
    </row>
    <row r="3157" spans="1:2" x14ac:dyDescent="0.2">
      <c r="A3157" t="s">
        <v>1827</v>
      </c>
      <c r="B3157">
        <v>1315670</v>
      </c>
    </row>
    <row r="3158" spans="1:2" x14ac:dyDescent="0.2">
      <c r="A3158" t="s">
        <v>1828</v>
      </c>
      <c r="B3158">
        <v>7649135</v>
      </c>
    </row>
    <row r="3159" spans="1:2" x14ac:dyDescent="0.2">
      <c r="A3159" t="s">
        <v>1822</v>
      </c>
      <c r="B3159">
        <v>292455</v>
      </c>
    </row>
    <row r="3160" spans="1:2" x14ac:dyDescent="0.2">
      <c r="A3160" t="s">
        <v>1823</v>
      </c>
      <c r="B3160">
        <v>1060705</v>
      </c>
    </row>
    <row r="3161" spans="1:2" x14ac:dyDescent="0.2">
      <c r="A3161" t="s">
        <v>1824</v>
      </c>
      <c r="B3161">
        <v>2241620</v>
      </c>
    </row>
    <row r="3162" spans="1:2" x14ac:dyDescent="0.2">
      <c r="A3162" t="s">
        <v>1825</v>
      </c>
      <c r="B3162">
        <v>1941265</v>
      </c>
    </row>
    <row r="3163" spans="1:2" x14ac:dyDescent="0.2">
      <c r="A3163" t="s">
        <v>1826</v>
      </c>
      <c r="B3163">
        <v>1003325</v>
      </c>
    </row>
    <row r="3164" spans="1:2" x14ac:dyDescent="0.2">
      <c r="A3164" t="s">
        <v>1827</v>
      </c>
      <c r="B3164">
        <v>1109765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2927"/>
  <sheetViews>
    <sheetView workbookViewId="0">
      <selection activeCell="A37" sqref="A37"/>
    </sheetView>
  </sheetViews>
  <sheetFormatPr defaultRowHeight="15" x14ac:dyDescent="0.2"/>
  <cols>
    <col min="1" max="1" width="132" bestFit="1" customWidth="1"/>
  </cols>
  <sheetData>
    <row r="1" spans="1:2" x14ac:dyDescent="0.2">
      <c r="A1" t="s">
        <v>2646</v>
      </c>
    </row>
    <row r="2" spans="1:2" x14ac:dyDescent="0.2">
      <c r="B2" s="9" t="s">
        <v>2647</v>
      </c>
    </row>
    <row r="3" spans="1:2" x14ac:dyDescent="0.2">
      <c r="A3" t="s">
        <v>1857</v>
      </c>
      <c r="B3">
        <v>6098470</v>
      </c>
    </row>
    <row r="4" spans="1:2" x14ac:dyDescent="0.2">
      <c r="A4" t="s">
        <v>1858</v>
      </c>
      <c r="B4">
        <v>2930140</v>
      </c>
    </row>
    <row r="5" spans="1:2" x14ac:dyDescent="0.2">
      <c r="A5" t="s">
        <v>1859</v>
      </c>
      <c r="B5">
        <v>3168330</v>
      </c>
    </row>
    <row r="6" spans="1:2" x14ac:dyDescent="0.2">
      <c r="A6" t="s">
        <v>1860</v>
      </c>
      <c r="B6">
        <v>28643015</v>
      </c>
    </row>
    <row r="7" spans="1:2" x14ac:dyDescent="0.2">
      <c r="A7" t="s">
        <v>1861</v>
      </c>
      <c r="B7">
        <v>27489400</v>
      </c>
    </row>
    <row r="8" spans="1:2" x14ac:dyDescent="0.2">
      <c r="A8" t="s">
        <v>1862</v>
      </c>
      <c r="B8">
        <v>47487</v>
      </c>
    </row>
    <row r="9" spans="1:2" x14ac:dyDescent="0.2">
      <c r="A9" t="s">
        <v>1863</v>
      </c>
      <c r="B9">
        <v>34205</v>
      </c>
    </row>
    <row r="10" spans="1:2" x14ac:dyDescent="0.2">
      <c r="A10" t="s">
        <v>1864</v>
      </c>
      <c r="B10">
        <v>27500225</v>
      </c>
    </row>
    <row r="11" spans="1:2" x14ac:dyDescent="0.2">
      <c r="A11" t="s">
        <v>1865</v>
      </c>
      <c r="B11">
        <v>38977</v>
      </c>
    </row>
    <row r="12" spans="1:2" x14ac:dyDescent="0.2">
      <c r="A12" t="s">
        <v>1866</v>
      </c>
      <c r="B12">
        <v>30861</v>
      </c>
    </row>
    <row r="13" spans="1:2" x14ac:dyDescent="0.2">
      <c r="A13" t="s">
        <v>1867</v>
      </c>
      <c r="B13">
        <v>24584070</v>
      </c>
    </row>
    <row r="14" spans="1:2" x14ac:dyDescent="0.2">
      <c r="A14" t="s">
        <v>1868</v>
      </c>
      <c r="B14">
        <v>46885</v>
      </c>
    </row>
    <row r="15" spans="1:2" x14ac:dyDescent="0.2">
      <c r="A15" t="s">
        <v>1869</v>
      </c>
      <c r="B15">
        <v>32754</v>
      </c>
    </row>
    <row r="16" spans="1:2" x14ac:dyDescent="0.2">
      <c r="A16" t="s">
        <v>1870</v>
      </c>
      <c r="B16">
        <v>19742135</v>
      </c>
    </row>
    <row r="17" spans="1:2" x14ac:dyDescent="0.2">
      <c r="A17" t="s">
        <v>1871</v>
      </c>
      <c r="B17">
        <v>7738</v>
      </c>
    </row>
    <row r="18" spans="1:2" x14ac:dyDescent="0.2">
      <c r="A18" t="s">
        <v>1872</v>
      </c>
      <c r="B18">
        <v>5457</v>
      </c>
    </row>
    <row r="19" spans="1:2" x14ac:dyDescent="0.2">
      <c r="A19" t="s">
        <v>1873</v>
      </c>
      <c r="B19">
        <v>20428675</v>
      </c>
    </row>
    <row r="20" spans="1:2" x14ac:dyDescent="0.2">
      <c r="A20" t="s">
        <v>1874</v>
      </c>
      <c r="B20">
        <v>46057</v>
      </c>
    </row>
    <row r="21" spans="1:2" x14ac:dyDescent="0.2">
      <c r="A21" t="s">
        <v>1875</v>
      </c>
      <c r="B21">
        <v>33683</v>
      </c>
    </row>
    <row r="22" spans="1:2" x14ac:dyDescent="0.2">
      <c r="A22" t="s">
        <v>1876</v>
      </c>
      <c r="B22">
        <v>13990430</v>
      </c>
    </row>
    <row r="23" spans="1:2" x14ac:dyDescent="0.2">
      <c r="A23" t="s">
        <v>1877</v>
      </c>
      <c r="B23">
        <v>13441555</v>
      </c>
    </row>
    <row r="24" spans="1:2" x14ac:dyDescent="0.2">
      <c r="A24" t="s">
        <v>1878</v>
      </c>
      <c r="B24">
        <v>56740</v>
      </c>
    </row>
    <row r="25" spans="1:2" x14ac:dyDescent="0.2">
      <c r="A25" t="s">
        <v>1879</v>
      </c>
      <c r="B25">
        <v>40755</v>
      </c>
    </row>
    <row r="26" spans="1:2" x14ac:dyDescent="0.2">
      <c r="A26" t="s">
        <v>1880</v>
      </c>
      <c r="B26">
        <v>13446230</v>
      </c>
    </row>
    <row r="27" spans="1:2" x14ac:dyDescent="0.2">
      <c r="A27" t="s">
        <v>1881</v>
      </c>
      <c r="B27">
        <v>45404</v>
      </c>
    </row>
    <row r="28" spans="1:2" x14ac:dyDescent="0.2">
      <c r="A28" t="s">
        <v>1882</v>
      </c>
      <c r="B28">
        <v>35917</v>
      </c>
    </row>
    <row r="29" spans="1:2" x14ac:dyDescent="0.2">
      <c r="A29" t="s">
        <v>1883</v>
      </c>
      <c r="B29">
        <v>12295015</v>
      </c>
    </row>
    <row r="30" spans="1:2" x14ac:dyDescent="0.2">
      <c r="A30" t="s">
        <v>1884</v>
      </c>
      <c r="B30">
        <v>56803</v>
      </c>
    </row>
    <row r="31" spans="1:2" x14ac:dyDescent="0.2">
      <c r="A31" t="s">
        <v>1885</v>
      </c>
      <c r="B31">
        <v>39886</v>
      </c>
    </row>
    <row r="32" spans="1:2" x14ac:dyDescent="0.2">
      <c r="A32" t="s">
        <v>1886</v>
      </c>
      <c r="B32">
        <v>8752070</v>
      </c>
    </row>
    <row r="33" spans="1:2" x14ac:dyDescent="0.2">
      <c r="A33" t="s">
        <v>1887</v>
      </c>
      <c r="B33">
        <v>7345</v>
      </c>
    </row>
    <row r="34" spans="1:2" x14ac:dyDescent="0.2">
      <c r="A34" t="s">
        <v>1888</v>
      </c>
      <c r="B34">
        <v>4204</v>
      </c>
    </row>
    <row r="35" spans="1:2" x14ac:dyDescent="0.2">
      <c r="A35" t="s">
        <v>1889</v>
      </c>
      <c r="B35">
        <v>10542540</v>
      </c>
    </row>
    <row r="36" spans="1:2" x14ac:dyDescent="0.2">
      <c r="A36" t="s">
        <v>1890</v>
      </c>
      <c r="B36">
        <v>54369</v>
      </c>
    </row>
    <row r="37" spans="1:2" x14ac:dyDescent="0.2">
      <c r="A37" t="s">
        <v>1891</v>
      </c>
      <c r="B37">
        <v>39827</v>
      </c>
    </row>
    <row r="38" spans="1:2" x14ac:dyDescent="0.2">
      <c r="A38" t="s">
        <v>1892</v>
      </c>
      <c r="B38">
        <v>14652585</v>
      </c>
    </row>
    <row r="39" spans="1:2" x14ac:dyDescent="0.2">
      <c r="A39" t="s">
        <v>1877</v>
      </c>
      <c r="B39">
        <v>14047845</v>
      </c>
    </row>
    <row r="40" spans="1:2" x14ac:dyDescent="0.2">
      <c r="A40" t="s">
        <v>1878</v>
      </c>
      <c r="B40">
        <v>38632</v>
      </c>
    </row>
    <row r="41" spans="1:2" x14ac:dyDescent="0.2">
      <c r="A41" t="s">
        <v>1879</v>
      </c>
      <c r="B41">
        <v>28868</v>
      </c>
    </row>
    <row r="42" spans="1:2" x14ac:dyDescent="0.2">
      <c r="A42" t="s">
        <v>1880</v>
      </c>
      <c r="B42">
        <v>14054000</v>
      </c>
    </row>
    <row r="43" spans="1:2" x14ac:dyDescent="0.2">
      <c r="A43" t="s">
        <v>1881</v>
      </c>
      <c r="B43">
        <v>32828</v>
      </c>
    </row>
    <row r="44" spans="1:2" x14ac:dyDescent="0.2">
      <c r="A44" t="s">
        <v>1882</v>
      </c>
      <c r="B44">
        <v>26630</v>
      </c>
    </row>
    <row r="45" spans="1:2" x14ac:dyDescent="0.2">
      <c r="A45" t="s">
        <v>1883</v>
      </c>
      <c r="B45">
        <v>12289055</v>
      </c>
    </row>
    <row r="46" spans="1:2" x14ac:dyDescent="0.2">
      <c r="A46" t="s">
        <v>1884</v>
      </c>
      <c r="B46">
        <v>36962</v>
      </c>
    </row>
    <row r="47" spans="1:2" x14ac:dyDescent="0.2">
      <c r="A47" t="s">
        <v>1885</v>
      </c>
      <c r="B47">
        <v>26632</v>
      </c>
    </row>
    <row r="48" spans="1:2" x14ac:dyDescent="0.2">
      <c r="A48" t="s">
        <v>1886</v>
      </c>
      <c r="B48">
        <v>10990065</v>
      </c>
    </row>
    <row r="49" spans="1:2" x14ac:dyDescent="0.2">
      <c r="A49" t="s">
        <v>1887</v>
      </c>
      <c r="B49">
        <v>8050</v>
      </c>
    </row>
    <row r="50" spans="1:2" x14ac:dyDescent="0.2">
      <c r="A50" t="s">
        <v>1888</v>
      </c>
      <c r="B50">
        <v>6141</v>
      </c>
    </row>
    <row r="51" spans="1:2" x14ac:dyDescent="0.2">
      <c r="A51" t="s">
        <v>1889</v>
      </c>
      <c r="B51">
        <v>9886130</v>
      </c>
    </row>
    <row r="52" spans="1:2" x14ac:dyDescent="0.2">
      <c r="A52" t="s">
        <v>1890</v>
      </c>
      <c r="B52">
        <v>37193</v>
      </c>
    </row>
    <row r="53" spans="1:2" x14ac:dyDescent="0.2">
      <c r="A53" t="s">
        <v>1891</v>
      </c>
      <c r="B53">
        <v>28504</v>
      </c>
    </row>
    <row r="54" spans="1:2" x14ac:dyDescent="0.2">
      <c r="A54" t="s">
        <v>1893</v>
      </c>
      <c r="B54">
        <v>100</v>
      </c>
    </row>
    <row r="55" spans="1:2" x14ac:dyDescent="0.2">
      <c r="A55" t="s">
        <v>1894</v>
      </c>
      <c r="B55">
        <v>88</v>
      </c>
    </row>
    <row r="56" spans="1:2" x14ac:dyDescent="0.2">
      <c r="A56" t="s">
        <v>1895</v>
      </c>
      <c r="B56">
        <v>72</v>
      </c>
    </row>
    <row r="57" spans="1:2" x14ac:dyDescent="0.2">
      <c r="A57" t="s">
        <v>1896</v>
      </c>
      <c r="B57">
        <v>12</v>
      </c>
    </row>
    <row r="58" spans="1:2" x14ac:dyDescent="0.2">
      <c r="A58" t="s">
        <v>1897</v>
      </c>
      <c r="B58">
        <v>100</v>
      </c>
    </row>
    <row r="59" spans="1:2" x14ac:dyDescent="0.2">
      <c r="A59" t="s">
        <v>1898</v>
      </c>
      <c r="B59">
        <v>92</v>
      </c>
    </row>
    <row r="60" spans="1:2" x14ac:dyDescent="0.2">
      <c r="A60" t="s">
        <v>1899</v>
      </c>
      <c r="B60">
        <v>75</v>
      </c>
    </row>
    <row r="61" spans="1:2" x14ac:dyDescent="0.2">
      <c r="A61" t="s">
        <v>1900</v>
      </c>
      <c r="B61">
        <v>8</v>
      </c>
    </row>
    <row r="62" spans="1:2" x14ac:dyDescent="0.2">
      <c r="A62" t="s">
        <v>1901</v>
      </c>
      <c r="B62">
        <v>100</v>
      </c>
    </row>
    <row r="63" spans="1:2" x14ac:dyDescent="0.2">
      <c r="A63" t="s">
        <v>1898</v>
      </c>
      <c r="B63">
        <v>84</v>
      </c>
    </row>
    <row r="64" spans="1:2" x14ac:dyDescent="0.2">
      <c r="A64" t="s">
        <v>1899</v>
      </c>
      <c r="B64">
        <v>68</v>
      </c>
    </row>
    <row r="65" spans="1:2" x14ac:dyDescent="0.2">
      <c r="A65" t="s">
        <v>1900</v>
      </c>
      <c r="B65">
        <v>16</v>
      </c>
    </row>
    <row r="66" spans="1:2" x14ac:dyDescent="0.2">
      <c r="A66" t="s">
        <v>1902</v>
      </c>
      <c r="B66">
        <v>28643020</v>
      </c>
    </row>
    <row r="67" spans="1:2" x14ac:dyDescent="0.2">
      <c r="A67" t="s">
        <v>1903</v>
      </c>
      <c r="B67">
        <v>1153615</v>
      </c>
    </row>
    <row r="68" spans="1:2" x14ac:dyDescent="0.2">
      <c r="A68" t="s">
        <v>1904</v>
      </c>
      <c r="B68">
        <v>27489400</v>
      </c>
    </row>
    <row r="69" spans="1:2" x14ac:dyDescent="0.2">
      <c r="A69" t="s">
        <v>1905</v>
      </c>
      <c r="B69">
        <v>3871860</v>
      </c>
    </row>
    <row r="70" spans="1:2" x14ac:dyDescent="0.2">
      <c r="A70" t="s">
        <v>1906</v>
      </c>
      <c r="B70">
        <v>4683945</v>
      </c>
    </row>
    <row r="71" spans="1:2" x14ac:dyDescent="0.2">
      <c r="A71" t="s">
        <v>1907</v>
      </c>
      <c r="B71">
        <v>3812950</v>
      </c>
    </row>
    <row r="72" spans="1:2" x14ac:dyDescent="0.2">
      <c r="A72" t="s">
        <v>1908</v>
      </c>
      <c r="B72">
        <v>3205135</v>
      </c>
    </row>
    <row r="73" spans="1:2" x14ac:dyDescent="0.2">
      <c r="A73" t="s">
        <v>1909</v>
      </c>
      <c r="B73">
        <v>2825560</v>
      </c>
    </row>
    <row r="74" spans="1:2" x14ac:dyDescent="0.2">
      <c r="A74" t="s">
        <v>1910</v>
      </c>
      <c r="B74">
        <v>2182490</v>
      </c>
    </row>
    <row r="75" spans="1:2" x14ac:dyDescent="0.2">
      <c r="A75" t="s">
        <v>1911</v>
      </c>
      <c r="B75">
        <v>1653910</v>
      </c>
    </row>
    <row r="76" spans="1:2" x14ac:dyDescent="0.2">
      <c r="A76" t="s">
        <v>1912</v>
      </c>
      <c r="B76">
        <v>1270950</v>
      </c>
    </row>
    <row r="77" spans="1:2" x14ac:dyDescent="0.2">
      <c r="A77" t="s">
        <v>1913</v>
      </c>
      <c r="B77">
        <v>966280</v>
      </c>
    </row>
    <row r="78" spans="1:2" x14ac:dyDescent="0.2">
      <c r="A78" t="s">
        <v>1914</v>
      </c>
      <c r="B78">
        <v>749660</v>
      </c>
    </row>
    <row r="79" spans="1:2" x14ac:dyDescent="0.2">
      <c r="A79" t="s">
        <v>1915</v>
      </c>
      <c r="B79">
        <v>2266655</v>
      </c>
    </row>
    <row r="80" spans="1:2" x14ac:dyDescent="0.2">
      <c r="A80" t="s">
        <v>1916</v>
      </c>
      <c r="B80">
        <v>1494075</v>
      </c>
    </row>
    <row r="81" spans="1:2" x14ac:dyDescent="0.2">
      <c r="A81" t="s">
        <v>1917</v>
      </c>
      <c r="B81">
        <v>772575</v>
      </c>
    </row>
    <row r="82" spans="1:2" x14ac:dyDescent="0.2">
      <c r="A82" t="s">
        <v>1918</v>
      </c>
      <c r="B82">
        <v>96</v>
      </c>
    </row>
    <row r="83" spans="1:2" x14ac:dyDescent="0.2">
      <c r="A83" t="s">
        <v>1919</v>
      </c>
      <c r="B83">
        <v>13990430</v>
      </c>
    </row>
    <row r="84" spans="1:2" x14ac:dyDescent="0.2">
      <c r="A84" t="s">
        <v>1920</v>
      </c>
      <c r="B84">
        <v>548880</v>
      </c>
    </row>
    <row r="85" spans="1:2" x14ac:dyDescent="0.2">
      <c r="A85" t="s">
        <v>1921</v>
      </c>
      <c r="B85">
        <v>13441550</v>
      </c>
    </row>
    <row r="86" spans="1:2" x14ac:dyDescent="0.2">
      <c r="A86" t="s">
        <v>1922</v>
      </c>
      <c r="B86">
        <v>1666195</v>
      </c>
    </row>
    <row r="87" spans="1:2" x14ac:dyDescent="0.2">
      <c r="A87" t="s">
        <v>1923</v>
      </c>
      <c r="B87">
        <v>1870255</v>
      </c>
    </row>
    <row r="88" spans="1:2" x14ac:dyDescent="0.2">
      <c r="A88" t="s">
        <v>1924</v>
      </c>
      <c r="B88">
        <v>1596360</v>
      </c>
    </row>
    <row r="89" spans="1:2" x14ac:dyDescent="0.2">
      <c r="A89" t="s">
        <v>1925</v>
      </c>
      <c r="B89">
        <v>1472245</v>
      </c>
    </row>
    <row r="90" spans="1:2" x14ac:dyDescent="0.2">
      <c r="A90" t="s">
        <v>1926</v>
      </c>
      <c r="B90">
        <v>1374095</v>
      </c>
    </row>
    <row r="91" spans="1:2" x14ac:dyDescent="0.2">
      <c r="A91" t="s">
        <v>1927</v>
      </c>
      <c r="B91">
        <v>1146960</v>
      </c>
    </row>
    <row r="92" spans="1:2" x14ac:dyDescent="0.2">
      <c r="A92" t="s">
        <v>1928</v>
      </c>
      <c r="B92">
        <v>938010</v>
      </c>
    </row>
    <row r="93" spans="1:2" x14ac:dyDescent="0.2">
      <c r="A93" t="s">
        <v>1929</v>
      </c>
      <c r="B93">
        <v>744085</v>
      </c>
    </row>
    <row r="94" spans="1:2" x14ac:dyDescent="0.2">
      <c r="A94" t="s">
        <v>1930</v>
      </c>
      <c r="B94">
        <v>579215</v>
      </c>
    </row>
    <row r="95" spans="1:2" x14ac:dyDescent="0.2">
      <c r="A95" t="s">
        <v>1931</v>
      </c>
      <c r="B95">
        <v>451210</v>
      </c>
    </row>
    <row r="96" spans="1:2" x14ac:dyDescent="0.2">
      <c r="A96" t="s">
        <v>1932</v>
      </c>
      <c r="B96">
        <v>1602920</v>
      </c>
    </row>
    <row r="97" spans="1:2" x14ac:dyDescent="0.2">
      <c r="A97" t="s">
        <v>1933</v>
      </c>
      <c r="B97">
        <v>1023935</v>
      </c>
    </row>
    <row r="98" spans="1:2" x14ac:dyDescent="0.2">
      <c r="A98" t="s">
        <v>1934</v>
      </c>
      <c r="B98">
        <v>578980</v>
      </c>
    </row>
    <row r="99" spans="1:2" x14ac:dyDescent="0.2">
      <c r="A99" t="s">
        <v>1935</v>
      </c>
      <c r="B99">
        <v>96</v>
      </c>
    </row>
    <row r="100" spans="1:2" x14ac:dyDescent="0.2">
      <c r="A100" t="s">
        <v>1936</v>
      </c>
      <c r="B100">
        <v>14652585</v>
      </c>
    </row>
    <row r="101" spans="1:2" x14ac:dyDescent="0.2">
      <c r="A101" t="s">
        <v>1920</v>
      </c>
      <c r="B101">
        <v>604740</v>
      </c>
    </row>
    <row r="102" spans="1:2" x14ac:dyDescent="0.2">
      <c r="A102" t="s">
        <v>1921</v>
      </c>
      <c r="B102">
        <v>14047845</v>
      </c>
    </row>
    <row r="103" spans="1:2" x14ac:dyDescent="0.2">
      <c r="A103" t="s">
        <v>1922</v>
      </c>
      <c r="B103">
        <v>2205670</v>
      </c>
    </row>
    <row r="104" spans="1:2" x14ac:dyDescent="0.2">
      <c r="A104" t="s">
        <v>1923</v>
      </c>
      <c r="B104">
        <v>2813695</v>
      </c>
    </row>
    <row r="105" spans="1:2" x14ac:dyDescent="0.2">
      <c r="A105" t="s">
        <v>1924</v>
      </c>
      <c r="B105">
        <v>2216590</v>
      </c>
    </row>
    <row r="106" spans="1:2" x14ac:dyDescent="0.2">
      <c r="A106" t="s">
        <v>1925</v>
      </c>
      <c r="B106">
        <v>1732890</v>
      </c>
    </row>
    <row r="107" spans="1:2" x14ac:dyDescent="0.2">
      <c r="A107" t="s">
        <v>1926</v>
      </c>
      <c r="B107">
        <v>1451470</v>
      </c>
    </row>
    <row r="108" spans="1:2" x14ac:dyDescent="0.2">
      <c r="A108" t="s">
        <v>1927</v>
      </c>
      <c r="B108">
        <v>1035530</v>
      </c>
    </row>
    <row r="109" spans="1:2" x14ac:dyDescent="0.2">
      <c r="A109" t="s">
        <v>1928</v>
      </c>
      <c r="B109">
        <v>715900</v>
      </c>
    </row>
    <row r="110" spans="1:2" x14ac:dyDescent="0.2">
      <c r="A110" t="s">
        <v>1929</v>
      </c>
      <c r="B110">
        <v>526870</v>
      </c>
    </row>
    <row r="111" spans="1:2" x14ac:dyDescent="0.2">
      <c r="A111" t="s">
        <v>1930</v>
      </c>
      <c r="B111">
        <v>387065</v>
      </c>
    </row>
    <row r="112" spans="1:2" x14ac:dyDescent="0.2">
      <c r="A112" t="s">
        <v>1931</v>
      </c>
      <c r="B112">
        <v>298445</v>
      </c>
    </row>
    <row r="113" spans="1:2" x14ac:dyDescent="0.2">
      <c r="A113" t="s">
        <v>1932</v>
      </c>
      <c r="B113">
        <v>663730</v>
      </c>
    </row>
    <row r="114" spans="1:2" x14ac:dyDescent="0.2">
      <c r="A114" t="s">
        <v>1933</v>
      </c>
      <c r="B114">
        <v>470135</v>
      </c>
    </row>
    <row r="115" spans="1:2" x14ac:dyDescent="0.2">
      <c r="A115" t="s">
        <v>1934</v>
      </c>
      <c r="B115">
        <v>193595</v>
      </c>
    </row>
    <row r="116" spans="1:2" x14ac:dyDescent="0.2">
      <c r="A116" t="s">
        <v>1935</v>
      </c>
      <c r="B116">
        <v>96</v>
      </c>
    </row>
    <row r="117" spans="1:2" x14ac:dyDescent="0.2">
      <c r="A117" t="s">
        <v>1937</v>
      </c>
      <c r="B117">
        <v>28643015</v>
      </c>
    </row>
    <row r="118" spans="1:2" x14ac:dyDescent="0.2">
      <c r="A118" t="s">
        <v>1938</v>
      </c>
      <c r="B118">
        <v>1142790</v>
      </c>
    </row>
    <row r="119" spans="1:2" x14ac:dyDescent="0.2">
      <c r="A119" t="s">
        <v>1939</v>
      </c>
      <c r="B119">
        <v>27500230</v>
      </c>
    </row>
    <row r="120" spans="1:2" x14ac:dyDescent="0.2">
      <c r="A120" t="s">
        <v>1905</v>
      </c>
      <c r="B120">
        <v>3999055</v>
      </c>
    </row>
    <row r="121" spans="1:2" x14ac:dyDescent="0.2">
      <c r="A121" t="s">
        <v>1906</v>
      </c>
      <c r="B121">
        <v>4910175</v>
      </c>
    </row>
    <row r="122" spans="1:2" x14ac:dyDescent="0.2">
      <c r="A122" t="s">
        <v>1907</v>
      </c>
      <c r="B122">
        <v>4492315</v>
      </c>
    </row>
    <row r="123" spans="1:2" x14ac:dyDescent="0.2">
      <c r="A123" t="s">
        <v>1908</v>
      </c>
      <c r="B123">
        <v>3924460</v>
      </c>
    </row>
    <row r="124" spans="1:2" x14ac:dyDescent="0.2">
      <c r="A124" t="s">
        <v>1909</v>
      </c>
      <c r="B124">
        <v>3144770</v>
      </c>
    </row>
    <row r="125" spans="1:2" x14ac:dyDescent="0.2">
      <c r="A125" t="s">
        <v>1910</v>
      </c>
      <c r="B125">
        <v>2210930</v>
      </c>
    </row>
    <row r="126" spans="1:2" x14ac:dyDescent="0.2">
      <c r="A126" t="s">
        <v>1911</v>
      </c>
      <c r="B126">
        <v>1536595</v>
      </c>
    </row>
    <row r="127" spans="1:2" x14ac:dyDescent="0.2">
      <c r="A127" t="s">
        <v>1912</v>
      </c>
      <c r="B127">
        <v>1076160</v>
      </c>
    </row>
    <row r="128" spans="1:2" x14ac:dyDescent="0.2">
      <c r="A128" t="s">
        <v>1940</v>
      </c>
      <c r="B128">
        <v>2205770</v>
      </c>
    </row>
    <row r="129" spans="1:2" x14ac:dyDescent="0.2">
      <c r="A129" t="s">
        <v>1930</v>
      </c>
      <c r="B129">
        <v>689995</v>
      </c>
    </row>
    <row r="130" spans="1:2" x14ac:dyDescent="0.2">
      <c r="A130" t="s">
        <v>1931</v>
      </c>
      <c r="B130">
        <v>422280</v>
      </c>
    </row>
    <row r="131" spans="1:2" x14ac:dyDescent="0.2">
      <c r="A131" t="s">
        <v>1932</v>
      </c>
      <c r="B131">
        <v>1093500</v>
      </c>
    </row>
    <row r="132" spans="1:2" x14ac:dyDescent="0.2">
      <c r="A132" t="s">
        <v>1941</v>
      </c>
      <c r="B132">
        <v>96</v>
      </c>
    </row>
    <row r="133" spans="1:2" x14ac:dyDescent="0.2">
      <c r="A133" t="s">
        <v>1942</v>
      </c>
      <c r="B133">
        <v>13990430</v>
      </c>
    </row>
    <row r="134" spans="1:2" x14ac:dyDescent="0.2">
      <c r="A134" t="s">
        <v>1943</v>
      </c>
      <c r="B134">
        <v>544200</v>
      </c>
    </row>
    <row r="135" spans="1:2" x14ac:dyDescent="0.2">
      <c r="A135" t="s">
        <v>1944</v>
      </c>
      <c r="B135">
        <v>13446230</v>
      </c>
    </row>
    <row r="136" spans="1:2" x14ac:dyDescent="0.2">
      <c r="A136" t="s">
        <v>1922</v>
      </c>
      <c r="B136">
        <v>1703925</v>
      </c>
    </row>
    <row r="137" spans="1:2" x14ac:dyDescent="0.2">
      <c r="A137" t="s">
        <v>1923</v>
      </c>
      <c r="B137">
        <v>1976640</v>
      </c>
    </row>
    <row r="138" spans="1:2" x14ac:dyDescent="0.2">
      <c r="A138" t="s">
        <v>1924</v>
      </c>
      <c r="B138">
        <v>1928895</v>
      </c>
    </row>
    <row r="139" spans="1:2" x14ac:dyDescent="0.2">
      <c r="A139" t="s">
        <v>1925</v>
      </c>
      <c r="B139">
        <v>1868550</v>
      </c>
    </row>
    <row r="140" spans="1:2" x14ac:dyDescent="0.2">
      <c r="A140" t="s">
        <v>1926</v>
      </c>
      <c r="B140">
        <v>1619100</v>
      </c>
    </row>
    <row r="141" spans="1:2" x14ac:dyDescent="0.2">
      <c r="A141" t="s">
        <v>1927</v>
      </c>
      <c r="B141">
        <v>1245950</v>
      </c>
    </row>
    <row r="142" spans="1:2" x14ac:dyDescent="0.2">
      <c r="A142" t="s">
        <v>1928</v>
      </c>
      <c r="B142">
        <v>908335</v>
      </c>
    </row>
    <row r="143" spans="1:2" x14ac:dyDescent="0.2">
      <c r="A143" t="s">
        <v>1929</v>
      </c>
      <c r="B143">
        <v>654490</v>
      </c>
    </row>
    <row r="144" spans="1:2" x14ac:dyDescent="0.2">
      <c r="A144" t="s">
        <v>1945</v>
      </c>
      <c r="B144">
        <v>1540345</v>
      </c>
    </row>
    <row r="145" spans="1:2" x14ac:dyDescent="0.2">
      <c r="A145" t="s">
        <v>1946</v>
      </c>
      <c r="B145">
        <v>445245</v>
      </c>
    </row>
    <row r="146" spans="1:2" x14ac:dyDescent="0.2">
      <c r="A146" t="s">
        <v>1947</v>
      </c>
      <c r="B146">
        <v>291500</v>
      </c>
    </row>
    <row r="147" spans="1:2" x14ac:dyDescent="0.2">
      <c r="A147" t="s">
        <v>1948</v>
      </c>
      <c r="B147">
        <v>803600</v>
      </c>
    </row>
    <row r="148" spans="1:2" x14ac:dyDescent="0.2">
      <c r="A148" t="s">
        <v>1949</v>
      </c>
      <c r="B148">
        <v>96</v>
      </c>
    </row>
    <row r="149" spans="1:2" x14ac:dyDescent="0.2">
      <c r="A149" t="s">
        <v>1950</v>
      </c>
      <c r="B149">
        <v>14652585</v>
      </c>
    </row>
    <row r="150" spans="1:2" x14ac:dyDescent="0.2">
      <c r="A150" t="s">
        <v>1943</v>
      </c>
      <c r="B150">
        <v>598585</v>
      </c>
    </row>
    <row r="151" spans="1:2" x14ac:dyDescent="0.2">
      <c r="A151" t="s">
        <v>1944</v>
      </c>
      <c r="B151">
        <v>14053995</v>
      </c>
    </row>
    <row r="152" spans="1:2" x14ac:dyDescent="0.2">
      <c r="A152" t="s">
        <v>1922</v>
      </c>
      <c r="B152">
        <v>2295130</v>
      </c>
    </row>
    <row r="153" spans="1:2" x14ac:dyDescent="0.2">
      <c r="A153" t="s">
        <v>1923</v>
      </c>
      <c r="B153">
        <v>2933535</v>
      </c>
    </row>
    <row r="154" spans="1:2" x14ac:dyDescent="0.2">
      <c r="A154" t="s">
        <v>1924</v>
      </c>
      <c r="B154">
        <v>2563420</v>
      </c>
    </row>
    <row r="155" spans="1:2" x14ac:dyDescent="0.2">
      <c r="A155" t="s">
        <v>1925</v>
      </c>
      <c r="B155">
        <v>2055905</v>
      </c>
    </row>
    <row r="156" spans="1:2" x14ac:dyDescent="0.2">
      <c r="A156" t="s">
        <v>1926</v>
      </c>
      <c r="B156">
        <v>1525665</v>
      </c>
    </row>
    <row r="157" spans="1:2" x14ac:dyDescent="0.2">
      <c r="A157" t="s">
        <v>1927</v>
      </c>
      <c r="B157">
        <v>964975</v>
      </c>
    </row>
    <row r="158" spans="1:2" x14ac:dyDescent="0.2">
      <c r="A158" t="s">
        <v>1928</v>
      </c>
      <c r="B158">
        <v>628260</v>
      </c>
    </row>
    <row r="159" spans="1:2" x14ac:dyDescent="0.2">
      <c r="A159" t="s">
        <v>1929</v>
      </c>
      <c r="B159">
        <v>421675</v>
      </c>
    </row>
    <row r="160" spans="1:2" x14ac:dyDescent="0.2">
      <c r="A160" t="s">
        <v>1945</v>
      </c>
      <c r="B160">
        <v>665425</v>
      </c>
    </row>
    <row r="161" spans="1:2" x14ac:dyDescent="0.2">
      <c r="A161" t="s">
        <v>1946</v>
      </c>
      <c r="B161">
        <v>244750</v>
      </c>
    </row>
    <row r="162" spans="1:2" x14ac:dyDescent="0.2">
      <c r="A162" t="s">
        <v>1947</v>
      </c>
      <c r="B162">
        <v>130780</v>
      </c>
    </row>
    <row r="163" spans="1:2" x14ac:dyDescent="0.2">
      <c r="A163" t="s">
        <v>1948</v>
      </c>
      <c r="B163">
        <v>289900</v>
      </c>
    </row>
    <row r="164" spans="1:2" x14ac:dyDescent="0.2">
      <c r="A164" t="s">
        <v>1949</v>
      </c>
      <c r="B164">
        <v>96</v>
      </c>
    </row>
    <row r="165" spans="1:2" x14ac:dyDescent="0.2">
      <c r="A165" t="s">
        <v>1951</v>
      </c>
      <c r="B165">
        <v>28643015</v>
      </c>
    </row>
    <row r="166" spans="1:2" x14ac:dyDescent="0.2">
      <c r="A166" t="s">
        <v>1952</v>
      </c>
      <c r="B166">
        <v>8214345</v>
      </c>
    </row>
    <row r="167" spans="1:2" x14ac:dyDescent="0.2">
      <c r="A167" t="s">
        <v>1953</v>
      </c>
      <c r="B167">
        <v>20428670</v>
      </c>
    </row>
    <row r="168" spans="1:2" x14ac:dyDescent="0.2">
      <c r="A168" t="s">
        <v>1954</v>
      </c>
      <c r="B168">
        <v>2779845</v>
      </c>
    </row>
    <row r="169" spans="1:2" x14ac:dyDescent="0.2">
      <c r="A169" t="s">
        <v>1955</v>
      </c>
      <c r="B169">
        <v>1600435</v>
      </c>
    </row>
    <row r="170" spans="1:2" x14ac:dyDescent="0.2">
      <c r="A170" t="s">
        <v>1906</v>
      </c>
      <c r="B170">
        <v>2733160</v>
      </c>
    </row>
    <row r="171" spans="1:2" x14ac:dyDescent="0.2">
      <c r="A171" t="s">
        <v>1907</v>
      </c>
      <c r="B171">
        <v>2294505</v>
      </c>
    </row>
    <row r="172" spans="1:2" x14ac:dyDescent="0.2">
      <c r="A172" t="s">
        <v>1908</v>
      </c>
      <c r="B172">
        <v>2151840</v>
      </c>
    </row>
    <row r="173" spans="1:2" x14ac:dyDescent="0.2">
      <c r="A173" t="s">
        <v>1909</v>
      </c>
      <c r="B173">
        <v>1927860</v>
      </c>
    </row>
    <row r="174" spans="1:2" x14ac:dyDescent="0.2">
      <c r="A174" t="s">
        <v>1910</v>
      </c>
      <c r="B174">
        <v>1556480</v>
      </c>
    </row>
    <row r="175" spans="1:2" x14ac:dyDescent="0.2">
      <c r="A175" t="s">
        <v>1911</v>
      </c>
      <c r="B175">
        <v>1220235</v>
      </c>
    </row>
    <row r="176" spans="1:2" x14ac:dyDescent="0.2">
      <c r="A176" t="s">
        <v>1912</v>
      </c>
      <c r="B176">
        <v>992840</v>
      </c>
    </row>
    <row r="177" spans="1:2" x14ac:dyDescent="0.2">
      <c r="A177" t="s">
        <v>1940</v>
      </c>
      <c r="B177">
        <v>3171465</v>
      </c>
    </row>
    <row r="178" spans="1:2" x14ac:dyDescent="0.2">
      <c r="A178" t="s">
        <v>1930</v>
      </c>
      <c r="B178">
        <v>772625</v>
      </c>
    </row>
    <row r="179" spans="1:2" x14ac:dyDescent="0.2">
      <c r="A179" t="s">
        <v>1931</v>
      </c>
      <c r="B179">
        <v>625165</v>
      </c>
    </row>
    <row r="180" spans="1:2" x14ac:dyDescent="0.2">
      <c r="A180" t="s">
        <v>1932</v>
      </c>
      <c r="B180">
        <v>1773670</v>
      </c>
    </row>
    <row r="181" spans="1:2" x14ac:dyDescent="0.2">
      <c r="A181" t="s">
        <v>1956</v>
      </c>
      <c r="B181">
        <v>71</v>
      </c>
    </row>
    <row r="182" spans="1:2" x14ac:dyDescent="0.2">
      <c r="A182" t="s">
        <v>1957</v>
      </c>
      <c r="B182">
        <v>13990435</v>
      </c>
    </row>
    <row r="183" spans="1:2" x14ac:dyDescent="0.2">
      <c r="A183" t="s">
        <v>1958</v>
      </c>
      <c r="B183">
        <v>3447895</v>
      </c>
    </row>
    <row r="184" spans="1:2" x14ac:dyDescent="0.2">
      <c r="A184" t="s">
        <v>1959</v>
      </c>
      <c r="B184">
        <v>10542540</v>
      </c>
    </row>
    <row r="185" spans="1:2" x14ac:dyDescent="0.2">
      <c r="A185" t="s">
        <v>1960</v>
      </c>
      <c r="B185">
        <v>1358685</v>
      </c>
    </row>
    <row r="186" spans="1:2" x14ac:dyDescent="0.2">
      <c r="A186" t="s">
        <v>1961</v>
      </c>
      <c r="B186">
        <v>696130</v>
      </c>
    </row>
    <row r="187" spans="1:2" x14ac:dyDescent="0.2">
      <c r="A187" t="s">
        <v>1923</v>
      </c>
      <c r="B187">
        <v>1209995</v>
      </c>
    </row>
    <row r="188" spans="1:2" x14ac:dyDescent="0.2">
      <c r="A188" t="s">
        <v>1924</v>
      </c>
      <c r="B188">
        <v>1023395</v>
      </c>
    </row>
    <row r="189" spans="1:2" x14ac:dyDescent="0.2">
      <c r="A189" t="s">
        <v>1925</v>
      </c>
      <c r="B189">
        <v>1000325</v>
      </c>
    </row>
    <row r="190" spans="1:2" x14ac:dyDescent="0.2">
      <c r="A190" t="s">
        <v>1926</v>
      </c>
      <c r="B190">
        <v>945545</v>
      </c>
    </row>
    <row r="191" spans="1:2" x14ac:dyDescent="0.2">
      <c r="A191" t="s">
        <v>1927</v>
      </c>
      <c r="B191">
        <v>839215</v>
      </c>
    </row>
    <row r="192" spans="1:2" x14ac:dyDescent="0.2">
      <c r="A192" t="s">
        <v>1928</v>
      </c>
      <c r="B192">
        <v>708690</v>
      </c>
    </row>
    <row r="193" spans="1:2" x14ac:dyDescent="0.2">
      <c r="A193" t="s">
        <v>1929</v>
      </c>
      <c r="B193">
        <v>590750</v>
      </c>
    </row>
    <row r="194" spans="1:2" x14ac:dyDescent="0.2">
      <c r="A194" t="s">
        <v>1945</v>
      </c>
      <c r="B194">
        <v>2169815</v>
      </c>
    </row>
    <row r="195" spans="1:2" x14ac:dyDescent="0.2">
      <c r="A195" t="s">
        <v>1946</v>
      </c>
      <c r="B195">
        <v>474815</v>
      </c>
    </row>
    <row r="196" spans="1:2" x14ac:dyDescent="0.2">
      <c r="A196" t="s">
        <v>1947</v>
      </c>
      <c r="B196">
        <v>382515</v>
      </c>
    </row>
    <row r="197" spans="1:2" x14ac:dyDescent="0.2">
      <c r="A197" t="s">
        <v>1948</v>
      </c>
      <c r="B197">
        <v>1312485</v>
      </c>
    </row>
    <row r="198" spans="1:2" x14ac:dyDescent="0.2">
      <c r="A198" t="s">
        <v>1962</v>
      </c>
      <c r="B198">
        <v>75</v>
      </c>
    </row>
    <row r="199" spans="1:2" x14ac:dyDescent="0.2">
      <c r="A199" t="s">
        <v>1963</v>
      </c>
      <c r="B199">
        <v>14652585</v>
      </c>
    </row>
    <row r="200" spans="1:2" x14ac:dyDescent="0.2">
      <c r="A200" t="s">
        <v>1958</v>
      </c>
      <c r="B200">
        <v>4766455</v>
      </c>
    </row>
    <row r="201" spans="1:2" x14ac:dyDescent="0.2">
      <c r="A201" t="s">
        <v>1959</v>
      </c>
      <c r="B201">
        <v>9886130</v>
      </c>
    </row>
    <row r="202" spans="1:2" x14ac:dyDescent="0.2">
      <c r="A202" t="s">
        <v>1960</v>
      </c>
      <c r="B202">
        <v>1421160</v>
      </c>
    </row>
    <row r="203" spans="1:2" x14ac:dyDescent="0.2">
      <c r="A203" t="s">
        <v>1961</v>
      </c>
      <c r="B203">
        <v>904305</v>
      </c>
    </row>
    <row r="204" spans="1:2" x14ac:dyDescent="0.2">
      <c r="A204" t="s">
        <v>1923</v>
      </c>
      <c r="B204">
        <v>1523170</v>
      </c>
    </row>
    <row r="205" spans="1:2" x14ac:dyDescent="0.2">
      <c r="A205" t="s">
        <v>1924</v>
      </c>
      <c r="B205">
        <v>1271105</v>
      </c>
    </row>
    <row r="206" spans="1:2" x14ac:dyDescent="0.2">
      <c r="A206" t="s">
        <v>1925</v>
      </c>
      <c r="B206">
        <v>1151515</v>
      </c>
    </row>
    <row r="207" spans="1:2" x14ac:dyDescent="0.2">
      <c r="A207" t="s">
        <v>1926</v>
      </c>
      <c r="B207">
        <v>982310</v>
      </c>
    </row>
    <row r="208" spans="1:2" x14ac:dyDescent="0.2">
      <c r="A208" t="s">
        <v>1927</v>
      </c>
      <c r="B208">
        <v>717265</v>
      </c>
    </row>
    <row r="209" spans="1:2" x14ac:dyDescent="0.2">
      <c r="A209" t="s">
        <v>1928</v>
      </c>
      <c r="B209">
        <v>511545</v>
      </c>
    </row>
    <row r="210" spans="1:2" x14ac:dyDescent="0.2">
      <c r="A210" t="s">
        <v>1929</v>
      </c>
      <c r="B210">
        <v>402095</v>
      </c>
    </row>
    <row r="211" spans="1:2" x14ac:dyDescent="0.2">
      <c r="A211" t="s">
        <v>1945</v>
      </c>
      <c r="B211">
        <v>1001650</v>
      </c>
    </row>
    <row r="212" spans="1:2" x14ac:dyDescent="0.2">
      <c r="A212" t="s">
        <v>1946</v>
      </c>
      <c r="B212">
        <v>297810</v>
      </c>
    </row>
    <row r="213" spans="1:2" x14ac:dyDescent="0.2">
      <c r="A213" t="s">
        <v>1947</v>
      </c>
      <c r="B213">
        <v>242655</v>
      </c>
    </row>
    <row r="214" spans="1:2" x14ac:dyDescent="0.2">
      <c r="A214" t="s">
        <v>1948</v>
      </c>
      <c r="B214">
        <v>461190</v>
      </c>
    </row>
    <row r="215" spans="1:2" x14ac:dyDescent="0.2">
      <c r="A215" t="s">
        <v>1962</v>
      </c>
      <c r="B215">
        <v>68</v>
      </c>
    </row>
    <row r="216" spans="1:2" x14ac:dyDescent="0.2">
      <c r="A216" t="s">
        <v>1964</v>
      </c>
      <c r="B216">
        <v>5299055</v>
      </c>
    </row>
    <row r="217" spans="1:2" x14ac:dyDescent="0.2">
      <c r="A217" t="s">
        <v>1965</v>
      </c>
      <c r="B217">
        <v>42939</v>
      </c>
    </row>
    <row r="218" spans="1:2" x14ac:dyDescent="0.2">
      <c r="A218" t="s">
        <v>1966</v>
      </c>
      <c r="B218">
        <v>31906</v>
      </c>
    </row>
    <row r="219" spans="1:2" x14ac:dyDescent="0.2">
      <c r="A219" t="s">
        <v>1967</v>
      </c>
      <c r="B219">
        <v>35801</v>
      </c>
    </row>
    <row r="220" spans="1:2" x14ac:dyDescent="0.2">
      <c r="A220" t="s">
        <v>1968</v>
      </c>
      <c r="B220">
        <v>28965</v>
      </c>
    </row>
    <row r="221" spans="1:2" x14ac:dyDescent="0.2">
      <c r="A221" t="s">
        <v>1969</v>
      </c>
      <c r="B221">
        <v>2596980</v>
      </c>
    </row>
    <row r="222" spans="1:2" x14ac:dyDescent="0.2">
      <c r="A222" t="s">
        <v>1970</v>
      </c>
      <c r="B222">
        <v>46085</v>
      </c>
    </row>
    <row r="223" spans="1:2" x14ac:dyDescent="0.2">
      <c r="A223" t="s">
        <v>1971</v>
      </c>
      <c r="B223">
        <v>34437</v>
      </c>
    </row>
    <row r="224" spans="1:2" x14ac:dyDescent="0.2">
      <c r="A224" t="s">
        <v>1972</v>
      </c>
      <c r="B224">
        <v>37724</v>
      </c>
    </row>
    <row r="225" spans="1:2" x14ac:dyDescent="0.2">
      <c r="A225" t="s">
        <v>1973</v>
      </c>
      <c r="B225">
        <v>30722</v>
      </c>
    </row>
    <row r="226" spans="1:2" x14ac:dyDescent="0.2">
      <c r="A226" t="s">
        <v>1974</v>
      </c>
      <c r="B226">
        <v>2702070</v>
      </c>
    </row>
    <row r="227" spans="1:2" x14ac:dyDescent="0.2">
      <c r="A227" t="s">
        <v>1975</v>
      </c>
      <c r="B227">
        <v>39915</v>
      </c>
    </row>
    <row r="228" spans="1:2" x14ac:dyDescent="0.2">
      <c r="A228" t="s">
        <v>1976</v>
      </c>
      <c r="B228">
        <v>29839</v>
      </c>
    </row>
    <row r="229" spans="1:2" x14ac:dyDescent="0.2">
      <c r="A229" t="s">
        <v>1977</v>
      </c>
      <c r="B229">
        <v>33952</v>
      </c>
    </row>
    <row r="230" spans="1:2" x14ac:dyDescent="0.2">
      <c r="A230" t="s">
        <v>1978</v>
      </c>
      <c r="B230">
        <v>27509</v>
      </c>
    </row>
    <row r="231" spans="1:2" x14ac:dyDescent="0.2">
      <c r="A231" t="s">
        <v>1979</v>
      </c>
      <c r="B231">
        <v>34460065</v>
      </c>
    </row>
    <row r="232" spans="1:2" x14ac:dyDescent="0.2">
      <c r="A232" t="s">
        <v>1980</v>
      </c>
      <c r="B232">
        <v>17211655</v>
      </c>
    </row>
    <row r="233" spans="1:2" x14ac:dyDescent="0.2">
      <c r="A233" t="s">
        <v>1981</v>
      </c>
      <c r="B233">
        <v>3432010</v>
      </c>
    </row>
    <row r="234" spans="1:2" x14ac:dyDescent="0.2">
      <c r="A234" t="s">
        <v>1982</v>
      </c>
      <c r="B234">
        <v>3439340</v>
      </c>
    </row>
    <row r="235" spans="1:2" x14ac:dyDescent="0.2">
      <c r="A235" t="s">
        <v>1983</v>
      </c>
      <c r="B235">
        <v>3454740</v>
      </c>
    </row>
    <row r="236" spans="1:2" x14ac:dyDescent="0.2">
      <c r="A236" t="s">
        <v>1984</v>
      </c>
      <c r="B236">
        <v>3440540</v>
      </c>
    </row>
    <row r="237" spans="1:2" x14ac:dyDescent="0.2">
      <c r="A237" t="s">
        <v>1985</v>
      </c>
      <c r="B237">
        <v>3445025</v>
      </c>
    </row>
    <row r="238" spans="1:2" x14ac:dyDescent="0.2">
      <c r="A238" t="s">
        <v>1986</v>
      </c>
      <c r="B238">
        <v>17248410</v>
      </c>
    </row>
    <row r="239" spans="1:2" x14ac:dyDescent="0.2">
      <c r="A239" t="s">
        <v>1987</v>
      </c>
      <c r="B239">
        <v>3459680</v>
      </c>
    </row>
    <row r="240" spans="1:2" x14ac:dyDescent="0.2">
      <c r="A240" t="s">
        <v>1988</v>
      </c>
      <c r="B240">
        <v>3451510</v>
      </c>
    </row>
    <row r="241" spans="1:2" x14ac:dyDescent="0.2">
      <c r="A241" t="s">
        <v>1989</v>
      </c>
      <c r="B241">
        <v>3437345</v>
      </c>
    </row>
    <row r="242" spans="1:2" x14ac:dyDescent="0.2">
      <c r="A242" t="s">
        <v>1990</v>
      </c>
      <c r="B242">
        <v>3453685</v>
      </c>
    </row>
    <row r="243" spans="1:2" x14ac:dyDescent="0.2">
      <c r="A243" t="s">
        <v>1991</v>
      </c>
      <c r="B243">
        <v>3446190</v>
      </c>
    </row>
    <row r="244" spans="1:2" x14ac:dyDescent="0.2">
      <c r="A244" t="s">
        <v>1992</v>
      </c>
      <c r="B244">
        <v>16971580</v>
      </c>
    </row>
    <row r="245" spans="1:2" x14ac:dyDescent="0.2">
      <c r="A245" t="s">
        <v>1993</v>
      </c>
      <c r="B245">
        <v>8249715</v>
      </c>
    </row>
    <row r="246" spans="1:2" x14ac:dyDescent="0.2">
      <c r="A246" t="s">
        <v>1994</v>
      </c>
      <c r="B246">
        <v>1664870</v>
      </c>
    </row>
    <row r="247" spans="1:2" x14ac:dyDescent="0.2">
      <c r="A247" t="s">
        <v>1995</v>
      </c>
      <c r="B247">
        <v>1563015</v>
      </c>
    </row>
    <row r="248" spans="1:2" x14ac:dyDescent="0.2">
      <c r="A248" t="s">
        <v>1996</v>
      </c>
      <c r="B248">
        <v>1648440</v>
      </c>
    </row>
    <row r="249" spans="1:2" x14ac:dyDescent="0.2">
      <c r="A249" t="s">
        <v>1997</v>
      </c>
      <c r="B249">
        <v>1673550</v>
      </c>
    </row>
    <row r="250" spans="1:2" x14ac:dyDescent="0.2">
      <c r="A250" t="s">
        <v>1998</v>
      </c>
      <c r="B250">
        <v>1699845</v>
      </c>
    </row>
    <row r="251" spans="1:2" x14ac:dyDescent="0.2">
      <c r="A251" t="s">
        <v>1999</v>
      </c>
      <c r="B251">
        <v>8721860</v>
      </c>
    </row>
    <row r="252" spans="1:2" x14ac:dyDescent="0.2">
      <c r="A252" t="s">
        <v>2000</v>
      </c>
      <c r="B252">
        <v>1721880</v>
      </c>
    </row>
    <row r="253" spans="1:2" x14ac:dyDescent="0.2">
      <c r="A253" t="s">
        <v>2001</v>
      </c>
      <c r="B253">
        <v>1735495</v>
      </c>
    </row>
    <row r="254" spans="1:2" x14ac:dyDescent="0.2">
      <c r="A254" t="s">
        <v>2002</v>
      </c>
      <c r="B254">
        <v>1735735</v>
      </c>
    </row>
    <row r="255" spans="1:2" x14ac:dyDescent="0.2">
      <c r="A255" t="s">
        <v>2003</v>
      </c>
      <c r="B255">
        <v>1756745</v>
      </c>
    </row>
    <row r="256" spans="1:2" x14ac:dyDescent="0.2">
      <c r="A256" t="s">
        <v>2004</v>
      </c>
      <c r="B256">
        <v>1772005</v>
      </c>
    </row>
    <row r="257" spans="1:2" x14ac:dyDescent="0.2">
      <c r="A257" t="s">
        <v>2005</v>
      </c>
      <c r="B257">
        <v>17488485</v>
      </c>
    </row>
    <row r="258" spans="1:2" x14ac:dyDescent="0.2">
      <c r="A258" t="s">
        <v>1993</v>
      </c>
      <c r="B258">
        <v>8961935</v>
      </c>
    </row>
    <row r="259" spans="1:2" x14ac:dyDescent="0.2">
      <c r="A259" t="s">
        <v>1994</v>
      </c>
      <c r="B259">
        <v>1767145</v>
      </c>
    </row>
    <row r="260" spans="1:2" x14ac:dyDescent="0.2">
      <c r="A260" t="s">
        <v>1995</v>
      </c>
      <c r="B260">
        <v>1876320</v>
      </c>
    </row>
    <row r="261" spans="1:2" x14ac:dyDescent="0.2">
      <c r="A261" t="s">
        <v>1996</v>
      </c>
      <c r="B261">
        <v>1806305</v>
      </c>
    </row>
    <row r="262" spans="1:2" x14ac:dyDescent="0.2">
      <c r="A262" t="s">
        <v>1997</v>
      </c>
      <c r="B262">
        <v>1766985</v>
      </c>
    </row>
    <row r="263" spans="1:2" x14ac:dyDescent="0.2">
      <c r="A263" t="s">
        <v>1998</v>
      </c>
      <c r="B263">
        <v>1745180</v>
      </c>
    </row>
    <row r="264" spans="1:2" x14ac:dyDescent="0.2">
      <c r="A264" t="s">
        <v>1999</v>
      </c>
      <c r="B264">
        <v>8526555</v>
      </c>
    </row>
    <row r="265" spans="1:2" x14ac:dyDescent="0.2">
      <c r="A265" t="s">
        <v>2000</v>
      </c>
      <c r="B265">
        <v>1737800</v>
      </c>
    </row>
    <row r="266" spans="1:2" x14ac:dyDescent="0.2">
      <c r="A266" t="s">
        <v>2001</v>
      </c>
      <c r="B266">
        <v>1716020</v>
      </c>
    </row>
    <row r="267" spans="1:2" x14ac:dyDescent="0.2">
      <c r="A267" t="s">
        <v>2002</v>
      </c>
      <c r="B267">
        <v>1701610</v>
      </c>
    </row>
    <row r="268" spans="1:2" x14ac:dyDescent="0.2">
      <c r="A268" t="s">
        <v>2003</v>
      </c>
      <c r="B268">
        <v>1696940</v>
      </c>
    </row>
    <row r="269" spans="1:2" x14ac:dyDescent="0.2">
      <c r="A269" t="s">
        <v>2004</v>
      </c>
      <c r="B269">
        <v>1674185</v>
      </c>
    </row>
    <row r="270" spans="1:2" x14ac:dyDescent="0.2">
      <c r="A270" t="s">
        <v>2006</v>
      </c>
      <c r="B270">
        <v>33968185</v>
      </c>
    </row>
    <row r="271" spans="1:2" x14ac:dyDescent="0.2">
      <c r="A271" t="s">
        <v>2007</v>
      </c>
      <c r="B271">
        <v>6839460</v>
      </c>
    </row>
    <row r="272" spans="1:2" x14ac:dyDescent="0.2">
      <c r="A272" t="s">
        <v>2008</v>
      </c>
      <c r="B272">
        <v>2229270</v>
      </c>
    </row>
    <row r="273" spans="1:2" x14ac:dyDescent="0.2">
      <c r="A273" t="s">
        <v>2009</v>
      </c>
      <c r="B273">
        <v>21691910</v>
      </c>
    </row>
    <row r="274" spans="1:2" x14ac:dyDescent="0.2">
      <c r="A274" t="s">
        <v>16</v>
      </c>
      <c r="B274">
        <v>5436815</v>
      </c>
    </row>
    <row r="275" spans="1:2" x14ac:dyDescent="0.2">
      <c r="A275" t="s">
        <v>2010</v>
      </c>
      <c r="B275">
        <v>4809340</v>
      </c>
    </row>
    <row r="276" spans="1:2" x14ac:dyDescent="0.2">
      <c r="A276" t="s">
        <v>2007</v>
      </c>
      <c r="B276">
        <v>1159810</v>
      </c>
    </row>
    <row r="277" spans="1:2" x14ac:dyDescent="0.2">
      <c r="A277" t="s">
        <v>2008</v>
      </c>
      <c r="B277">
        <v>393830</v>
      </c>
    </row>
    <row r="278" spans="1:2" x14ac:dyDescent="0.2">
      <c r="A278" t="s">
        <v>2009</v>
      </c>
      <c r="B278">
        <v>2853585</v>
      </c>
    </row>
    <row r="279" spans="1:2" x14ac:dyDescent="0.2">
      <c r="A279" t="s">
        <v>16</v>
      </c>
      <c r="B279">
        <v>795950</v>
      </c>
    </row>
    <row r="280" spans="1:2" x14ac:dyDescent="0.2">
      <c r="A280" t="s">
        <v>2011</v>
      </c>
      <c r="B280">
        <v>14</v>
      </c>
    </row>
    <row r="281" spans="1:2" x14ac:dyDescent="0.2">
      <c r="A281" t="s">
        <v>2012</v>
      </c>
      <c r="B281">
        <v>17</v>
      </c>
    </row>
    <row r="282" spans="1:2" x14ac:dyDescent="0.2">
      <c r="A282" t="s">
        <v>2013</v>
      </c>
      <c r="B282">
        <v>18</v>
      </c>
    </row>
    <row r="283" spans="1:2" x14ac:dyDescent="0.2">
      <c r="A283" t="s">
        <v>2014</v>
      </c>
      <c r="B283">
        <v>13</v>
      </c>
    </row>
    <row r="284" spans="1:2" x14ac:dyDescent="0.2">
      <c r="A284" t="s">
        <v>2015</v>
      </c>
      <c r="B284">
        <v>15</v>
      </c>
    </row>
    <row r="285" spans="1:2" x14ac:dyDescent="0.2">
      <c r="A285" t="s">
        <v>2016</v>
      </c>
      <c r="B285">
        <v>3113485</v>
      </c>
    </row>
    <row r="286" spans="1:2" x14ac:dyDescent="0.2">
      <c r="A286" t="s">
        <v>2007</v>
      </c>
      <c r="B286">
        <v>690575</v>
      </c>
    </row>
    <row r="287" spans="1:2" x14ac:dyDescent="0.2">
      <c r="A287" t="s">
        <v>2008</v>
      </c>
      <c r="B287">
        <v>233310</v>
      </c>
    </row>
    <row r="288" spans="1:2" x14ac:dyDescent="0.2">
      <c r="A288" t="s">
        <v>2009</v>
      </c>
      <c r="B288">
        <v>2146725</v>
      </c>
    </row>
    <row r="289" spans="1:2" x14ac:dyDescent="0.2">
      <c r="A289" t="s">
        <v>16</v>
      </c>
      <c r="B289">
        <v>276185</v>
      </c>
    </row>
    <row r="290" spans="1:2" x14ac:dyDescent="0.2">
      <c r="A290" t="s">
        <v>2017</v>
      </c>
      <c r="B290">
        <v>9</v>
      </c>
    </row>
    <row r="291" spans="1:2" x14ac:dyDescent="0.2">
      <c r="A291" t="s">
        <v>2012</v>
      </c>
      <c r="B291">
        <v>10</v>
      </c>
    </row>
    <row r="292" spans="1:2" x14ac:dyDescent="0.2">
      <c r="A292" t="s">
        <v>2013</v>
      </c>
      <c r="B292">
        <v>11</v>
      </c>
    </row>
    <row r="293" spans="1:2" x14ac:dyDescent="0.2">
      <c r="A293" t="s">
        <v>2014</v>
      </c>
      <c r="B293">
        <v>10</v>
      </c>
    </row>
    <row r="294" spans="1:2" x14ac:dyDescent="0.2">
      <c r="A294" t="s">
        <v>2015</v>
      </c>
      <c r="B294">
        <v>5</v>
      </c>
    </row>
    <row r="295" spans="1:2" x14ac:dyDescent="0.2">
      <c r="A295" t="s">
        <v>2018</v>
      </c>
      <c r="B295">
        <v>16724210</v>
      </c>
    </row>
    <row r="296" spans="1:2" x14ac:dyDescent="0.2">
      <c r="A296" t="s">
        <v>2019</v>
      </c>
      <c r="B296">
        <v>3510080</v>
      </c>
    </row>
    <row r="297" spans="1:2" x14ac:dyDescent="0.2">
      <c r="A297" t="s">
        <v>2020</v>
      </c>
      <c r="B297">
        <v>1141230</v>
      </c>
    </row>
    <row r="298" spans="1:2" x14ac:dyDescent="0.2">
      <c r="A298" t="s">
        <v>2021</v>
      </c>
      <c r="B298">
        <v>10683800</v>
      </c>
    </row>
    <row r="299" spans="1:2" x14ac:dyDescent="0.2">
      <c r="A299" t="s">
        <v>42</v>
      </c>
      <c r="B299">
        <v>2530335</v>
      </c>
    </row>
    <row r="300" spans="1:2" x14ac:dyDescent="0.2">
      <c r="A300" t="s">
        <v>2022</v>
      </c>
      <c r="B300">
        <v>2242030</v>
      </c>
    </row>
    <row r="301" spans="1:2" x14ac:dyDescent="0.2">
      <c r="A301" t="s">
        <v>2019</v>
      </c>
      <c r="B301">
        <v>595625</v>
      </c>
    </row>
    <row r="302" spans="1:2" x14ac:dyDescent="0.2">
      <c r="A302" t="s">
        <v>2020</v>
      </c>
      <c r="B302">
        <v>202255</v>
      </c>
    </row>
    <row r="303" spans="1:2" x14ac:dyDescent="0.2">
      <c r="A303" t="s">
        <v>2021</v>
      </c>
      <c r="B303">
        <v>1339045</v>
      </c>
    </row>
    <row r="304" spans="1:2" x14ac:dyDescent="0.2">
      <c r="A304" t="s">
        <v>42</v>
      </c>
      <c r="B304">
        <v>307360</v>
      </c>
    </row>
    <row r="305" spans="1:2" x14ac:dyDescent="0.2">
      <c r="A305" t="s">
        <v>2023</v>
      </c>
      <c r="B305">
        <v>13</v>
      </c>
    </row>
    <row r="306" spans="1:2" x14ac:dyDescent="0.2">
      <c r="A306" t="s">
        <v>2024</v>
      </c>
      <c r="B306">
        <v>17</v>
      </c>
    </row>
    <row r="307" spans="1:2" x14ac:dyDescent="0.2">
      <c r="A307" t="s">
        <v>2025</v>
      </c>
      <c r="B307">
        <v>18</v>
      </c>
    </row>
    <row r="308" spans="1:2" x14ac:dyDescent="0.2">
      <c r="A308" t="s">
        <v>2026</v>
      </c>
      <c r="B308">
        <v>13</v>
      </c>
    </row>
    <row r="309" spans="1:2" x14ac:dyDescent="0.2">
      <c r="A309" t="s">
        <v>2027</v>
      </c>
      <c r="B309">
        <v>12</v>
      </c>
    </row>
    <row r="310" spans="1:2" x14ac:dyDescent="0.2">
      <c r="A310" t="s">
        <v>2028</v>
      </c>
      <c r="B310">
        <v>1511140</v>
      </c>
    </row>
    <row r="311" spans="1:2" x14ac:dyDescent="0.2">
      <c r="A311" t="s">
        <v>2019</v>
      </c>
      <c r="B311">
        <v>354290</v>
      </c>
    </row>
    <row r="312" spans="1:2" x14ac:dyDescent="0.2">
      <c r="A312" t="s">
        <v>2020</v>
      </c>
      <c r="B312">
        <v>119375</v>
      </c>
    </row>
    <row r="313" spans="1:2" x14ac:dyDescent="0.2">
      <c r="A313" t="s">
        <v>2021</v>
      </c>
      <c r="B313">
        <v>1050890</v>
      </c>
    </row>
    <row r="314" spans="1:2" x14ac:dyDescent="0.2">
      <c r="A314" t="s">
        <v>42</v>
      </c>
      <c r="B314">
        <v>105955</v>
      </c>
    </row>
    <row r="315" spans="1:2" x14ac:dyDescent="0.2">
      <c r="A315" t="s">
        <v>2029</v>
      </c>
      <c r="B315">
        <v>9</v>
      </c>
    </row>
    <row r="316" spans="1:2" x14ac:dyDescent="0.2">
      <c r="A316" t="s">
        <v>2024</v>
      </c>
      <c r="B316">
        <v>10</v>
      </c>
    </row>
    <row r="317" spans="1:2" x14ac:dyDescent="0.2">
      <c r="A317" t="s">
        <v>2025</v>
      </c>
      <c r="B317">
        <v>11</v>
      </c>
    </row>
    <row r="318" spans="1:2" x14ac:dyDescent="0.2">
      <c r="A318" t="s">
        <v>2026</v>
      </c>
      <c r="B318">
        <v>10</v>
      </c>
    </row>
    <row r="319" spans="1:2" x14ac:dyDescent="0.2">
      <c r="A319" t="s">
        <v>2027</v>
      </c>
      <c r="B319">
        <v>4</v>
      </c>
    </row>
    <row r="320" spans="1:2" x14ac:dyDescent="0.2">
      <c r="A320" t="s">
        <v>2030</v>
      </c>
      <c r="B320">
        <v>17243980</v>
      </c>
    </row>
    <row r="321" spans="1:2" x14ac:dyDescent="0.2">
      <c r="A321" t="s">
        <v>2019</v>
      </c>
      <c r="B321">
        <v>3329390</v>
      </c>
    </row>
    <row r="322" spans="1:2" x14ac:dyDescent="0.2">
      <c r="A322" t="s">
        <v>2020</v>
      </c>
      <c r="B322">
        <v>1088045</v>
      </c>
    </row>
    <row r="323" spans="1:2" x14ac:dyDescent="0.2">
      <c r="A323" t="s">
        <v>2021</v>
      </c>
      <c r="B323">
        <v>11008115</v>
      </c>
    </row>
    <row r="324" spans="1:2" x14ac:dyDescent="0.2">
      <c r="A324" t="s">
        <v>42</v>
      </c>
      <c r="B324">
        <v>2906485</v>
      </c>
    </row>
    <row r="325" spans="1:2" x14ac:dyDescent="0.2">
      <c r="A325" t="s">
        <v>2022</v>
      </c>
      <c r="B325">
        <v>2567310</v>
      </c>
    </row>
    <row r="326" spans="1:2" x14ac:dyDescent="0.2">
      <c r="A326" t="s">
        <v>2019</v>
      </c>
      <c r="B326">
        <v>564180</v>
      </c>
    </row>
    <row r="327" spans="1:2" x14ac:dyDescent="0.2">
      <c r="A327" t="s">
        <v>2020</v>
      </c>
      <c r="B327">
        <v>191570</v>
      </c>
    </row>
    <row r="328" spans="1:2" x14ac:dyDescent="0.2">
      <c r="A328" t="s">
        <v>2021</v>
      </c>
      <c r="B328">
        <v>1514540</v>
      </c>
    </row>
    <row r="329" spans="1:2" x14ac:dyDescent="0.2">
      <c r="A329" t="s">
        <v>42</v>
      </c>
      <c r="B329">
        <v>488595</v>
      </c>
    </row>
    <row r="330" spans="1:2" x14ac:dyDescent="0.2">
      <c r="A330" t="s">
        <v>2023</v>
      </c>
      <c r="B330">
        <v>15</v>
      </c>
    </row>
    <row r="331" spans="1:2" x14ac:dyDescent="0.2">
      <c r="A331" t="s">
        <v>2024</v>
      </c>
      <c r="B331">
        <v>17</v>
      </c>
    </row>
    <row r="332" spans="1:2" x14ac:dyDescent="0.2">
      <c r="A332" t="s">
        <v>2025</v>
      </c>
      <c r="B332">
        <v>18</v>
      </c>
    </row>
    <row r="333" spans="1:2" x14ac:dyDescent="0.2">
      <c r="A333" t="s">
        <v>2026</v>
      </c>
      <c r="B333">
        <v>14</v>
      </c>
    </row>
    <row r="334" spans="1:2" x14ac:dyDescent="0.2">
      <c r="A334" t="s">
        <v>2027</v>
      </c>
      <c r="B334">
        <v>17</v>
      </c>
    </row>
    <row r="335" spans="1:2" x14ac:dyDescent="0.2">
      <c r="A335" t="s">
        <v>2028</v>
      </c>
      <c r="B335">
        <v>1602350</v>
      </c>
    </row>
    <row r="336" spans="1:2" x14ac:dyDescent="0.2">
      <c r="A336" t="s">
        <v>2019</v>
      </c>
      <c r="B336">
        <v>336285</v>
      </c>
    </row>
    <row r="337" spans="1:2" x14ac:dyDescent="0.2">
      <c r="A337" t="s">
        <v>2020</v>
      </c>
      <c r="B337">
        <v>113940</v>
      </c>
    </row>
    <row r="338" spans="1:2" x14ac:dyDescent="0.2">
      <c r="A338" t="s">
        <v>2021</v>
      </c>
      <c r="B338">
        <v>1095835</v>
      </c>
    </row>
    <row r="339" spans="1:2" x14ac:dyDescent="0.2">
      <c r="A339" t="s">
        <v>42</v>
      </c>
      <c r="B339">
        <v>170230</v>
      </c>
    </row>
    <row r="340" spans="1:2" x14ac:dyDescent="0.2">
      <c r="A340" t="s">
        <v>2029</v>
      </c>
      <c r="B340">
        <v>9</v>
      </c>
    </row>
    <row r="341" spans="1:2" x14ac:dyDescent="0.2">
      <c r="A341" t="s">
        <v>2024</v>
      </c>
      <c r="B341">
        <v>10</v>
      </c>
    </row>
    <row r="342" spans="1:2" x14ac:dyDescent="0.2">
      <c r="A342" t="s">
        <v>2025</v>
      </c>
      <c r="B342">
        <v>11</v>
      </c>
    </row>
    <row r="343" spans="1:2" x14ac:dyDescent="0.2">
      <c r="A343" t="s">
        <v>2026</v>
      </c>
      <c r="B343">
        <v>10</v>
      </c>
    </row>
    <row r="344" spans="1:2" x14ac:dyDescent="0.2">
      <c r="A344" t="s">
        <v>2027</v>
      </c>
      <c r="B344">
        <v>6</v>
      </c>
    </row>
    <row r="345" spans="1:2" x14ac:dyDescent="0.2">
      <c r="A345" t="s">
        <v>2031</v>
      </c>
      <c r="B345">
        <v>34460065</v>
      </c>
    </row>
    <row r="346" spans="1:2" x14ac:dyDescent="0.2">
      <c r="A346" t="s">
        <v>2032</v>
      </c>
      <c r="B346">
        <v>23575260</v>
      </c>
    </row>
    <row r="347" spans="1:2" x14ac:dyDescent="0.2">
      <c r="A347" t="s">
        <v>2033</v>
      </c>
      <c r="B347">
        <v>4069950</v>
      </c>
    </row>
    <row r="348" spans="1:2" x14ac:dyDescent="0.2">
      <c r="A348" t="s">
        <v>2034</v>
      </c>
      <c r="B348">
        <v>6173000</v>
      </c>
    </row>
    <row r="349" spans="1:2" x14ac:dyDescent="0.2">
      <c r="A349" t="s">
        <v>2035</v>
      </c>
      <c r="B349">
        <v>641850</v>
      </c>
    </row>
    <row r="350" spans="1:2" x14ac:dyDescent="0.2">
      <c r="A350" t="s">
        <v>2036</v>
      </c>
      <c r="B350">
        <v>16971575</v>
      </c>
    </row>
    <row r="351" spans="1:2" x14ac:dyDescent="0.2">
      <c r="A351" t="s">
        <v>2037</v>
      </c>
      <c r="B351">
        <v>11756835</v>
      </c>
    </row>
    <row r="352" spans="1:2" x14ac:dyDescent="0.2">
      <c r="A352" t="s">
        <v>2038</v>
      </c>
      <c r="B352">
        <v>1903020</v>
      </c>
    </row>
    <row r="353" spans="1:2" x14ac:dyDescent="0.2">
      <c r="A353" t="s">
        <v>2039</v>
      </c>
      <c r="B353">
        <v>3049435</v>
      </c>
    </row>
    <row r="354" spans="1:2" x14ac:dyDescent="0.2">
      <c r="A354" t="s">
        <v>2040</v>
      </c>
      <c r="B354">
        <v>262285</v>
      </c>
    </row>
    <row r="355" spans="1:2" x14ac:dyDescent="0.2">
      <c r="A355" t="s">
        <v>2041</v>
      </c>
      <c r="B355">
        <v>17488485</v>
      </c>
    </row>
    <row r="356" spans="1:2" x14ac:dyDescent="0.2">
      <c r="A356" t="s">
        <v>2037</v>
      </c>
      <c r="B356">
        <v>11818430</v>
      </c>
    </row>
    <row r="357" spans="1:2" x14ac:dyDescent="0.2">
      <c r="A357" t="s">
        <v>2038</v>
      </c>
      <c r="B357">
        <v>2166925</v>
      </c>
    </row>
    <row r="358" spans="1:2" x14ac:dyDescent="0.2">
      <c r="A358" t="s">
        <v>2039</v>
      </c>
      <c r="B358">
        <v>3123565</v>
      </c>
    </row>
    <row r="359" spans="1:2" x14ac:dyDescent="0.2">
      <c r="A359" t="s">
        <v>2040</v>
      </c>
      <c r="B359">
        <v>379565</v>
      </c>
    </row>
    <row r="360" spans="1:2" x14ac:dyDescent="0.2">
      <c r="A360" t="s">
        <v>2042</v>
      </c>
      <c r="B360">
        <v>34460065</v>
      </c>
    </row>
    <row r="361" spans="1:2" x14ac:dyDescent="0.2">
      <c r="A361" t="s">
        <v>2043</v>
      </c>
      <c r="B361">
        <v>25813355</v>
      </c>
    </row>
    <row r="362" spans="1:2" x14ac:dyDescent="0.2">
      <c r="A362" t="s">
        <v>2044</v>
      </c>
      <c r="B362">
        <v>7603935</v>
      </c>
    </row>
    <row r="363" spans="1:2" x14ac:dyDescent="0.2">
      <c r="A363" t="s">
        <v>2034</v>
      </c>
      <c r="B363">
        <v>412625</v>
      </c>
    </row>
    <row r="364" spans="1:2" x14ac:dyDescent="0.2">
      <c r="A364" t="s">
        <v>2035</v>
      </c>
      <c r="B364">
        <v>630145</v>
      </c>
    </row>
    <row r="365" spans="1:2" x14ac:dyDescent="0.2">
      <c r="A365" t="s">
        <v>2045</v>
      </c>
      <c r="B365">
        <v>16971575</v>
      </c>
    </row>
    <row r="366" spans="1:2" x14ac:dyDescent="0.2">
      <c r="A366" t="s">
        <v>965</v>
      </c>
      <c r="B366">
        <v>12764125</v>
      </c>
    </row>
    <row r="367" spans="1:2" x14ac:dyDescent="0.2">
      <c r="A367" t="s">
        <v>966</v>
      </c>
      <c r="B367">
        <v>3744415</v>
      </c>
    </row>
    <row r="368" spans="1:2" x14ac:dyDescent="0.2">
      <c r="A368" t="s">
        <v>2039</v>
      </c>
      <c r="B368">
        <v>206885</v>
      </c>
    </row>
    <row r="369" spans="1:2" x14ac:dyDescent="0.2">
      <c r="A369" t="s">
        <v>2040</v>
      </c>
      <c r="B369">
        <v>256150</v>
      </c>
    </row>
    <row r="370" spans="1:2" x14ac:dyDescent="0.2">
      <c r="A370" t="s">
        <v>2046</v>
      </c>
      <c r="B370">
        <v>17488485</v>
      </c>
    </row>
    <row r="371" spans="1:2" x14ac:dyDescent="0.2">
      <c r="A371" t="s">
        <v>965</v>
      </c>
      <c r="B371">
        <v>13049235</v>
      </c>
    </row>
    <row r="372" spans="1:2" x14ac:dyDescent="0.2">
      <c r="A372" t="s">
        <v>966</v>
      </c>
      <c r="B372">
        <v>3859515</v>
      </c>
    </row>
    <row r="373" spans="1:2" x14ac:dyDescent="0.2">
      <c r="A373" t="s">
        <v>2039</v>
      </c>
      <c r="B373">
        <v>205740</v>
      </c>
    </row>
    <row r="374" spans="1:2" x14ac:dyDescent="0.2">
      <c r="A374" t="s">
        <v>2040</v>
      </c>
      <c r="B374">
        <v>373995</v>
      </c>
    </row>
    <row r="375" spans="1:2" x14ac:dyDescent="0.2">
      <c r="A375" t="s">
        <v>2047</v>
      </c>
      <c r="B375">
        <v>34460065</v>
      </c>
    </row>
    <row r="376" spans="1:2" x14ac:dyDescent="0.2">
      <c r="A376" t="s">
        <v>2048</v>
      </c>
      <c r="B376">
        <v>33674415</v>
      </c>
    </row>
    <row r="377" spans="1:2" x14ac:dyDescent="0.2">
      <c r="A377" t="s">
        <v>1205</v>
      </c>
      <c r="B377">
        <v>26414335</v>
      </c>
    </row>
    <row r="378" spans="1:2" x14ac:dyDescent="0.2">
      <c r="A378" t="s">
        <v>429</v>
      </c>
      <c r="B378">
        <v>19349065</v>
      </c>
    </row>
    <row r="379" spans="1:2" x14ac:dyDescent="0.2">
      <c r="A379" t="s">
        <v>439</v>
      </c>
      <c r="B379">
        <v>7065275</v>
      </c>
    </row>
    <row r="380" spans="1:2" x14ac:dyDescent="0.2">
      <c r="A380" t="s">
        <v>1206</v>
      </c>
      <c r="B380">
        <v>7260080</v>
      </c>
    </row>
    <row r="381" spans="1:2" x14ac:dyDescent="0.2">
      <c r="A381" t="s">
        <v>1207</v>
      </c>
      <c r="B381">
        <v>192645</v>
      </c>
    </row>
    <row r="382" spans="1:2" x14ac:dyDescent="0.2">
      <c r="A382" t="s">
        <v>1208</v>
      </c>
      <c r="B382">
        <v>128225</v>
      </c>
    </row>
    <row r="383" spans="1:2" x14ac:dyDescent="0.2">
      <c r="A383" t="s">
        <v>1209</v>
      </c>
      <c r="B383">
        <v>2715</v>
      </c>
    </row>
    <row r="384" spans="1:2" x14ac:dyDescent="0.2">
      <c r="A384" t="s">
        <v>1210</v>
      </c>
      <c r="B384">
        <v>86935</v>
      </c>
    </row>
    <row r="385" spans="1:2" x14ac:dyDescent="0.2">
      <c r="A385" t="s">
        <v>1211</v>
      </c>
      <c r="B385">
        <v>6160</v>
      </c>
    </row>
    <row r="386" spans="1:2" x14ac:dyDescent="0.2">
      <c r="A386" t="s">
        <v>1212</v>
      </c>
      <c r="B386">
        <v>10075</v>
      </c>
    </row>
    <row r="387" spans="1:2" x14ac:dyDescent="0.2">
      <c r="A387" t="s">
        <v>1213</v>
      </c>
      <c r="B387">
        <v>110</v>
      </c>
    </row>
    <row r="388" spans="1:2" x14ac:dyDescent="0.2">
      <c r="A388" t="s">
        <v>1214</v>
      </c>
      <c r="B388">
        <v>1205</v>
      </c>
    </row>
    <row r="389" spans="1:2" x14ac:dyDescent="0.2">
      <c r="A389" t="s">
        <v>1215</v>
      </c>
      <c r="B389">
        <v>350</v>
      </c>
    </row>
    <row r="390" spans="1:2" x14ac:dyDescent="0.2">
      <c r="A390" t="s">
        <v>1216</v>
      </c>
      <c r="B390">
        <v>3120</v>
      </c>
    </row>
    <row r="391" spans="1:2" x14ac:dyDescent="0.2">
      <c r="A391" t="s">
        <v>1217</v>
      </c>
      <c r="B391">
        <v>15</v>
      </c>
    </row>
    <row r="392" spans="1:2" x14ac:dyDescent="0.2">
      <c r="A392" t="s">
        <v>1218</v>
      </c>
      <c r="B392">
        <v>1425</v>
      </c>
    </row>
    <row r="393" spans="1:2" x14ac:dyDescent="0.2">
      <c r="A393" t="s">
        <v>1219</v>
      </c>
      <c r="B393">
        <v>1925</v>
      </c>
    </row>
    <row r="394" spans="1:2" x14ac:dyDescent="0.2">
      <c r="A394" t="s">
        <v>1220</v>
      </c>
      <c r="B394">
        <v>62550</v>
      </c>
    </row>
    <row r="395" spans="1:2" x14ac:dyDescent="0.2">
      <c r="A395" t="s">
        <v>1221</v>
      </c>
      <c r="B395">
        <v>6885</v>
      </c>
    </row>
    <row r="396" spans="1:2" x14ac:dyDescent="0.2">
      <c r="A396" t="s">
        <v>1222</v>
      </c>
      <c r="B396">
        <v>285</v>
      </c>
    </row>
    <row r="397" spans="1:2" x14ac:dyDescent="0.2">
      <c r="A397" t="s">
        <v>1223</v>
      </c>
      <c r="B397">
        <v>6600</v>
      </c>
    </row>
    <row r="398" spans="1:2" x14ac:dyDescent="0.2">
      <c r="A398" t="s">
        <v>1224</v>
      </c>
      <c r="B398">
        <v>31655</v>
      </c>
    </row>
    <row r="399" spans="1:2" x14ac:dyDescent="0.2">
      <c r="A399" t="s">
        <v>1225</v>
      </c>
      <c r="B399">
        <v>1255</v>
      </c>
    </row>
    <row r="400" spans="1:2" x14ac:dyDescent="0.2">
      <c r="A400" t="s">
        <v>1226</v>
      </c>
      <c r="B400">
        <v>17335</v>
      </c>
    </row>
    <row r="401" spans="1:2" x14ac:dyDescent="0.2">
      <c r="A401" t="s">
        <v>1227</v>
      </c>
      <c r="B401">
        <v>12920</v>
      </c>
    </row>
    <row r="402" spans="1:2" x14ac:dyDescent="0.2">
      <c r="A402" t="s">
        <v>1228</v>
      </c>
      <c r="B402">
        <v>145</v>
      </c>
    </row>
    <row r="403" spans="1:2" x14ac:dyDescent="0.2">
      <c r="A403" t="s">
        <v>1229</v>
      </c>
      <c r="B403">
        <v>25</v>
      </c>
    </row>
    <row r="404" spans="1:2" x14ac:dyDescent="0.2">
      <c r="A404" t="s">
        <v>1230</v>
      </c>
      <c r="B404">
        <v>17385</v>
      </c>
    </row>
    <row r="405" spans="1:2" x14ac:dyDescent="0.2">
      <c r="A405" t="s">
        <v>1231</v>
      </c>
      <c r="B405">
        <v>17345</v>
      </c>
    </row>
    <row r="406" spans="1:2" x14ac:dyDescent="0.2">
      <c r="A406" t="s">
        <v>1232</v>
      </c>
      <c r="B406">
        <v>105</v>
      </c>
    </row>
    <row r="407" spans="1:2" x14ac:dyDescent="0.2">
      <c r="A407" t="s">
        <v>1233</v>
      </c>
      <c r="B407">
        <v>190</v>
      </c>
    </row>
    <row r="408" spans="1:2" x14ac:dyDescent="0.2">
      <c r="A408" t="s">
        <v>1234</v>
      </c>
      <c r="B408">
        <v>1045</v>
      </c>
    </row>
    <row r="409" spans="1:2" x14ac:dyDescent="0.2">
      <c r="A409" t="s">
        <v>1235</v>
      </c>
      <c r="B409">
        <v>655</v>
      </c>
    </row>
    <row r="410" spans="1:2" x14ac:dyDescent="0.2">
      <c r="A410" t="s">
        <v>1236</v>
      </c>
      <c r="B410">
        <v>10810</v>
      </c>
    </row>
    <row r="411" spans="1:2" x14ac:dyDescent="0.2">
      <c r="A411" t="s">
        <v>1237</v>
      </c>
      <c r="B411">
        <v>1675</v>
      </c>
    </row>
    <row r="412" spans="1:2" x14ac:dyDescent="0.2">
      <c r="A412" t="s">
        <v>1238</v>
      </c>
      <c r="B412">
        <v>230</v>
      </c>
    </row>
    <row r="413" spans="1:2" x14ac:dyDescent="0.2">
      <c r="A413" t="s">
        <v>1239</v>
      </c>
      <c r="B413">
        <v>55</v>
      </c>
    </row>
    <row r="414" spans="1:2" x14ac:dyDescent="0.2">
      <c r="A414" t="s">
        <v>1240</v>
      </c>
      <c r="B414">
        <v>95</v>
      </c>
    </row>
    <row r="415" spans="1:2" x14ac:dyDescent="0.2">
      <c r="A415" t="s">
        <v>1241</v>
      </c>
      <c r="B415">
        <v>1945</v>
      </c>
    </row>
    <row r="416" spans="1:2" x14ac:dyDescent="0.2">
      <c r="A416" t="s">
        <v>1242</v>
      </c>
      <c r="B416">
        <v>735</v>
      </c>
    </row>
    <row r="417" spans="1:2" x14ac:dyDescent="0.2">
      <c r="A417" t="s">
        <v>1243</v>
      </c>
      <c r="B417">
        <v>920</v>
      </c>
    </row>
    <row r="418" spans="1:2" x14ac:dyDescent="0.2">
      <c r="A418" t="s">
        <v>1244</v>
      </c>
      <c r="B418">
        <v>285</v>
      </c>
    </row>
    <row r="419" spans="1:2" x14ac:dyDescent="0.2">
      <c r="A419" t="s">
        <v>1245</v>
      </c>
      <c r="B419">
        <v>260</v>
      </c>
    </row>
    <row r="420" spans="1:2" x14ac:dyDescent="0.2">
      <c r="A420" t="s">
        <v>1246</v>
      </c>
      <c r="B420">
        <v>165</v>
      </c>
    </row>
    <row r="421" spans="1:2" x14ac:dyDescent="0.2">
      <c r="A421" t="s">
        <v>1247</v>
      </c>
      <c r="B421">
        <v>90</v>
      </c>
    </row>
    <row r="422" spans="1:2" x14ac:dyDescent="0.2">
      <c r="A422" t="s">
        <v>1248</v>
      </c>
      <c r="B422">
        <v>275</v>
      </c>
    </row>
    <row r="423" spans="1:2" x14ac:dyDescent="0.2">
      <c r="A423" t="s">
        <v>1249</v>
      </c>
      <c r="B423">
        <v>210</v>
      </c>
    </row>
    <row r="424" spans="1:2" x14ac:dyDescent="0.2">
      <c r="A424" t="s">
        <v>1250</v>
      </c>
      <c r="B424">
        <v>65</v>
      </c>
    </row>
    <row r="425" spans="1:2" x14ac:dyDescent="0.2">
      <c r="A425" t="s">
        <v>1251</v>
      </c>
      <c r="B425">
        <v>40</v>
      </c>
    </row>
    <row r="426" spans="1:2" x14ac:dyDescent="0.2">
      <c r="A426" t="s">
        <v>1252</v>
      </c>
      <c r="B426">
        <v>100</v>
      </c>
    </row>
    <row r="427" spans="1:2" x14ac:dyDescent="0.2">
      <c r="A427" t="s">
        <v>1253</v>
      </c>
      <c r="B427">
        <v>36375</v>
      </c>
    </row>
    <row r="428" spans="1:2" x14ac:dyDescent="0.2">
      <c r="A428" t="s">
        <v>1254</v>
      </c>
      <c r="B428">
        <v>1010</v>
      </c>
    </row>
    <row r="429" spans="1:2" x14ac:dyDescent="0.2">
      <c r="A429" t="s">
        <v>1255</v>
      </c>
      <c r="B429">
        <v>35060</v>
      </c>
    </row>
    <row r="430" spans="1:2" x14ac:dyDescent="0.2">
      <c r="A430" t="s">
        <v>1256</v>
      </c>
      <c r="B430">
        <v>310</v>
      </c>
    </row>
    <row r="431" spans="1:2" x14ac:dyDescent="0.2">
      <c r="A431" t="s">
        <v>1257</v>
      </c>
      <c r="B431">
        <v>970</v>
      </c>
    </row>
    <row r="432" spans="1:2" x14ac:dyDescent="0.2">
      <c r="A432" t="s">
        <v>1258</v>
      </c>
      <c r="B432">
        <v>30</v>
      </c>
    </row>
    <row r="433" spans="1:2" x14ac:dyDescent="0.2">
      <c r="A433" t="s">
        <v>1259</v>
      </c>
      <c r="B433">
        <v>880</v>
      </c>
    </row>
    <row r="434" spans="1:2" x14ac:dyDescent="0.2">
      <c r="A434" t="s">
        <v>1260</v>
      </c>
      <c r="B434">
        <v>40</v>
      </c>
    </row>
    <row r="435" spans="1:2" x14ac:dyDescent="0.2">
      <c r="A435" t="s">
        <v>1261</v>
      </c>
      <c r="B435">
        <v>20</v>
      </c>
    </row>
    <row r="436" spans="1:2" x14ac:dyDescent="0.2">
      <c r="A436" t="s">
        <v>1262</v>
      </c>
      <c r="B436">
        <v>90</v>
      </c>
    </row>
    <row r="437" spans="1:2" x14ac:dyDescent="0.2">
      <c r="A437" t="s">
        <v>1263</v>
      </c>
      <c r="B437">
        <v>485</v>
      </c>
    </row>
    <row r="438" spans="1:2" x14ac:dyDescent="0.2">
      <c r="A438" t="s">
        <v>1264</v>
      </c>
      <c r="B438">
        <v>2170</v>
      </c>
    </row>
    <row r="439" spans="1:2" x14ac:dyDescent="0.2">
      <c r="A439" t="s">
        <v>1265</v>
      </c>
      <c r="B439">
        <v>90</v>
      </c>
    </row>
    <row r="440" spans="1:2" x14ac:dyDescent="0.2">
      <c r="A440" t="s">
        <v>1266</v>
      </c>
      <c r="B440">
        <v>440</v>
      </c>
    </row>
    <row r="441" spans="1:2" x14ac:dyDescent="0.2">
      <c r="A441" t="s">
        <v>1267</v>
      </c>
      <c r="B441">
        <v>315</v>
      </c>
    </row>
    <row r="442" spans="1:2" x14ac:dyDescent="0.2">
      <c r="A442" t="s">
        <v>1268</v>
      </c>
      <c r="B442">
        <v>270</v>
      </c>
    </row>
    <row r="443" spans="1:2" x14ac:dyDescent="0.2">
      <c r="A443" t="s">
        <v>1269</v>
      </c>
      <c r="B443">
        <v>385</v>
      </c>
    </row>
    <row r="444" spans="1:2" x14ac:dyDescent="0.2">
      <c r="A444" t="s">
        <v>1270</v>
      </c>
      <c r="B444">
        <v>30</v>
      </c>
    </row>
    <row r="445" spans="1:2" x14ac:dyDescent="0.2">
      <c r="A445" t="s">
        <v>1271</v>
      </c>
      <c r="B445">
        <v>70</v>
      </c>
    </row>
    <row r="446" spans="1:2" x14ac:dyDescent="0.2">
      <c r="A446" t="s">
        <v>1272</v>
      </c>
      <c r="B446">
        <v>340</v>
      </c>
    </row>
    <row r="447" spans="1:2" x14ac:dyDescent="0.2">
      <c r="A447" t="s">
        <v>1273</v>
      </c>
      <c r="B447">
        <v>235</v>
      </c>
    </row>
    <row r="448" spans="1:2" x14ac:dyDescent="0.2">
      <c r="A448" t="s">
        <v>1274</v>
      </c>
      <c r="B448">
        <v>4170</v>
      </c>
    </row>
    <row r="449" spans="1:2" x14ac:dyDescent="0.2">
      <c r="A449" t="s">
        <v>1275</v>
      </c>
      <c r="B449">
        <v>1105</v>
      </c>
    </row>
    <row r="450" spans="1:2" x14ac:dyDescent="0.2">
      <c r="A450" t="s">
        <v>1276</v>
      </c>
      <c r="B450">
        <v>3025</v>
      </c>
    </row>
    <row r="451" spans="1:2" x14ac:dyDescent="0.2">
      <c r="A451" t="s">
        <v>1277</v>
      </c>
      <c r="B451">
        <v>35</v>
      </c>
    </row>
    <row r="452" spans="1:2" x14ac:dyDescent="0.2">
      <c r="A452" t="s">
        <v>1278</v>
      </c>
      <c r="B452">
        <v>95</v>
      </c>
    </row>
    <row r="453" spans="1:2" x14ac:dyDescent="0.2">
      <c r="A453" t="s">
        <v>1279</v>
      </c>
      <c r="B453">
        <v>1465</v>
      </c>
    </row>
    <row r="454" spans="1:2" x14ac:dyDescent="0.2">
      <c r="A454" t="s">
        <v>1280</v>
      </c>
      <c r="B454">
        <v>860</v>
      </c>
    </row>
    <row r="455" spans="1:2" x14ac:dyDescent="0.2">
      <c r="A455" t="s">
        <v>1281</v>
      </c>
      <c r="B455">
        <v>385</v>
      </c>
    </row>
    <row r="456" spans="1:2" x14ac:dyDescent="0.2">
      <c r="A456" t="s">
        <v>1282</v>
      </c>
      <c r="B456">
        <v>220</v>
      </c>
    </row>
    <row r="457" spans="1:2" x14ac:dyDescent="0.2">
      <c r="A457" t="s">
        <v>1283</v>
      </c>
      <c r="B457">
        <v>825</v>
      </c>
    </row>
    <row r="458" spans="1:2" x14ac:dyDescent="0.2">
      <c r="A458" t="s">
        <v>1284</v>
      </c>
      <c r="B458">
        <v>80</v>
      </c>
    </row>
    <row r="459" spans="1:2" x14ac:dyDescent="0.2">
      <c r="A459" t="s">
        <v>1285</v>
      </c>
      <c r="B459">
        <v>100</v>
      </c>
    </row>
    <row r="460" spans="1:2" x14ac:dyDescent="0.2">
      <c r="A460" t="s">
        <v>1286</v>
      </c>
      <c r="B460">
        <v>330</v>
      </c>
    </row>
    <row r="461" spans="1:2" x14ac:dyDescent="0.2">
      <c r="A461" t="s">
        <v>1287</v>
      </c>
      <c r="B461">
        <v>305</v>
      </c>
    </row>
    <row r="462" spans="1:2" x14ac:dyDescent="0.2">
      <c r="A462" t="s">
        <v>1288</v>
      </c>
      <c r="B462">
        <v>10</v>
      </c>
    </row>
    <row r="463" spans="1:2" x14ac:dyDescent="0.2">
      <c r="A463" t="s">
        <v>1289</v>
      </c>
      <c r="B463">
        <v>300</v>
      </c>
    </row>
    <row r="464" spans="1:2" x14ac:dyDescent="0.2">
      <c r="A464" t="s">
        <v>1290</v>
      </c>
      <c r="B464">
        <v>7067435</v>
      </c>
    </row>
    <row r="465" spans="1:2" x14ac:dyDescent="0.2">
      <c r="A465" t="s">
        <v>1291</v>
      </c>
      <c r="B465">
        <v>574740</v>
      </c>
    </row>
    <row r="466" spans="1:2" x14ac:dyDescent="0.2">
      <c r="A466" t="s">
        <v>1292</v>
      </c>
      <c r="B466">
        <v>22135</v>
      </c>
    </row>
    <row r="467" spans="1:2" x14ac:dyDescent="0.2">
      <c r="A467" t="s">
        <v>1293</v>
      </c>
      <c r="B467">
        <v>13365</v>
      </c>
    </row>
    <row r="468" spans="1:2" x14ac:dyDescent="0.2">
      <c r="A468" t="s">
        <v>1294</v>
      </c>
      <c r="B468">
        <v>8775</v>
      </c>
    </row>
    <row r="469" spans="1:2" x14ac:dyDescent="0.2">
      <c r="A469" t="s">
        <v>1295</v>
      </c>
      <c r="B469">
        <v>43150</v>
      </c>
    </row>
    <row r="470" spans="1:2" x14ac:dyDescent="0.2">
      <c r="A470" t="s">
        <v>1296</v>
      </c>
      <c r="B470">
        <v>930</v>
      </c>
    </row>
    <row r="471" spans="1:2" x14ac:dyDescent="0.2">
      <c r="A471" t="s">
        <v>1297</v>
      </c>
      <c r="B471">
        <v>4980</v>
      </c>
    </row>
    <row r="472" spans="1:2" x14ac:dyDescent="0.2">
      <c r="A472" t="s">
        <v>1298</v>
      </c>
      <c r="B472">
        <v>36810</v>
      </c>
    </row>
    <row r="473" spans="1:2" x14ac:dyDescent="0.2">
      <c r="A473" t="s">
        <v>1299</v>
      </c>
      <c r="B473">
        <v>435</v>
      </c>
    </row>
    <row r="474" spans="1:2" x14ac:dyDescent="0.2">
      <c r="A474" t="s">
        <v>1300</v>
      </c>
      <c r="B474">
        <v>508155</v>
      </c>
    </row>
    <row r="475" spans="1:2" x14ac:dyDescent="0.2">
      <c r="A475" t="s">
        <v>1301</v>
      </c>
      <c r="B475">
        <v>22000</v>
      </c>
    </row>
    <row r="476" spans="1:2" x14ac:dyDescent="0.2">
      <c r="A476" t="s">
        <v>1302</v>
      </c>
      <c r="B476">
        <v>419365</v>
      </c>
    </row>
    <row r="477" spans="1:2" x14ac:dyDescent="0.2">
      <c r="A477" t="s">
        <v>1303</v>
      </c>
      <c r="B477">
        <v>16415</v>
      </c>
    </row>
    <row r="478" spans="1:2" x14ac:dyDescent="0.2">
      <c r="A478" t="s">
        <v>1304</v>
      </c>
      <c r="B478">
        <v>5410</v>
      </c>
    </row>
    <row r="479" spans="1:2" x14ac:dyDescent="0.2">
      <c r="A479" t="s">
        <v>1305</v>
      </c>
      <c r="B479">
        <v>1170</v>
      </c>
    </row>
    <row r="480" spans="1:2" x14ac:dyDescent="0.2">
      <c r="A480" t="s">
        <v>1306</v>
      </c>
      <c r="B480">
        <v>19340</v>
      </c>
    </row>
    <row r="481" spans="1:2" x14ac:dyDescent="0.2">
      <c r="A481" t="s">
        <v>1307</v>
      </c>
      <c r="B481">
        <v>5735</v>
      </c>
    </row>
    <row r="482" spans="1:2" x14ac:dyDescent="0.2">
      <c r="A482" t="s">
        <v>1308</v>
      </c>
      <c r="B482">
        <v>16675</v>
      </c>
    </row>
    <row r="483" spans="1:2" x14ac:dyDescent="0.2">
      <c r="A483" t="s">
        <v>1309</v>
      </c>
      <c r="B483">
        <v>2070</v>
      </c>
    </row>
    <row r="484" spans="1:2" x14ac:dyDescent="0.2">
      <c r="A484" t="s">
        <v>1310</v>
      </c>
      <c r="B484">
        <v>1290</v>
      </c>
    </row>
    <row r="485" spans="1:2" x14ac:dyDescent="0.2">
      <c r="A485" t="s">
        <v>1311</v>
      </c>
      <c r="B485">
        <v>174780</v>
      </c>
    </row>
    <row r="486" spans="1:2" x14ac:dyDescent="0.2">
      <c r="A486" t="s">
        <v>1312</v>
      </c>
      <c r="B486">
        <v>20850</v>
      </c>
    </row>
    <row r="487" spans="1:2" x14ac:dyDescent="0.2">
      <c r="A487" t="s">
        <v>1313</v>
      </c>
      <c r="B487">
        <v>153775</v>
      </c>
    </row>
    <row r="488" spans="1:2" x14ac:dyDescent="0.2">
      <c r="A488" t="s">
        <v>1314</v>
      </c>
      <c r="B488">
        <v>155</v>
      </c>
    </row>
    <row r="489" spans="1:2" x14ac:dyDescent="0.2">
      <c r="A489" t="s">
        <v>1315</v>
      </c>
      <c r="B489">
        <v>514715</v>
      </c>
    </row>
    <row r="490" spans="1:2" x14ac:dyDescent="0.2">
      <c r="A490" t="s">
        <v>1316</v>
      </c>
      <c r="B490">
        <v>1745</v>
      </c>
    </row>
    <row r="491" spans="1:2" x14ac:dyDescent="0.2">
      <c r="A491" t="s">
        <v>1317</v>
      </c>
      <c r="B491">
        <v>20125</v>
      </c>
    </row>
    <row r="492" spans="1:2" x14ac:dyDescent="0.2">
      <c r="A492" t="s">
        <v>1318</v>
      </c>
      <c r="B492">
        <v>795</v>
      </c>
    </row>
    <row r="493" spans="1:2" x14ac:dyDescent="0.2">
      <c r="A493" t="s">
        <v>1319</v>
      </c>
      <c r="B493">
        <v>7120</v>
      </c>
    </row>
    <row r="494" spans="1:2" x14ac:dyDescent="0.2">
      <c r="A494" t="s">
        <v>1320</v>
      </c>
      <c r="B494">
        <v>26640</v>
      </c>
    </row>
    <row r="495" spans="1:2" x14ac:dyDescent="0.2">
      <c r="A495" t="s">
        <v>1321</v>
      </c>
      <c r="B495">
        <v>1465</v>
      </c>
    </row>
    <row r="496" spans="1:2" x14ac:dyDescent="0.2">
      <c r="A496" t="s">
        <v>1322</v>
      </c>
      <c r="B496">
        <v>12265</v>
      </c>
    </row>
    <row r="497" spans="1:2" x14ac:dyDescent="0.2">
      <c r="A497" t="s">
        <v>1323</v>
      </c>
      <c r="B497">
        <v>3975</v>
      </c>
    </row>
    <row r="498" spans="1:2" x14ac:dyDescent="0.2">
      <c r="A498" t="s">
        <v>1324</v>
      </c>
      <c r="B498">
        <v>1435</v>
      </c>
    </row>
    <row r="499" spans="1:2" x14ac:dyDescent="0.2">
      <c r="A499" t="s">
        <v>1325</v>
      </c>
      <c r="B499">
        <v>433675</v>
      </c>
    </row>
    <row r="500" spans="1:2" x14ac:dyDescent="0.2">
      <c r="A500" t="s">
        <v>1326</v>
      </c>
      <c r="B500">
        <v>1205</v>
      </c>
    </row>
    <row r="501" spans="1:2" x14ac:dyDescent="0.2">
      <c r="A501" t="s">
        <v>1327</v>
      </c>
      <c r="B501">
        <v>4270</v>
      </c>
    </row>
    <row r="502" spans="1:2" x14ac:dyDescent="0.2">
      <c r="A502" t="s">
        <v>1328</v>
      </c>
      <c r="B502">
        <v>72270</v>
      </c>
    </row>
    <row r="503" spans="1:2" x14ac:dyDescent="0.2">
      <c r="A503" t="s">
        <v>1329</v>
      </c>
      <c r="B503">
        <v>2755</v>
      </c>
    </row>
    <row r="504" spans="1:2" x14ac:dyDescent="0.2">
      <c r="A504" t="s">
        <v>1330</v>
      </c>
      <c r="B504">
        <v>64620</v>
      </c>
    </row>
    <row r="505" spans="1:2" x14ac:dyDescent="0.2">
      <c r="A505" t="s">
        <v>1331</v>
      </c>
      <c r="B505">
        <v>4895</v>
      </c>
    </row>
    <row r="506" spans="1:2" x14ac:dyDescent="0.2">
      <c r="A506" t="s">
        <v>1332</v>
      </c>
      <c r="B506">
        <v>188240</v>
      </c>
    </row>
    <row r="507" spans="1:2" x14ac:dyDescent="0.2">
      <c r="A507" t="s">
        <v>1333</v>
      </c>
      <c r="B507">
        <v>3770</v>
      </c>
    </row>
    <row r="508" spans="1:2" x14ac:dyDescent="0.2">
      <c r="A508" t="s">
        <v>1334</v>
      </c>
      <c r="B508">
        <v>27900</v>
      </c>
    </row>
    <row r="509" spans="1:2" x14ac:dyDescent="0.2">
      <c r="A509" t="s">
        <v>1335</v>
      </c>
      <c r="B509">
        <v>140175</v>
      </c>
    </row>
    <row r="510" spans="1:2" x14ac:dyDescent="0.2">
      <c r="A510" t="s">
        <v>1336</v>
      </c>
      <c r="B510">
        <v>15835</v>
      </c>
    </row>
    <row r="511" spans="1:2" x14ac:dyDescent="0.2">
      <c r="A511" t="s">
        <v>1337</v>
      </c>
      <c r="B511">
        <v>555</v>
      </c>
    </row>
    <row r="512" spans="1:2" x14ac:dyDescent="0.2">
      <c r="A512" t="s">
        <v>1338</v>
      </c>
      <c r="B512">
        <v>630</v>
      </c>
    </row>
    <row r="513" spans="1:2" x14ac:dyDescent="0.2">
      <c r="A513" t="s">
        <v>1339</v>
      </c>
      <c r="B513">
        <v>3826125</v>
      </c>
    </row>
    <row r="514" spans="1:2" x14ac:dyDescent="0.2">
      <c r="A514" t="s">
        <v>1340</v>
      </c>
      <c r="B514">
        <v>26815</v>
      </c>
    </row>
    <row r="515" spans="1:2" x14ac:dyDescent="0.2">
      <c r="A515" t="s">
        <v>1341</v>
      </c>
      <c r="B515">
        <v>33845</v>
      </c>
    </row>
    <row r="516" spans="1:2" x14ac:dyDescent="0.2">
      <c r="A516" t="s">
        <v>1342</v>
      </c>
      <c r="B516">
        <v>693985</v>
      </c>
    </row>
    <row r="517" spans="1:2" x14ac:dyDescent="0.2">
      <c r="A517" t="s">
        <v>1343</v>
      </c>
      <c r="B517">
        <v>12605</v>
      </c>
    </row>
    <row r="518" spans="1:2" x14ac:dyDescent="0.2">
      <c r="A518" t="s">
        <v>1344</v>
      </c>
      <c r="B518">
        <v>5610</v>
      </c>
    </row>
    <row r="519" spans="1:2" x14ac:dyDescent="0.2">
      <c r="A519" t="s">
        <v>1345</v>
      </c>
      <c r="B519">
        <v>7000</v>
      </c>
    </row>
    <row r="520" spans="1:2" x14ac:dyDescent="0.2">
      <c r="A520" t="s">
        <v>1346</v>
      </c>
      <c r="B520">
        <v>681380</v>
      </c>
    </row>
    <row r="521" spans="1:2" x14ac:dyDescent="0.2">
      <c r="A521" t="s">
        <v>1347</v>
      </c>
      <c r="B521">
        <v>880</v>
      </c>
    </row>
    <row r="522" spans="1:2" x14ac:dyDescent="0.2">
      <c r="A522" t="s">
        <v>1348</v>
      </c>
      <c r="B522">
        <v>12195</v>
      </c>
    </row>
    <row r="523" spans="1:2" x14ac:dyDescent="0.2">
      <c r="A523" t="s">
        <v>1349</v>
      </c>
      <c r="B523">
        <v>19360</v>
      </c>
    </row>
    <row r="524" spans="1:2" x14ac:dyDescent="0.2">
      <c r="A524" t="s">
        <v>1350</v>
      </c>
      <c r="B524">
        <v>48420</v>
      </c>
    </row>
    <row r="525" spans="1:2" x14ac:dyDescent="0.2">
      <c r="A525" t="s">
        <v>1351</v>
      </c>
      <c r="B525">
        <v>22195</v>
      </c>
    </row>
    <row r="526" spans="1:2" x14ac:dyDescent="0.2">
      <c r="A526" t="s">
        <v>1352</v>
      </c>
      <c r="B526">
        <v>16715</v>
      </c>
    </row>
    <row r="527" spans="1:2" x14ac:dyDescent="0.2">
      <c r="A527" t="s">
        <v>1353</v>
      </c>
      <c r="B527">
        <v>179620</v>
      </c>
    </row>
    <row r="528" spans="1:2" x14ac:dyDescent="0.2">
      <c r="A528" t="s">
        <v>1354</v>
      </c>
      <c r="B528">
        <v>186905</v>
      </c>
    </row>
    <row r="529" spans="1:2" x14ac:dyDescent="0.2">
      <c r="A529" t="s">
        <v>1355</v>
      </c>
      <c r="B529">
        <v>57365</v>
      </c>
    </row>
    <row r="530" spans="1:2" x14ac:dyDescent="0.2">
      <c r="A530" t="s">
        <v>1356</v>
      </c>
      <c r="B530">
        <v>9990</v>
      </c>
    </row>
    <row r="531" spans="1:2" x14ac:dyDescent="0.2">
      <c r="A531" t="s">
        <v>1357</v>
      </c>
      <c r="B531">
        <v>17455</v>
      </c>
    </row>
    <row r="532" spans="1:2" x14ac:dyDescent="0.2">
      <c r="A532" t="s">
        <v>1358</v>
      </c>
      <c r="B532">
        <v>9735</v>
      </c>
    </row>
    <row r="533" spans="1:2" x14ac:dyDescent="0.2">
      <c r="A533" t="s">
        <v>1359</v>
      </c>
      <c r="B533">
        <v>98310</v>
      </c>
    </row>
    <row r="534" spans="1:2" x14ac:dyDescent="0.2">
      <c r="A534" t="s">
        <v>1360</v>
      </c>
      <c r="B534">
        <v>2225</v>
      </c>
    </row>
    <row r="535" spans="1:2" x14ac:dyDescent="0.2">
      <c r="A535" t="s">
        <v>1361</v>
      </c>
      <c r="B535">
        <v>2340</v>
      </c>
    </row>
    <row r="536" spans="1:2" x14ac:dyDescent="0.2">
      <c r="A536" t="s">
        <v>1362</v>
      </c>
      <c r="B536">
        <v>910</v>
      </c>
    </row>
    <row r="537" spans="1:2" x14ac:dyDescent="0.2">
      <c r="A537" t="s">
        <v>1363</v>
      </c>
      <c r="B537">
        <v>1010</v>
      </c>
    </row>
    <row r="538" spans="1:2" x14ac:dyDescent="0.2">
      <c r="A538" t="s">
        <v>1364</v>
      </c>
      <c r="B538">
        <v>415</v>
      </c>
    </row>
    <row r="539" spans="1:2" x14ac:dyDescent="0.2">
      <c r="A539" t="s">
        <v>1365</v>
      </c>
      <c r="B539">
        <v>501930</v>
      </c>
    </row>
    <row r="540" spans="1:2" x14ac:dyDescent="0.2">
      <c r="A540" t="s">
        <v>1366</v>
      </c>
      <c r="B540">
        <v>10300</v>
      </c>
    </row>
    <row r="541" spans="1:2" x14ac:dyDescent="0.2">
      <c r="A541" t="s">
        <v>1367</v>
      </c>
      <c r="B541">
        <v>12150</v>
      </c>
    </row>
    <row r="542" spans="1:2" x14ac:dyDescent="0.2">
      <c r="A542" t="s">
        <v>1368</v>
      </c>
      <c r="B542">
        <v>96915</v>
      </c>
    </row>
    <row r="543" spans="1:2" x14ac:dyDescent="0.2">
      <c r="A543" t="s">
        <v>1369</v>
      </c>
      <c r="B543">
        <v>2050</v>
      </c>
    </row>
    <row r="544" spans="1:2" x14ac:dyDescent="0.2">
      <c r="A544" t="s">
        <v>1370</v>
      </c>
      <c r="B544">
        <v>350545</v>
      </c>
    </row>
    <row r="545" spans="1:2" x14ac:dyDescent="0.2">
      <c r="A545" t="s">
        <v>1371</v>
      </c>
      <c r="B545">
        <v>1305</v>
      </c>
    </row>
    <row r="546" spans="1:2" x14ac:dyDescent="0.2">
      <c r="A546" t="s">
        <v>1372</v>
      </c>
      <c r="B546">
        <v>4415</v>
      </c>
    </row>
    <row r="547" spans="1:2" x14ac:dyDescent="0.2">
      <c r="A547" t="s">
        <v>1373</v>
      </c>
      <c r="B547">
        <v>6810</v>
      </c>
    </row>
    <row r="548" spans="1:2" x14ac:dyDescent="0.2">
      <c r="A548" t="s">
        <v>1374</v>
      </c>
      <c r="B548">
        <v>3500</v>
      </c>
    </row>
    <row r="549" spans="1:2" x14ac:dyDescent="0.2">
      <c r="A549" t="s">
        <v>1375</v>
      </c>
      <c r="B549">
        <v>13115</v>
      </c>
    </row>
    <row r="550" spans="1:2" x14ac:dyDescent="0.2">
      <c r="A550" t="s">
        <v>1376</v>
      </c>
      <c r="B550">
        <v>830</v>
      </c>
    </row>
    <row r="551" spans="1:2" x14ac:dyDescent="0.2">
      <c r="A551" t="s">
        <v>1377</v>
      </c>
      <c r="B551">
        <v>106055</v>
      </c>
    </row>
    <row r="552" spans="1:2" x14ac:dyDescent="0.2">
      <c r="A552" t="s">
        <v>1378</v>
      </c>
      <c r="B552">
        <v>1313190</v>
      </c>
    </row>
    <row r="553" spans="1:2" x14ac:dyDescent="0.2">
      <c r="A553" t="s">
        <v>1379</v>
      </c>
      <c r="B553">
        <v>1065645</v>
      </c>
    </row>
    <row r="554" spans="1:2" x14ac:dyDescent="0.2">
      <c r="A554" t="s">
        <v>1380</v>
      </c>
      <c r="B554">
        <v>73000</v>
      </c>
    </row>
    <row r="555" spans="1:2" x14ac:dyDescent="0.2">
      <c r="A555" t="s">
        <v>1381</v>
      </c>
      <c r="B555">
        <v>108025</v>
      </c>
    </row>
    <row r="556" spans="1:2" x14ac:dyDescent="0.2">
      <c r="A556" t="s">
        <v>1382</v>
      </c>
      <c r="B556">
        <v>109415</v>
      </c>
    </row>
    <row r="557" spans="1:2" x14ac:dyDescent="0.2">
      <c r="A557" t="s">
        <v>1383</v>
      </c>
      <c r="B557">
        <v>505</v>
      </c>
    </row>
    <row r="558" spans="1:2" x14ac:dyDescent="0.2">
      <c r="A558" t="s">
        <v>1384</v>
      </c>
      <c r="B558">
        <v>3285</v>
      </c>
    </row>
    <row r="559" spans="1:2" x14ac:dyDescent="0.2">
      <c r="A559" t="s">
        <v>1385</v>
      </c>
      <c r="B559">
        <v>8375</v>
      </c>
    </row>
    <row r="560" spans="1:2" x14ac:dyDescent="0.2">
      <c r="A560" t="s">
        <v>1386</v>
      </c>
      <c r="B560">
        <v>17925</v>
      </c>
    </row>
    <row r="561" spans="1:2" x14ac:dyDescent="0.2">
      <c r="A561" t="s">
        <v>1387</v>
      </c>
      <c r="B561">
        <v>1095</v>
      </c>
    </row>
    <row r="562" spans="1:2" x14ac:dyDescent="0.2">
      <c r="A562" t="s">
        <v>1388</v>
      </c>
      <c r="B562">
        <v>502705</v>
      </c>
    </row>
    <row r="563" spans="1:2" x14ac:dyDescent="0.2">
      <c r="A563" t="s">
        <v>1389</v>
      </c>
      <c r="B563">
        <v>12355</v>
      </c>
    </row>
    <row r="564" spans="1:2" x14ac:dyDescent="0.2">
      <c r="A564" t="s">
        <v>1390</v>
      </c>
      <c r="B564">
        <v>16960</v>
      </c>
    </row>
    <row r="565" spans="1:2" x14ac:dyDescent="0.2">
      <c r="A565" t="s">
        <v>1391</v>
      </c>
      <c r="B565">
        <v>211995</v>
      </c>
    </row>
    <row r="566" spans="1:2" x14ac:dyDescent="0.2">
      <c r="A566" t="s">
        <v>1392</v>
      </c>
      <c r="B566">
        <v>242200</v>
      </c>
    </row>
    <row r="567" spans="1:2" x14ac:dyDescent="0.2">
      <c r="A567" t="s">
        <v>1393</v>
      </c>
      <c r="B567">
        <v>12020</v>
      </c>
    </row>
    <row r="568" spans="1:2" x14ac:dyDescent="0.2">
      <c r="A568" t="s">
        <v>1394</v>
      </c>
      <c r="B568">
        <v>16330</v>
      </c>
    </row>
    <row r="569" spans="1:2" x14ac:dyDescent="0.2">
      <c r="A569" t="s">
        <v>1395</v>
      </c>
      <c r="B569">
        <v>213850</v>
      </c>
    </row>
    <row r="570" spans="1:2" x14ac:dyDescent="0.2">
      <c r="A570" t="s">
        <v>1396</v>
      </c>
      <c r="B570">
        <v>5350</v>
      </c>
    </row>
    <row r="571" spans="1:2" x14ac:dyDescent="0.2">
      <c r="A571" t="s">
        <v>1397</v>
      </c>
      <c r="B571">
        <v>1147965</v>
      </c>
    </row>
    <row r="572" spans="1:2" x14ac:dyDescent="0.2">
      <c r="A572" t="s">
        <v>1398</v>
      </c>
      <c r="B572">
        <v>815</v>
      </c>
    </row>
    <row r="573" spans="1:2" x14ac:dyDescent="0.2">
      <c r="A573" t="s">
        <v>1399</v>
      </c>
      <c r="B573">
        <v>375055</v>
      </c>
    </row>
    <row r="574" spans="1:2" x14ac:dyDescent="0.2">
      <c r="A574" t="s">
        <v>1400</v>
      </c>
      <c r="B574">
        <v>220970</v>
      </c>
    </row>
    <row r="575" spans="1:2" x14ac:dyDescent="0.2">
      <c r="A575" t="s">
        <v>1401</v>
      </c>
      <c r="B575">
        <v>96945</v>
      </c>
    </row>
    <row r="576" spans="1:2" x14ac:dyDescent="0.2">
      <c r="A576" t="s">
        <v>1402</v>
      </c>
      <c r="B576">
        <v>453530</v>
      </c>
    </row>
    <row r="577" spans="1:2" x14ac:dyDescent="0.2">
      <c r="A577" t="s">
        <v>1403</v>
      </c>
      <c r="B577">
        <v>650</v>
      </c>
    </row>
    <row r="578" spans="1:2" x14ac:dyDescent="0.2">
      <c r="A578" t="s">
        <v>938</v>
      </c>
      <c r="B578">
        <v>43240</v>
      </c>
    </row>
    <row r="579" spans="1:2" x14ac:dyDescent="0.2">
      <c r="A579" t="s">
        <v>1404</v>
      </c>
      <c r="B579">
        <v>1740</v>
      </c>
    </row>
    <row r="580" spans="1:2" x14ac:dyDescent="0.2">
      <c r="A580" t="s">
        <v>1405</v>
      </c>
      <c r="B580">
        <v>1735</v>
      </c>
    </row>
    <row r="581" spans="1:2" x14ac:dyDescent="0.2">
      <c r="A581" t="s">
        <v>940</v>
      </c>
      <c r="B581">
        <v>153080</v>
      </c>
    </row>
    <row r="582" spans="1:2" x14ac:dyDescent="0.2">
      <c r="A582" t="s">
        <v>1406</v>
      </c>
      <c r="B582">
        <v>1875</v>
      </c>
    </row>
    <row r="583" spans="1:2" x14ac:dyDescent="0.2">
      <c r="A583" t="s">
        <v>1407</v>
      </c>
      <c r="B583">
        <v>1880</v>
      </c>
    </row>
    <row r="584" spans="1:2" x14ac:dyDescent="0.2">
      <c r="A584" t="s">
        <v>1408</v>
      </c>
      <c r="B584">
        <v>92305</v>
      </c>
    </row>
    <row r="585" spans="1:2" x14ac:dyDescent="0.2">
      <c r="A585" t="s">
        <v>1409</v>
      </c>
      <c r="B585">
        <v>14145</v>
      </c>
    </row>
    <row r="586" spans="1:2" x14ac:dyDescent="0.2">
      <c r="A586" t="s">
        <v>1410</v>
      </c>
      <c r="B586">
        <v>1485</v>
      </c>
    </row>
    <row r="587" spans="1:2" x14ac:dyDescent="0.2">
      <c r="A587" t="s">
        <v>1411</v>
      </c>
      <c r="B587">
        <v>1655</v>
      </c>
    </row>
    <row r="588" spans="1:2" x14ac:dyDescent="0.2">
      <c r="A588" t="s">
        <v>1412</v>
      </c>
      <c r="B588">
        <v>1735</v>
      </c>
    </row>
    <row r="589" spans="1:2" x14ac:dyDescent="0.2">
      <c r="A589" t="s">
        <v>2049</v>
      </c>
      <c r="B589">
        <v>2805</v>
      </c>
    </row>
    <row r="590" spans="1:2" x14ac:dyDescent="0.2">
      <c r="A590" t="s">
        <v>1414</v>
      </c>
      <c r="B590">
        <v>1015</v>
      </c>
    </row>
    <row r="591" spans="1:2" x14ac:dyDescent="0.2">
      <c r="A591" t="s">
        <v>1415</v>
      </c>
      <c r="B591">
        <v>1245</v>
      </c>
    </row>
    <row r="592" spans="1:2" x14ac:dyDescent="0.2">
      <c r="A592" t="s">
        <v>1416</v>
      </c>
      <c r="B592">
        <v>4170</v>
      </c>
    </row>
    <row r="593" spans="1:2" x14ac:dyDescent="0.2">
      <c r="A593" t="s">
        <v>1417</v>
      </c>
      <c r="B593">
        <v>3825</v>
      </c>
    </row>
    <row r="594" spans="1:2" x14ac:dyDescent="0.2">
      <c r="A594" t="s">
        <v>1418</v>
      </c>
      <c r="B594">
        <v>5870</v>
      </c>
    </row>
    <row r="595" spans="1:2" x14ac:dyDescent="0.2">
      <c r="A595" t="s">
        <v>1419</v>
      </c>
      <c r="B595">
        <v>5125</v>
      </c>
    </row>
    <row r="596" spans="1:2" x14ac:dyDescent="0.2">
      <c r="A596" t="s">
        <v>1420</v>
      </c>
      <c r="B596">
        <v>3180</v>
      </c>
    </row>
    <row r="597" spans="1:2" x14ac:dyDescent="0.2">
      <c r="A597" t="s">
        <v>1421</v>
      </c>
      <c r="B597">
        <v>13400</v>
      </c>
    </row>
    <row r="598" spans="1:2" x14ac:dyDescent="0.2">
      <c r="A598" t="s">
        <v>1422</v>
      </c>
      <c r="B598">
        <v>3795</v>
      </c>
    </row>
    <row r="599" spans="1:2" x14ac:dyDescent="0.2">
      <c r="A599" t="s">
        <v>1423</v>
      </c>
      <c r="B599">
        <v>9225</v>
      </c>
    </row>
    <row r="600" spans="1:2" x14ac:dyDescent="0.2">
      <c r="A600" t="s">
        <v>1424</v>
      </c>
      <c r="B600">
        <v>19640</v>
      </c>
    </row>
    <row r="601" spans="1:2" x14ac:dyDescent="0.2">
      <c r="A601" t="s">
        <v>1425</v>
      </c>
      <c r="B601">
        <v>5330</v>
      </c>
    </row>
    <row r="602" spans="1:2" x14ac:dyDescent="0.2">
      <c r="A602" t="s">
        <v>1426</v>
      </c>
      <c r="B602">
        <v>1860</v>
      </c>
    </row>
    <row r="603" spans="1:2" x14ac:dyDescent="0.2">
      <c r="A603" t="s">
        <v>1427</v>
      </c>
      <c r="B603">
        <v>3465</v>
      </c>
    </row>
    <row r="604" spans="1:2" x14ac:dyDescent="0.2">
      <c r="A604" t="s">
        <v>1428</v>
      </c>
      <c r="B604">
        <v>7410</v>
      </c>
    </row>
    <row r="605" spans="1:2" x14ac:dyDescent="0.2">
      <c r="A605" t="s">
        <v>1429</v>
      </c>
      <c r="B605">
        <v>2570</v>
      </c>
    </row>
    <row r="606" spans="1:2" x14ac:dyDescent="0.2">
      <c r="A606" t="s">
        <v>1430</v>
      </c>
      <c r="B606">
        <v>645</v>
      </c>
    </row>
    <row r="607" spans="1:2" x14ac:dyDescent="0.2">
      <c r="A607" t="s">
        <v>1431</v>
      </c>
      <c r="B607">
        <v>4200</v>
      </c>
    </row>
    <row r="608" spans="1:2" x14ac:dyDescent="0.2">
      <c r="A608" t="s">
        <v>1432</v>
      </c>
      <c r="B608">
        <v>1264615</v>
      </c>
    </row>
    <row r="609" spans="1:2" x14ac:dyDescent="0.2">
      <c r="A609" t="s">
        <v>1433</v>
      </c>
      <c r="B609">
        <v>1249030</v>
      </c>
    </row>
    <row r="610" spans="1:2" x14ac:dyDescent="0.2">
      <c r="A610" t="s">
        <v>1434</v>
      </c>
      <c r="B610">
        <v>567080</v>
      </c>
    </row>
    <row r="611" spans="1:2" x14ac:dyDescent="0.2">
      <c r="A611" t="s">
        <v>1435</v>
      </c>
      <c r="B611">
        <v>10775</v>
      </c>
    </row>
    <row r="612" spans="1:2" x14ac:dyDescent="0.2">
      <c r="A612" t="s">
        <v>1436</v>
      </c>
      <c r="B612">
        <v>588945</v>
      </c>
    </row>
    <row r="613" spans="1:2" x14ac:dyDescent="0.2">
      <c r="A613" t="s">
        <v>1437</v>
      </c>
      <c r="B613">
        <v>1070</v>
      </c>
    </row>
    <row r="614" spans="1:2" x14ac:dyDescent="0.2">
      <c r="A614" t="s">
        <v>1438</v>
      </c>
      <c r="B614">
        <v>31385</v>
      </c>
    </row>
    <row r="615" spans="1:2" x14ac:dyDescent="0.2">
      <c r="A615" t="s">
        <v>1439</v>
      </c>
      <c r="B615">
        <v>13060</v>
      </c>
    </row>
    <row r="616" spans="1:2" x14ac:dyDescent="0.2">
      <c r="A616" t="s">
        <v>1440</v>
      </c>
      <c r="B616">
        <v>36025</v>
      </c>
    </row>
    <row r="617" spans="1:2" x14ac:dyDescent="0.2">
      <c r="A617" t="s">
        <v>1441</v>
      </c>
      <c r="B617">
        <v>685</v>
      </c>
    </row>
    <row r="618" spans="1:2" x14ac:dyDescent="0.2">
      <c r="A618" t="s">
        <v>1442</v>
      </c>
      <c r="B618">
        <v>15590</v>
      </c>
    </row>
    <row r="619" spans="1:2" x14ac:dyDescent="0.2">
      <c r="A619" t="s">
        <v>1443</v>
      </c>
      <c r="B619">
        <v>3420</v>
      </c>
    </row>
    <row r="620" spans="1:2" x14ac:dyDescent="0.2">
      <c r="A620" t="s">
        <v>1444</v>
      </c>
      <c r="B620">
        <v>4285</v>
      </c>
    </row>
    <row r="621" spans="1:2" x14ac:dyDescent="0.2">
      <c r="A621" t="s">
        <v>1445</v>
      </c>
      <c r="B621">
        <v>6250</v>
      </c>
    </row>
    <row r="622" spans="1:2" x14ac:dyDescent="0.2">
      <c r="A622" t="s">
        <v>1446</v>
      </c>
      <c r="B622">
        <v>1640</v>
      </c>
    </row>
    <row r="623" spans="1:2" x14ac:dyDescent="0.2">
      <c r="A623" t="s">
        <v>1447</v>
      </c>
      <c r="B623">
        <v>22220</v>
      </c>
    </row>
    <row r="624" spans="1:2" x14ac:dyDescent="0.2">
      <c r="A624" t="s">
        <v>1448</v>
      </c>
      <c r="B624">
        <v>12960</v>
      </c>
    </row>
    <row r="625" spans="1:2" x14ac:dyDescent="0.2">
      <c r="A625" t="s">
        <v>1449</v>
      </c>
      <c r="B625">
        <v>9185</v>
      </c>
    </row>
    <row r="626" spans="1:2" x14ac:dyDescent="0.2">
      <c r="A626" t="s">
        <v>1450</v>
      </c>
      <c r="B626">
        <v>70</v>
      </c>
    </row>
    <row r="627" spans="1:2" x14ac:dyDescent="0.2">
      <c r="A627" t="s">
        <v>1451</v>
      </c>
      <c r="B627">
        <v>39815</v>
      </c>
    </row>
    <row r="628" spans="1:2" x14ac:dyDescent="0.2">
      <c r="A628" t="s">
        <v>1452</v>
      </c>
      <c r="B628">
        <v>3325</v>
      </c>
    </row>
    <row r="629" spans="1:2" x14ac:dyDescent="0.2">
      <c r="A629" t="s">
        <v>1453</v>
      </c>
      <c r="B629">
        <v>32170</v>
      </c>
    </row>
    <row r="630" spans="1:2" x14ac:dyDescent="0.2">
      <c r="A630" t="s">
        <v>1454</v>
      </c>
      <c r="B630">
        <v>1210</v>
      </c>
    </row>
    <row r="631" spans="1:2" x14ac:dyDescent="0.2">
      <c r="A631" t="s">
        <v>1455</v>
      </c>
      <c r="B631">
        <v>1880</v>
      </c>
    </row>
    <row r="632" spans="1:2" x14ac:dyDescent="0.2">
      <c r="A632" t="s">
        <v>1456</v>
      </c>
      <c r="B632">
        <v>1235</v>
      </c>
    </row>
    <row r="633" spans="1:2" x14ac:dyDescent="0.2">
      <c r="A633" t="s">
        <v>1457</v>
      </c>
      <c r="B633">
        <v>80900</v>
      </c>
    </row>
    <row r="634" spans="1:2" x14ac:dyDescent="0.2">
      <c r="A634" t="s">
        <v>1458</v>
      </c>
      <c r="B634">
        <v>5215</v>
      </c>
    </row>
    <row r="635" spans="1:2" x14ac:dyDescent="0.2">
      <c r="A635" t="s">
        <v>1459</v>
      </c>
      <c r="B635">
        <v>15045</v>
      </c>
    </row>
    <row r="636" spans="1:2" x14ac:dyDescent="0.2">
      <c r="A636" t="s">
        <v>1460</v>
      </c>
      <c r="B636">
        <v>60625</v>
      </c>
    </row>
    <row r="637" spans="1:2" x14ac:dyDescent="0.2">
      <c r="A637" t="s">
        <v>1461</v>
      </c>
      <c r="B637">
        <v>15</v>
      </c>
    </row>
    <row r="638" spans="1:2" x14ac:dyDescent="0.2">
      <c r="A638" t="s">
        <v>1462</v>
      </c>
      <c r="B638">
        <v>3415</v>
      </c>
    </row>
    <row r="639" spans="1:2" x14ac:dyDescent="0.2">
      <c r="A639" t="s">
        <v>2050</v>
      </c>
      <c r="B639">
        <v>785650</v>
      </c>
    </row>
    <row r="640" spans="1:2" x14ac:dyDescent="0.2">
      <c r="A640" t="s">
        <v>2039</v>
      </c>
      <c r="B640">
        <v>157180</v>
      </c>
    </row>
    <row r="641" spans="1:2" x14ac:dyDescent="0.2">
      <c r="A641" t="s">
        <v>2051</v>
      </c>
      <c r="B641">
        <v>513250</v>
      </c>
    </row>
    <row r="642" spans="1:2" x14ac:dyDescent="0.2">
      <c r="A642" t="s">
        <v>2052</v>
      </c>
      <c r="B642">
        <v>84100</v>
      </c>
    </row>
    <row r="643" spans="1:2" x14ac:dyDescent="0.2">
      <c r="A643" t="s">
        <v>2053</v>
      </c>
      <c r="B643">
        <v>31125</v>
      </c>
    </row>
    <row r="644" spans="1:2" x14ac:dyDescent="0.2">
      <c r="A644" t="s">
        <v>2054</v>
      </c>
      <c r="B644">
        <v>16971575</v>
      </c>
    </row>
    <row r="645" spans="1:2" x14ac:dyDescent="0.2">
      <c r="A645" t="s">
        <v>2055</v>
      </c>
      <c r="B645">
        <v>16588525</v>
      </c>
    </row>
    <row r="646" spans="1:2" x14ac:dyDescent="0.2">
      <c r="A646" t="s">
        <v>2056</v>
      </c>
      <c r="B646">
        <v>13116655</v>
      </c>
    </row>
    <row r="647" spans="1:2" x14ac:dyDescent="0.2">
      <c r="A647" t="s">
        <v>702</v>
      </c>
      <c r="B647">
        <v>9630055</v>
      </c>
    </row>
    <row r="648" spans="1:2" x14ac:dyDescent="0.2">
      <c r="A648" t="s">
        <v>712</v>
      </c>
      <c r="B648">
        <v>3486600</v>
      </c>
    </row>
    <row r="649" spans="1:2" x14ac:dyDescent="0.2">
      <c r="A649" t="s">
        <v>2057</v>
      </c>
      <c r="B649">
        <v>3471870</v>
      </c>
    </row>
    <row r="650" spans="1:2" x14ac:dyDescent="0.2">
      <c r="A650" t="s">
        <v>2058</v>
      </c>
      <c r="B650">
        <v>93285</v>
      </c>
    </row>
    <row r="651" spans="1:2" x14ac:dyDescent="0.2">
      <c r="A651" t="s">
        <v>2059</v>
      </c>
      <c r="B651">
        <v>61890</v>
      </c>
    </row>
    <row r="652" spans="1:2" x14ac:dyDescent="0.2">
      <c r="A652" t="s">
        <v>2060</v>
      </c>
      <c r="B652">
        <v>1265</v>
      </c>
    </row>
    <row r="653" spans="1:2" x14ac:dyDescent="0.2">
      <c r="A653" t="s">
        <v>2061</v>
      </c>
      <c r="B653">
        <v>42190</v>
      </c>
    </row>
    <row r="654" spans="1:2" x14ac:dyDescent="0.2">
      <c r="A654" t="s">
        <v>2062</v>
      </c>
      <c r="B654">
        <v>3100</v>
      </c>
    </row>
    <row r="655" spans="1:2" x14ac:dyDescent="0.2">
      <c r="A655" t="s">
        <v>2063</v>
      </c>
      <c r="B655">
        <v>4815</v>
      </c>
    </row>
    <row r="656" spans="1:2" x14ac:dyDescent="0.2">
      <c r="A656" t="s">
        <v>2064</v>
      </c>
      <c r="B656">
        <v>50</v>
      </c>
    </row>
    <row r="657" spans="1:2" x14ac:dyDescent="0.2">
      <c r="A657" t="s">
        <v>2065</v>
      </c>
      <c r="B657">
        <v>595</v>
      </c>
    </row>
    <row r="658" spans="1:2" x14ac:dyDescent="0.2">
      <c r="A658" t="s">
        <v>2066</v>
      </c>
      <c r="B658">
        <v>145</v>
      </c>
    </row>
    <row r="659" spans="1:2" x14ac:dyDescent="0.2">
      <c r="A659" t="s">
        <v>2067</v>
      </c>
      <c r="B659">
        <v>1385</v>
      </c>
    </row>
    <row r="660" spans="1:2" x14ac:dyDescent="0.2">
      <c r="A660" t="s">
        <v>2068</v>
      </c>
      <c r="B660">
        <v>10</v>
      </c>
    </row>
    <row r="661" spans="1:2" x14ac:dyDescent="0.2">
      <c r="A661" t="s">
        <v>2069</v>
      </c>
      <c r="B661">
        <v>590</v>
      </c>
    </row>
    <row r="662" spans="1:2" x14ac:dyDescent="0.2">
      <c r="A662" t="s">
        <v>2070</v>
      </c>
      <c r="B662">
        <v>905</v>
      </c>
    </row>
    <row r="663" spans="1:2" x14ac:dyDescent="0.2">
      <c r="A663" t="s">
        <v>2071</v>
      </c>
      <c r="B663">
        <v>30605</v>
      </c>
    </row>
    <row r="664" spans="1:2" x14ac:dyDescent="0.2">
      <c r="A664" t="s">
        <v>2072</v>
      </c>
      <c r="B664">
        <v>3290</v>
      </c>
    </row>
    <row r="665" spans="1:2" x14ac:dyDescent="0.2">
      <c r="A665" t="s">
        <v>2073</v>
      </c>
      <c r="B665">
        <v>130</v>
      </c>
    </row>
    <row r="666" spans="1:2" x14ac:dyDescent="0.2">
      <c r="A666" t="s">
        <v>2074</v>
      </c>
      <c r="B666">
        <v>3160</v>
      </c>
    </row>
    <row r="667" spans="1:2" x14ac:dyDescent="0.2">
      <c r="A667" t="s">
        <v>2075</v>
      </c>
      <c r="B667">
        <v>15135</v>
      </c>
    </row>
    <row r="668" spans="1:2" x14ac:dyDescent="0.2">
      <c r="A668" t="s">
        <v>2076</v>
      </c>
      <c r="B668">
        <v>585</v>
      </c>
    </row>
    <row r="669" spans="1:2" x14ac:dyDescent="0.2">
      <c r="A669" t="s">
        <v>2077</v>
      </c>
      <c r="B669">
        <v>8210</v>
      </c>
    </row>
    <row r="670" spans="1:2" x14ac:dyDescent="0.2">
      <c r="A670" t="s">
        <v>2078</v>
      </c>
      <c r="B670">
        <v>6270</v>
      </c>
    </row>
    <row r="671" spans="1:2" x14ac:dyDescent="0.2">
      <c r="A671" t="s">
        <v>2079</v>
      </c>
      <c r="B671">
        <v>70</v>
      </c>
    </row>
    <row r="672" spans="1:2" x14ac:dyDescent="0.2">
      <c r="A672" t="s">
        <v>2080</v>
      </c>
      <c r="B672">
        <v>15</v>
      </c>
    </row>
    <row r="673" spans="1:2" x14ac:dyDescent="0.2">
      <c r="A673" t="s">
        <v>2081</v>
      </c>
      <c r="B673">
        <v>8300</v>
      </c>
    </row>
    <row r="674" spans="1:2" x14ac:dyDescent="0.2">
      <c r="A674" t="s">
        <v>2082</v>
      </c>
      <c r="B674">
        <v>8280</v>
      </c>
    </row>
    <row r="675" spans="1:2" x14ac:dyDescent="0.2">
      <c r="A675" t="s">
        <v>2083</v>
      </c>
      <c r="B675">
        <v>50</v>
      </c>
    </row>
    <row r="676" spans="1:2" x14ac:dyDescent="0.2">
      <c r="A676" t="s">
        <v>2084</v>
      </c>
      <c r="B676">
        <v>80</v>
      </c>
    </row>
    <row r="677" spans="1:2" x14ac:dyDescent="0.2">
      <c r="A677" t="s">
        <v>2085</v>
      </c>
      <c r="B677">
        <v>480</v>
      </c>
    </row>
    <row r="678" spans="1:2" x14ac:dyDescent="0.2">
      <c r="A678" t="s">
        <v>2086</v>
      </c>
      <c r="B678">
        <v>275</v>
      </c>
    </row>
    <row r="679" spans="1:2" x14ac:dyDescent="0.2">
      <c r="A679" t="s">
        <v>2087</v>
      </c>
      <c r="B679">
        <v>5205</v>
      </c>
    </row>
    <row r="680" spans="1:2" x14ac:dyDescent="0.2">
      <c r="A680" t="s">
        <v>2088</v>
      </c>
      <c r="B680">
        <v>855</v>
      </c>
    </row>
    <row r="681" spans="1:2" x14ac:dyDescent="0.2">
      <c r="A681" t="s">
        <v>2089</v>
      </c>
      <c r="B681">
        <v>95</v>
      </c>
    </row>
    <row r="682" spans="1:2" x14ac:dyDescent="0.2">
      <c r="A682" t="s">
        <v>2090</v>
      </c>
      <c r="B682">
        <v>15</v>
      </c>
    </row>
    <row r="683" spans="1:2" x14ac:dyDescent="0.2">
      <c r="A683" t="s">
        <v>2091</v>
      </c>
      <c r="B683">
        <v>55</v>
      </c>
    </row>
    <row r="684" spans="1:2" x14ac:dyDescent="0.2">
      <c r="A684" t="s">
        <v>2092</v>
      </c>
      <c r="B684">
        <v>930</v>
      </c>
    </row>
    <row r="685" spans="1:2" x14ac:dyDescent="0.2">
      <c r="A685" t="s">
        <v>2093</v>
      </c>
      <c r="B685">
        <v>350</v>
      </c>
    </row>
    <row r="686" spans="1:2" x14ac:dyDescent="0.2">
      <c r="A686" t="s">
        <v>2094</v>
      </c>
      <c r="B686">
        <v>440</v>
      </c>
    </row>
    <row r="687" spans="1:2" x14ac:dyDescent="0.2">
      <c r="A687" t="s">
        <v>2095</v>
      </c>
      <c r="B687">
        <v>135</v>
      </c>
    </row>
    <row r="688" spans="1:2" x14ac:dyDescent="0.2">
      <c r="A688" t="s">
        <v>2096</v>
      </c>
      <c r="B688">
        <v>130</v>
      </c>
    </row>
    <row r="689" spans="1:2" x14ac:dyDescent="0.2">
      <c r="A689" t="s">
        <v>2097</v>
      </c>
      <c r="B689">
        <v>90</v>
      </c>
    </row>
    <row r="690" spans="1:2" x14ac:dyDescent="0.2">
      <c r="A690" t="s">
        <v>2098</v>
      </c>
      <c r="B690">
        <v>45</v>
      </c>
    </row>
    <row r="691" spans="1:2" x14ac:dyDescent="0.2">
      <c r="A691" t="s">
        <v>2099</v>
      </c>
      <c r="B691">
        <v>110</v>
      </c>
    </row>
    <row r="692" spans="1:2" x14ac:dyDescent="0.2">
      <c r="A692" t="s">
        <v>2100</v>
      </c>
      <c r="B692">
        <v>85</v>
      </c>
    </row>
    <row r="693" spans="1:2" x14ac:dyDescent="0.2">
      <c r="A693" t="s">
        <v>2101</v>
      </c>
      <c r="B693">
        <v>30</v>
      </c>
    </row>
    <row r="694" spans="1:2" x14ac:dyDescent="0.2">
      <c r="A694" t="s">
        <v>2102</v>
      </c>
      <c r="B694">
        <v>20</v>
      </c>
    </row>
    <row r="695" spans="1:2" x14ac:dyDescent="0.2">
      <c r="A695" t="s">
        <v>2103</v>
      </c>
      <c r="B695">
        <v>50</v>
      </c>
    </row>
    <row r="696" spans="1:2" x14ac:dyDescent="0.2">
      <c r="A696" t="s">
        <v>2104</v>
      </c>
      <c r="B696">
        <v>18000</v>
      </c>
    </row>
    <row r="697" spans="1:2" x14ac:dyDescent="0.2">
      <c r="A697" t="s">
        <v>2105</v>
      </c>
      <c r="B697">
        <v>445</v>
      </c>
    </row>
    <row r="698" spans="1:2" x14ac:dyDescent="0.2">
      <c r="A698" t="s">
        <v>2106</v>
      </c>
      <c r="B698">
        <v>17430</v>
      </c>
    </row>
    <row r="699" spans="1:2" x14ac:dyDescent="0.2">
      <c r="A699" t="s">
        <v>2107</v>
      </c>
      <c r="B699">
        <v>130</v>
      </c>
    </row>
    <row r="700" spans="1:2" x14ac:dyDescent="0.2">
      <c r="A700" t="s">
        <v>2108</v>
      </c>
      <c r="B700">
        <v>405</v>
      </c>
    </row>
    <row r="701" spans="1:2" x14ac:dyDescent="0.2">
      <c r="A701" t="s">
        <v>2109</v>
      </c>
      <c r="B701">
        <v>10</v>
      </c>
    </row>
    <row r="702" spans="1:2" x14ac:dyDescent="0.2">
      <c r="A702" t="s">
        <v>2110</v>
      </c>
      <c r="B702">
        <v>375</v>
      </c>
    </row>
    <row r="703" spans="1:2" x14ac:dyDescent="0.2">
      <c r="A703" t="s">
        <v>2111</v>
      </c>
      <c r="B703">
        <v>10</v>
      </c>
    </row>
    <row r="704" spans="1:2" x14ac:dyDescent="0.2">
      <c r="A704" t="s">
        <v>2112</v>
      </c>
      <c r="B704">
        <v>10</v>
      </c>
    </row>
    <row r="705" spans="1:2" x14ac:dyDescent="0.2">
      <c r="A705" t="s">
        <v>2113</v>
      </c>
      <c r="B705">
        <v>40</v>
      </c>
    </row>
    <row r="706" spans="1:2" x14ac:dyDescent="0.2">
      <c r="A706" t="s">
        <v>2114</v>
      </c>
      <c r="B706">
        <v>250</v>
      </c>
    </row>
    <row r="707" spans="1:2" x14ac:dyDescent="0.2">
      <c r="A707" t="s">
        <v>2115</v>
      </c>
      <c r="B707">
        <v>1060</v>
      </c>
    </row>
    <row r="708" spans="1:2" x14ac:dyDescent="0.2">
      <c r="A708" t="s">
        <v>2116</v>
      </c>
      <c r="B708">
        <v>40</v>
      </c>
    </row>
    <row r="709" spans="1:2" x14ac:dyDescent="0.2">
      <c r="A709" t="s">
        <v>2117</v>
      </c>
      <c r="B709">
        <v>210</v>
      </c>
    </row>
    <row r="710" spans="1:2" x14ac:dyDescent="0.2">
      <c r="A710" t="s">
        <v>2118</v>
      </c>
      <c r="B710">
        <v>160</v>
      </c>
    </row>
    <row r="711" spans="1:2" x14ac:dyDescent="0.2">
      <c r="A711" t="s">
        <v>2119</v>
      </c>
      <c r="B711">
        <v>120</v>
      </c>
    </row>
    <row r="712" spans="1:2" x14ac:dyDescent="0.2">
      <c r="A712" t="s">
        <v>2120</v>
      </c>
      <c r="B712">
        <v>200</v>
      </c>
    </row>
    <row r="713" spans="1:2" x14ac:dyDescent="0.2">
      <c r="A713" t="s">
        <v>2121</v>
      </c>
      <c r="B713">
        <v>15</v>
      </c>
    </row>
    <row r="714" spans="1:2" x14ac:dyDescent="0.2">
      <c r="A714" t="s">
        <v>2122</v>
      </c>
      <c r="B714">
        <v>35</v>
      </c>
    </row>
    <row r="715" spans="1:2" x14ac:dyDescent="0.2">
      <c r="A715" t="s">
        <v>2123</v>
      </c>
      <c r="B715">
        <v>150</v>
      </c>
    </row>
    <row r="716" spans="1:2" x14ac:dyDescent="0.2">
      <c r="A716" t="s">
        <v>2124</v>
      </c>
      <c r="B716">
        <v>120</v>
      </c>
    </row>
    <row r="717" spans="1:2" x14ac:dyDescent="0.2">
      <c r="A717" t="s">
        <v>2125</v>
      </c>
      <c r="B717">
        <v>2020</v>
      </c>
    </row>
    <row r="718" spans="1:2" x14ac:dyDescent="0.2">
      <c r="A718" t="s">
        <v>2126</v>
      </c>
      <c r="B718">
        <v>540</v>
      </c>
    </row>
    <row r="719" spans="1:2" x14ac:dyDescent="0.2">
      <c r="A719" t="s">
        <v>2127</v>
      </c>
      <c r="B719">
        <v>1455</v>
      </c>
    </row>
    <row r="720" spans="1:2" x14ac:dyDescent="0.2">
      <c r="A720" t="s">
        <v>2128</v>
      </c>
      <c r="B720">
        <v>25</v>
      </c>
    </row>
    <row r="721" spans="1:2" x14ac:dyDescent="0.2">
      <c r="A721" t="s">
        <v>2129</v>
      </c>
      <c r="B721">
        <v>45</v>
      </c>
    </row>
    <row r="722" spans="1:2" x14ac:dyDescent="0.2">
      <c r="A722" t="s">
        <v>2130</v>
      </c>
      <c r="B722">
        <v>700</v>
      </c>
    </row>
    <row r="723" spans="1:2" x14ac:dyDescent="0.2">
      <c r="A723" t="s">
        <v>2131</v>
      </c>
      <c r="B723">
        <v>415</v>
      </c>
    </row>
    <row r="724" spans="1:2" x14ac:dyDescent="0.2">
      <c r="A724" t="s">
        <v>2132</v>
      </c>
      <c r="B724">
        <v>200</v>
      </c>
    </row>
    <row r="725" spans="1:2" x14ac:dyDescent="0.2">
      <c r="A725" t="s">
        <v>2133</v>
      </c>
      <c r="B725">
        <v>85</v>
      </c>
    </row>
    <row r="726" spans="1:2" x14ac:dyDescent="0.2">
      <c r="A726" t="s">
        <v>2134</v>
      </c>
      <c r="B726">
        <v>375</v>
      </c>
    </row>
    <row r="727" spans="1:2" x14ac:dyDescent="0.2">
      <c r="A727" t="s">
        <v>2135</v>
      </c>
      <c r="B727">
        <v>30</v>
      </c>
    </row>
    <row r="728" spans="1:2" x14ac:dyDescent="0.2">
      <c r="A728" t="s">
        <v>2136</v>
      </c>
      <c r="B728">
        <v>40</v>
      </c>
    </row>
    <row r="729" spans="1:2" x14ac:dyDescent="0.2">
      <c r="A729" t="s">
        <v>2137</v>
      </c>
      <c r="B729">
        <v>150</v>
      </c>
    </row>
    <row r="730" spans="1:2" x14ac:dyDescent="0.2">
      <c r="A730" t="s">
        <v>2138</v>
      </c>
      <c r="B730">
        <v>145</v>
      </c>
    </row>
    <row r="731" spans="1:2" x14ac:dyDescent="0.2">
      <c r="A731" t="s">
        <v>2139</v>
      </c>
      <c r="B731">
        <v>0</v>
      </c>
    </row>
    <row r="732" spans="1:2" x14ac:dyDescent="0.2">
      <c r="A732" t="s">
        <v>2140</v>
      </c>
      <c r="B732">
        <v>150</v>
      </c>
    </row>
    <row r="733" spans="1:2" x14ac:dyDescent="0.2">
      <c r="A733" t="s">
        <v>2141</v>
      </c>
      <c r="B733">
        <v>3378585</v>
      </c>
    </row>
    <row r="734" spans="1:2" x14ac:dyDescent="0.2">
      <c r="A734" t="s">
        <v>2142</v>
      </c>
      <c r="B734">
        <v>297890</v>
      </c>
    </row>
    <row r="735" spans="1:2" x14ac:dyDescent="0.2">
      <c r="A735" t="s">
        <v>2143</v>
      </c>
      <c r="B735">
        <v>11915</v>
      </c>
    </row>
    <row r="736" spans="1:2" x14ac:dyDescent="0.2">
      <c r="A736" t="s">
        <v>2144</v>
      </c>
      <c r="B736">
        <v>7130</v>
      </c>
    </row>
    <row r="737" spans="1:2" x14ac:dyDescent="0.2">
      <c r="A737" t="s">
        <v>2145</v>
      </c>
      <c r="B737">
        <v>4785</v>
      </c>
    </row>
    <row r="738" spans="1:2" x14ac:dyDescent="0.2">
      <c r="A738" t="s">
        <v>2146</v>
      </c>
      <c r="B738">
        <v>20040</v>
      </c>
    </row>
    <row r="739" spans="1:2" x14ac:dyDescent="0.2">
      <c r="A739" t="s">
        <v>2147</v>
      </c>
      <c r="B739">
        <v>540</v>
      </c>
    </row>
    <row r="740" spans="1:2" x14ac:dyDescent="0.2">
      <c r="A740" t="s">
        <v>2148</v>
      </c>
      <c r="B740">
        <v>2450</v>
      </c>
    </row>
    <row r="741" spans="1:2" x14ac:dyDescent="0.2">
      <c r="A741" t="s">
        <v>2149</v>
      </c>
      <c r="B741">
        <v>16830</v>
      </c>
    </row>
    <row r="742" spans="1:2" x14ac:dyDescent="0.2">
      <c r="A742" t="s">
        <v>2150</v>
      </c>
      <c r="B742">
        <v>215</v>
      </c>
    </row>
    <row r="743" spans="1:2" x14ac:dyDescent="0.2">
      <c r="A743" t="s">
        <v>2151</v>
      </c>
      <c r="B743">
        <v>265265</v>
      </c>
    </row>
    <row r="744" spans="1:2" x14ac:dyDescent="0.2">
      <c r="A744" t="s">
        <v>2152</v>
      </c>
      <c r="B744">
        <v>10655</v>
      </c>
    </row>
    <row r="745" spans="1:2" x14ac:dyDescent="0.2">
      <c r="A745" t="s">
        <v>2153</v>
      </c>
      <c r="B745">
        <v>220425</v>
      </c>
    </row>
    <row r="746" spans="1:2" x14ac:dyDescent="0.2">
      <c r="A746" t="s">
        <v>2154</v>
      </c>
      <c r="B746">
        <v>8155</v>
      </c>
    </row>
    <row r="747" spans="1:2" x14ac:dyDescent="0.2">
      <c r="A747" t="s">
        <v>2155</v>
      </c>
      <c r="B747">
        <v>2645</v>
      </c>
    </row>
    <row r="748" spans="1:2" x14ac:dyDescent="0.2">
      <c r="A748" t="s">
        <v>2156</v>
      </c>
      <c r="B748">
        <v>600</v>
      </c>
    </row>
    <row r="749" spans="1:2" x14ac:dyDescent="0.2">
      <c r="A749" t="s">
        <v>2157</v>
      </c>
      <c r="B749">
        <v>10515</v>
      </c>
    </row>
    <row r="750" spans="1:2" x14ac:dyDescent="0.2">
      <c r="A750" t="s">
        <v>2158</v>
      </c>
      <c r="B750">
        <v>2885</v>
      </c>
    </row>
    <row r="751" spans="1:2" x14ac:dyDescent="0.2">
      <c r="A751" t="s">
        <v>2159</v>
      </c>
      <c r="B751">
        <v>8350</v>
      </c>
    </row>
    <row r="752" spans="1:2" x14ac:dyDescent="0.2">
      <c r="A752" t="s">
        <v>2160</v>
      </c>
      <c r="B752">
        <v>1035</v>
      </c>
    </row>
    <row r="753" spans="1:2" x14ac:dyDescent="0.2">
      <c r="A753" t="s">
        <v>2161</v>
      </c>
      <c r="B753">
        <v>670</v>
      </c>
    </row>
    <row r="754" spans="1:2" x14ac:dyDescent="0.2">
      <c r="A754" t="s">
        <v>2162</v>
      </c>
      <c r="B754">
        <v>81490</v>
      </c>
    </row>
    <row r="755" spans="1:2" x14ac:dyDescent="0.2">
      <c r="A755" t="s">
        <v>2163</v>
      </c>
      <c r="B755">
        <v>9745</v>
      </c>
    </row>
    <row r="756" spans="1:2" x14ac:dyDescent="0.2">
      <c r="A756" t="s">
        <v>2164</v>
      </c>
      <c r="B756">
        <v>71685</v>
      </c>
    </row>
    <row r="757" spans="1:2" x14ac:dyDescent="0.2">
      <c r="A757" t="s">
        <v>2165</v>
      </c>
      <c r="B757">
        <v>55</v>
      </c>
    </row>
    <row r="758" spans="1:2" x14ac:dyDescent="0.2">
      <c r="A758" t="s">
        <v>2166</v>
      </c>
      <c r="B758">
        <v>212315</v>
      </c>
    </row>
    <row r="759" spans="1:2" x14ac:dyDescent="0.2">
      <c r="A759" t="s">
        <v>2167</v>
      </c>
      <c r="B759">
        <v>770</v>
      </c>
    </row>
    <row r="760" spans="1:2" x14ac:dyDescent="0.2">
      <c r="A760" t="s">
        <v>2168</v>
      </c>
      <c r="B760">
        <v>8110</v>
      </c>
    </row>
    <row r="761" spans="1:2" x14ac:dyDescent="0.2">
      <c r="A761" t="s">
        <v>2169</v>
      </c>
      <c r="B761">
        <v>430</v>
      </c>
    </row>
    <row r="762" spans="1:2" x14ac:dyDescent="0.2">
      <c r="A762" t="s">
        <v>2170</v>
      </c>
      <c r="B762">
        <v>2805</v>
      </c>
    </row>
    <row r="763" spans="1:2" x14ac:dyDescent="0.2">
      <c r="A763" t="s">
        <v>2171</v>
      </c>
      <c r="B763">
        <v>10755</v>
      </c>
    </row>
    <row r="764" spans="1:2" x14ac:dyDescent="0.2">
      <c r="A764" t="s">
        <v>2172</v>
      </c>
      <c r="B764">
        <v>700</v>
      </c>
    </row>
    <row r="765" spans="1:2" x14ac:dyDescent="0.2">
      <c r="A765" t="s">
        <v>2173</v>
      </c>
      <c r="B765">
        <v>5370</v>
      </c>
    </row>
    <row r="766" spans="1:2" x14ac:dyDescent="0.2">
      <c r="A766" t="s">
        <v>2174</v>
      </c>
      <c r="B766">
        <v>1810</v>
      </c>
    </row>
    <row r="767" spans="1:2" x14ac:dyDescent="0.2">
      <c r="A767" t="s">
        <v>2175</v>
      </c>
      <c r="B767">
        <v>615</v>
      </c>
    </row>
    <row r="768" spans="1:2" x14ac:dyDescent="0.2">
      <c r="A768" t="s">
        <v>2176</v>
      </c>
      <c r="B768">
        <v>178680</v>
      </c>
    </row>
    <row r="769" spans="1:2" x14ac:dyDescent="0.2">
      <c r="A769" t="s">
        <v>2177</v>
      </c>
      <c r="B769">
        <v>475</v>
      </c>
    </row>
    <row r="770" spans="1:2" x14ac:dyDescent="0.2">
      <c r="A770" t="s">
        <v>2178</v>
      </c>
      <c r="B770">
        <v>1790</v>
      </c>
    </row>
    <row r="771" spans="1:2" x14ac:dyDescent="0.2">
      <c r="A771" t="s">
        <v>2179</v>
      </c>
      <c r="B771">
        <v>32175</v>
      </c>
    </row>
    <row r="772" spans="1:2" x14ac:dyDescent="0.2">
      <c r="A772" t="s">
        <v>2180</v>
      </c>
      <c r="B772">
        <v>1360</v>
      </c>
    </row>
    <row r="773" spans="1:2" x14ac:dyDescent="0.2">
      <c r="A773" t="s">
        <v>2181</v>
      </c>
      <c r="B773">
        <v>28460</v>
      </c>
    </row>
    <row r="774" spans="1:2" x14ac:dyDescent="0.2">
      <c r="A774" t="s">
        <v>2182</v>
      </c>
      <c r="B774">
        <v>2360</v>
      </c>
    </row>
    <row r="775" spans="1:2" x14ac:dyDescent="0.2">
      <c r="A775" t="s">
        <v>2183</v>
      </c>
      <c r="B775">
        <v>94375</v>
      </c>
    </row>
    <row r="776" spans="1:2" x14ac:dyDescent="0.2">
      <c r="A776" t="s">
        <v>2184</v>
      </c>
      <c r="B776">
        <v>1900</v>
      </c>
    </row>
    <row r="777" spans="1:2" x14ac:dyDescent="0.2">
      <c r="A777" t="s">
        <v>2185</v>
      </c>
      <c r="B777">
        <v>14440</v>
      </c>
    </row>
    <row r="778" spans="1:2" x14ac:dyDescent="0.2">
      <c r="A778" t="s">
        <v>2186</v>
      </c>
      <c r="B778">
        <v>69005</v>
      </c>
    </row>
    <row r="779" spans="1:2" x14ac:dyDescent="0.2">
      <c r="A779" t="s">
        <v>2187</v>
      </c>
      <c r="B779">
        <v>8765</v>
      </c>
    </row>
    <row r="780" spans="1:2" x14ac:dyDescent="0.2">
      <c r="A780" t="s">
        <v>2188</v>
      </c>
      <c r="B780">
        <v>270</v>
      </c>
    </row>
    <row r="781" spans="1:2" x14ac:dyDescent="0.2">
      <c r="A781" t="s">
        <v>2189</v>
      </c>
      <c r="B781">
        <v>300</v>
      </c>
    </row>
    <row r="782" spans="1:2" x14ac:dyDescent="0.2">
      <c r="A782" t="s">
        <v>2190</v>
      </c>
      <c r="B782">
        <v>1863570</v>
      </c>
    </row>
    <row r="783" spans="1:2" x14ac:dyDescent="0.2">
      <c r="A783" t="s">
        <v>2191</v>
      </c>
      <c r="B783">
        <v>13480</v>
      </c>
    </row>
    <row r="784" spans="1:2" x14ac:dyDescent="0.2">
      <c r="A784" t="s">
        <v>2192</v>
      </c>
      <c r="B784">
        <v>16240</v>
      </c>
    </row>
    <row r="785" spans="1:2" x14ac:dyDescent="0.2">
      <c r="A785" t="s">
        <v>2193</v>
      </c>
      <c r="B785">
        <v>320545</v>
      </c>
    </row>
    <row r="786" spans="1:2" x14ac:dyDescent="0.2">
      <c r="A786" t="s">
        <v>2194</v>
      </c>
      <c r="B786">
        <v>5435</v>
      </c>
    </row>
    <row r="787" spans="1:2" x14ac:dyDescent="0.2">
      <c r="A787" t="s">
        <v>2195</v>
      </c>
      <c r="B787">
        <v>2500</v>
      </c>
    </row>
    <row r="788" spans="1:2" x14ac:dyDescent="0.2">
      <c r="A788" t="s">
        <v>2196</v>
      </c>
      <c r="B788">
        <v>2930</v>
      </c>
    </row>
    <row r="789" spans="1:2" x14ac:dyDescent="0.2">
      <c r="A789" t="s">
        <v>2197</v>
      </c>
      <c r="B789">
        <v>315110</v>
      </c>
    </row>
    <row r="790" spans="1:2" x14ac:dyDescent="0.2">
      <c r="A790" t="s">
        <v>2198</v>
      </c>
      <c r="B790">
        <v>405</v>
      </c>
    </row>
    <row r="791" spans="1:2" x14ac:dyDescent="0.2">
      <c r="A791" t="s">
        <v>2199</v>
      </c>
      <c r="B791">
        <v>6050</v>
      </c>
    </row>
    <row r="792" spans="1:2" x14ac:dyDescent="0.2">
      <c r="A792" t="s">
        <v>2200</v>
      </c>
      <c r="B792">
        <v>9420</v>
      </c>
    </row>
    <row r="793" spans="1:2" x14ac:dyDescent="0.2">
      <c r="A793" t="s">
        <v>2201</v>
      </c>
      <c r="B793">
        <v>23855</v>
      </c>
    </row>
    <row r="794" spans="1:2" x14ac:dyDescent="0.2">
      <c r="A794" t="s">
        <v>2202</v>
      </c>
      <c r="B794">
        <v>10410</v>
      </c>
    </row>
    <row r="795" spans="1:2" x14ac:dyDescent="0.2">
      <c r="A795" t="s">
        <v>2203</v>
      </c>
      <c r="B795">
        <v>7985</v>
      </c>
    </row>
    <row r="796" spans="1:2" x14ac:dyDescent="0.2">
      <c r="A796" t="s">
        <v>2204</v>
      </c>
      <c r="B796">
        <v>81605</v>
      </c>
    </row>
    <row r="797" spans="1:2" x14ac:dyDescent="0.2">
      <c r="A797" t="s">
        <v>2205</v>
      </c>
      <c r="B797">
        <v>84640</v>
      </c>
    </row>
    <row r="798" spans="1:2" x14ac:dyDescent="0.2">
      <c r="A798" t="s">
        <v>2206</v>
      </c>
      <c r="B798">
        <v>28950</v>
      </c>
    </row>
    <row r="799" spans="1:2" x14ac:dyDescent="0.2">
      <c r="A799" t="s">
        <v>2207</v>
      </c>
      <c r="B799">
        <v>4725</v>
      </c>
    </row>
    <row r="800" spans="1:2" x14ac:dyDescent="0.2">
      <c r="A800" t="s">
        <v>2208</v>
      </c>
      <c r="B800">
        <v>8130</v>
      </c>
    </row>
    <row r="801" spans="1:2" x14ac:dyDescent="0.2">
      <c r="A801" t="s">
        <v>2209</v>
      </c>
      <c r="B801">
        <v>4310</v>
      </c>
    </row>
    <row r="802" spans="1:2" x14ac:dyDescent="0.2">
      <c r="A802" t="s">
        <v>2210</v>
      </c>
      <c r="B802">
        <v>43415</v>
      </c>
    </row>
    <row r="803" spans="1:2" x14ac:dyDescent="0.2">
      <c r="A803" t="s">
        <v>2211</v>
      </c>
      <c r="B803">
        <v>1200</v>
      </c>
    </row>
    <row r="804" spans="1:2" x14ac:dyDescent="0.2">
      <c r="A804" t="s">
        <v>2212</v>
      </c>
      <c r="B804">
        <v>1160</v>
      </c>
    </row>
    <row r="805" spans="1:2" x14ac:dyDescent="0.2">
      <c r="A805" t="s">
        <v>2213</v>
      </c>
      <c r="B805">
        <v>460</v>
      </c>
    </row>
    <row r="806" spans="1:2" x14ac:dyDescent="0.2">
      <c r="A806" t="s">
        <v>2214</v>
      </c>
      <c r="B806">
        <v>450</v>
      </c>
    </row>
    <row r="807" spans="1:2" x14ac:dyDescent="0.2">
      <c r="A807" t="s">
        <v>2215</v>
      </c>
      <c r="B807">
        <v>250</v>
      </c>
    </row>
    <row r="808" spans="1:2" x14ac:dyDescent="0.2">
      <c r="A808" t="s">
        <v>2216</v>
      </c>
      <c r="B808">
        <v>240455</v>
      </c>
    </row>
    <row r="809" spans="1:2" x14ac:dyDescent="0.2">
      <c r="A809" t="s">
        <v>2217</v>
      </c>
      <c r="B809">
        <v>5040</v>
      </c>
    </row>
    <row r="810" spans="1:2" x14ac:dyDescent="0.2">
      <c r="A810" t="s">
        <v>2218</v>
      </c>
      <c r="B810">
        <v>5910</v>
      </c>
    </row>
    <row r="811" spans="1:2" x14ac:dyDescent="0.2">
      <c r="A811" t="s">
        <v>2219</v>
      </c>
      <c r="B811">
        <v>47385</v>
      </c>
    </row>
    <row r="812" spans="1:2" x14ac:dyDescent="0.2">
      <c r="A812" t="s">
        <v>2220</v>
      </c>
      <c r="B812">
        <v>1035</v>
      </c>
    </row>
    <row r="813" spans="1:2" x14ac:dyDescent="0.2">
      <c r="A813" t="s">
        <v>2221</v>
      </c>
      <c r="B813">
        <v>166850</v>
      </c>
    </row>
    <row r="814" spans="1:2" x14ac:dyDescent="0.2">
      <c r="A814" t="s">
        <v>2222</v>
      </c>
      <c r="B814">
        <v>585</v>
      </c>
    </row>
    <row r="815" spans="1:2" x14ac:dyDescent="0.2">
      <c r="A815" t="s">
        <v>2223</v>
      </c>
      <c r="B815">
        <v>2115</v>
      </c>
    </row>
    <row r="816" spans="1:2" x14ac:dyDescent="0.2">
      <c r="A816" t="s">
        <v>2224</v>
      </c>
      <c r="B816">
        <v>2995</v>
      </c>
    </row>
    <row r="817" spans="1:2" x14ac:dyDescent="0.2">
      <c r="A817" t="s">
        <v>2225</v>
      </c>
      <c r="B817">
        <v>1575</v>
      </c>
    </row>
    <row r="818" spans="1:2" x14ac:dyDescent="0.2">
      <c r="A818" t="s">
        <v>2226</v>
      </c>
      <c r="B818">
        <v>6555</v>
      </c>
    </row>
    <row r="819" spans="1:2" x14ac:dyDescent="0.2">
      <c r="A819" t="s">
        <v>2227</v>
      </c>
      <c r="B819">
        <v>420</v>
      </c>
    </row>
    <row r="820" spans="1:2" x14ac:dyDescent="0.2">
      <c r="A820" t="s">
        <v>2228</v>
      </c>
      <c r="B820">
        <v>53425</v>
      </c>
    </row>
    <row r="821" spans="1:2" x14ac:dyDescent="0.2">
      <c r="A821" t="s">
        <v>2229</v>
      </c>
      <c r="B821">
        <v>663930</v>
      </c>
    </row>
    <row r="822" spans="1:2" x14ac:dyDescent="0.2">
      <c r="A822" t="s">
        <v>2230</v>
      </c>
      <c r="B822">
        <v>539125</v>
      </c>
    </row>
    <row r="823" spans="1:2" x14ac:dyDescent="0.2">
      <c r="A823" t="s">
        <v>2231</v>
      </c>
      <c r="B823">
        <v>37565</v>
      </c>
    </row>
    <row r="824" spans="1:2" x14ac:dyDescent="0.2">
      <c r="A824" t="s">
        <v>2232</v>
      </c>
      <c r="B824">
        <v>54480</v>
      </c>
    </row>
    <row r="825" spans="1:2" x14ac:dyDescent="0.2">
      <c r="A825" t="s">
        <v>2233</v>
      </c>
      <c r="B825">
        <v>55185</v>
      </c>
    </row>
    <row r="826" spans="1:2" x14ac:dyDescent="0.2">
      <c r="A826" t="s">
        <v>2234</v>
      </c>
      <c r="B826">
        <v>280</v>
      </c>
    </row>
    <row r="827" spans="1:2" x14ac:dyDescent="0.2">
      <c r="A827" t="s">
        <v>2235</v>
      </c>
      <c r="B827">
        <v>1620</v>
      </c>
    </row>
    <row r="828" spans="1:2" x14ac:dyDescent="0.2">
      <c r="A828" t="s">
        <v>2236</v>
      </c>
      <c r="B828">
        <v>4430</v>
      </c>
    </row>
    <row r="829" spans="1:2" x14ac:dyDescent="0.2">
      <c r="A829" t="s">
        <v>2237</v>
      </c>
      <c r="B829">
        <v>9185</v>
      </c>
    </row>
    <row r="830" spans="1:2" x14ac:dyDescent="0.2">
      <c r="A830" t="s">
        <v>2238</v>
      </c>
      <c r="B830">
        <v>570</v>
      </c>
    </row>
    <row r="831" spans="1:2" x14ac:dyDescent="0.2">
      <c r="A831" t="s">
        <v>2239</v>
      </c>
      <c r="B831">
        <v>254255</v>
      </c>
    </row>
    <row r="832" spans="1:2" x14ac:dyDescent="0.2">
      <c r="A832" t="s">
        <v>2240</v>
      </c>
      <c r="B832">
        <v>5670</v>
      </c>
    </row>
    <row r="833" spans="1:2" x14ac:dyDescent="0.2">
      <c r="A833" t="s">
        <v>2241</v>
      </c>
      <c r="B833">
        <v>8365</v>
      </c>
    </row>
    <row r="834" spans="1:2" x14ac:dyDescent="0.2">
      <c r="A834" t="s">
        <v>2242</v>
      </c>
      <c r="B834">
        <v>107515</v>
      </c>
    </row>
    <row r="835" spans="1:2" x14ac:dyDescent="0.2">
      <c r="A835" t="s">
        <v>2243</v>
      </c>
      <c r="B835">
        <v>121995</v>
      </c>
    </row>
    <row r="836" spans="1:2" x14ac:dyDescent="0.2">
      <c r="A836" t="s">
        <v>2244</v>
      </c>
      <c r="B836">
        <v>6535</v>
      </c>
    </row>
    <row r="837" spans="1:2" x14ac:dyDescent="0.2">
      <c r="A837" t="s">
        <v>2245</v>
      </c>
      <c r="B837">
        <v>8545</v>
      </c>
    </row>
    <row r="838" spans="1:2" x14ac:dyDescent="0.2">
      <c r="A838" t="s">
        <v>2246</v>
      </c>
      <c r="B838">
        <v>106915</v>
      </c>
    </row>
    <row r="839" spans="1:2" x14ac:dyDescent="0.2">
      <c r="A839" t="s">
        <v>2247</v>
      </c>
      <c r="B839">
        <v>2810</v>
      </c>
    </row>
    <row r="840" spans="1:2" x14ac:dyDescent="0.2">
      <c r="A840" t="s">
        <v>2248</v>
      </c>
      <c r="B840">
        <v>554335</v>
      </c>
    </row>
    <row r="841" spans="1:2" x14ac:dyDescent="0.2">
      <c r="A841" t="s">
        <v>2249</v>
      </c>
      <c r="B841">
        <v>405</v>
      </c>
    </row>
    <row r="842" spans="1:2" x14ac:dyDescent="0.2">
      <c r="A842" t="s">
        <v>2250</v>
      </c>
      <c r="B842">
        <v>184760</v>
      </c>
    </row>
    <row r="843" spans="1:2" x14ac:dyDescent="0.2">
      <c r="A843" t="s">
        <v>2251</v>
      </c>
      <c r="B843">
        <v>106260</v>
      </c>
    </row>
    <row r="844" spans="1:2" x14ac:dyDescent="0.2">
      <c r="A844" t="s">
        <v>2252</v>
      </c>
      <c r="B844">
        <v>46380</v>
      </c>
    </row>
    <row r="845" spans="1:2" x14ac:dyDescent="0.2">
      <c r="A845" t="s">
        <v>2253</v>
      </c>
      <c r="B845">
        <v>216160</v>
      </c>
    </row>
    <row r="846" spans="1:2" x14ac:dyDescent="0.2">
      <c r="A846" t="s">
        <v>2254</v>
      </c>
      <c r="B846">
        <v>370</v>
      </c>
    </row>
    <row r="847" spans="1:2" x14ac:dyDescent="0.2">
      <c r="A847" t="s">
        <v>2255</v>
      </c>
      <c r="B847">
        <v>14645</v>
      </c>
    </row>
    <row r="848" spans="1:2" x14ac:dyDescent="0.2">
      <c r="A848" t="s">
        <v>2256</v>
      </c>
      <c r="B848">
        <v>915</v>
      </c>
    </row>
    <row r="849" spans="1:2" x14ac:dyDescent="0.2">
      <c r="A849" t="s">
        <v>2257</v>
      </c>
      <c r="B849">
        <v>915</v>
      </c>
    </row>
    <row r="850" spans="1:2" x14ac:dyDescent="0.2">
      <c r="A850" t="s">
        <v>2258</v>
      </c>
      <c r="B850">
        <v>70375</v>
      </c>
    </row>
    <row r="851" spans="1:2" x14ac:dyDescent="0.2">
      <c r="A851" t="s">
        <v>2259</v>
      </c>
      <c r="B851">
        <v>840</v>
      </c>
    </row>
    <row r="852" spans="1:2" x14ac:dyDescent="0.2">
      <c r="A852" t="s">
        <v>2260</v>
      </c>
      <c r="B852">
        <v>840</v>
      </c>
    </row>
    <row r="853" spans="1:2" x14ac:dyDescent="0.2">
      <c r="A853" t="s">
        <v>2261</v>
      </c>
      <c r="B853">
        <v>45770</v>
      </c>
    </row>
    <row r="854" spans="1:2" x14ac:dyDescent="0.2">
      <c r="A854" t="s">
        <v>2262</v>
      </c>
      <c r="B854">
        <v>6875</v>
      </c>
    </row>
    <row r="855" spans="1:2" x14ac:dyDescent="0.2">
      <c r="A855" t="s">
        <v>2263</v>
      </c>
      <c r="B855">
        <v>770</v>
      </c>
    </row>
    <row r="856" spans="1:2" x14ac:dyDescent="0.2">
      <c r="A856" t="s">
        <v>2264</v>
      </c>
      <c r="B856">
        <v>760</v>
      </c>
    </row>
    <row r="857" spans="1:2" x14ac:dyDescent="0.2">
      <c r="A857" t="s">
        <v>2265</v>
      </c>
      <c r="B857">
        <v>930</v>
      </c>
    </row>
    <row r="858" spans="1:2" x14ac:dyDescent="0.2">
      <c r="A858" t="s">
        <v>2266</v>
      </c>
      <c r="B858">
        <v>1500</v>
      </c>
    </row>
    <row r="859" spans="1:2" x14ac:dyDescent="0.2">
      <c r="A859" t="s">
        <v>2267</v>
      </c>
      <c r="B859">
        <v>490</v>
      </c>
    </row>
    <row r="860" spans="1:2" x14ac:dyDescent="0.2">
      <c r="A860" t="s">
        <v>2268</v>
      </c>
      <c r="B860">
        <v>595</v>
      </c>
    </row>
    <row r="861" spans="1:2" x14ac:dyDescent="0.2">
      <c r="A861" t="s">
        <v>2269</v>
      </c>
      <c r="B861">
        <v>2235</v>
      </c>
    </row>
    <row r="862" spans="1:2" x14ac:dyDescent="0.2">
      <c r="A862" t="s">
        <v>2270</v>
      </c>
      <c r="B862">
        <v>1740</v>
      </c>
    </row>
    <row r="863" spans="1:2" x14ac:dyDescent="0.2">
      <c r="A863" t="s">
        <v>2271</v>
      </c>
      <c r="B863">
        <v>2840</v>
      </c>
    </row>
    <row r="864" spans="1:2" x14ac:dyDescent="0.2">
      <c r="A864" t="s">
        <v>2272</v>
      </c>
      <c r="B864">
        <v>2325</v>
      </c>
    </row>
    <row r="865" spans="1:2" x14ac:dyDescent="0.2">
      <c r="A865" t="s">
        <v>2273</v>
      </c>
      <c r="B865">
        <v>1530</v>
      </c>
    </row>
    <row r="866" spans="1:2" x14ac:dyDescent="0.2">
      <c r="A866" t="s">
        <v>2274</v>
      </c>
      <c r="B866">
        <v>6555</v>
      </c>
    </row>
    <row r="867" spans="1:2" x14ac:dyDescent="0.2">
      <c r="A867" t="s">
        <v>2275</v>
      </c>
      <c r="B867">
        <v>2035</v>
      </c>
    </row>
    <row r="868" spans="1:2" x14ac:dyDescent="0.2">
      <c r="A868" t="s">
        <v>2276</v>
      </c>
      <c r="B868">
        <v>4790</v>
      </c>
    </row>
    <row r="869" spans="1:2" x14ac:dyDescent="0.2">
      <c r="A869" t="s">
        <v>2277</v>
      </c>
      <c r="B869">
        <v>9810</v>
      </c>
    </row>
    <row r="870" spans="1:2" x14ac:dyDescent="0.2">
      <c r="A870" t="s">
        <v>2278</v>
      </c>
      <c r="B870">
        <v>2705</v>
      </c>
    </row>
    <row r="871" spans="1:2" x14ac:dyDescent="0.2">
      <c r="A871" t="s">
        <v>2279</v>
      </c>
      <c r="B871">
        <v>1005</v>
      </c>
    </row>
    <row r="872" spans="1:2" x14ac:dyDescent="0.2">
      <c r="A872" t="s">
        <v>2280</v>
      </c>
      <c r="B872">
        <v>1700</v>
      </c>
    </row>
    <row r="873" spans="1:2" x14ac:dyDescent="0.2">
      <c r="A873" t="s">
        <v>2281</v>
      </c>
      <c r="B873">
        <v>3830</v>
      </c>
    </row>
    <row r="874" spans="1:2" x14ac:dyDescent="0.2">
      <c r="A874" t="s">
        <v>2282</v>
      </c>
      <c r="B874">
        <v>1280</v>
      </c>
    </row>
    <row r="875" spans="1:2" x14ac:dyDescent="0.2">
      <c r="A875" t="s">
        <v>2283</v>
      </c>
      <c r="B875">
        <v>300</v>
      </c>
    </row>
    <row r="876" spans="1:2" x14ac:dyDescent="0.2">
      <c r="A876" t="s">
        <v>2284</v>
      </c>
      <c r="B876">
        <v>2250</v>
      </c>
    </row>
    <row r="877" spans="1:2" x14ac:dyDescent="0.2">
      <c r="A877" t="s">
        <v>2285</v>
      </c>
      <c r="B877">
        <v>588515</v>
      </c>
    </row>
    <row r="878" spans="1:2" x14ac:dyDescent="0.2">
      <c r="A878" t="s">
        <v>2286</v>
      </c>
      <c r="B878">
        <v>580680</v>
      </c>
    </row>
    <row r="879" spans="1:2" x14ac:dyDescent="0.2">
      <c r="A879" t="s">
        <v>2287</v>
      </c>
      <c r="B879">
        <v>264390</v>
      </c>
    </row>
    <row r="880" spans="1:2" x14ac:dyDescent="0.2">
      <c r="A880" t="s">
        <v>2288</v>
      </c>
      <c r="B880">
        <v>4835</v>
      </c>
    </row>
    <row r="881" spans="1:2" x14ac:dyDescent="0.2">
      <c r="A881" t="s">
        <v>2289</v>
      </c>
      <c r="B881">
        <v>273855</v>
      </c>
    </row>
    <row r="882" spans="1:2" x14ac:dyDescent="0.2">
      <c r="A882" t="s">
        <v>2290</v>
      </c>
      <c r="B882">
        <v>485</v>
      </c>
    </row>
    <row r="883" spans="1:2" x14ac:dyDescent="0.2">
      <c r="A883" t="s">
        <v>2291</v>
      </c>
      <c r="B883">
        <v>14070</v>
      </c>
    </row>
    <row r="884" spans="1:2" x14ac:dyDescent="0.2">
      <c r="A884" t="s">
        <v>2292</v>
      </c>
      <c r="B884">
        <v>5830</v>
      </c>
    </row>
    <row r="885" spans="1:2" x14ac:dyDescent="0.2">
      <c r="A885" t="s">
        <v>2293</v>
      </c>
      <c r="B885">
        <v>16925</v>
      </c>
    </row>
    <row r="886" spans="1:2" x14ac:dyDescent="0.2">
      <c r="A886" t="s">
        <v>2294</v>
      </c>
      <c r="B886">
        <v>300</v>
      </c>
    </row>
    <row r="887" spans="1:2" x14ac:dyDescent="0.2">
      <c r="A887" t="s">
        <v>2295</v>
      </c>
      <c r="B887">
        <v>7840</v>
      </c>
    </row>
    <row r="888" spans="1:2" x14ac:dyDescent="0.2">
      <c r="A888" t="s">
        <v>2296</v>
      </c>
      <c r="B888">
        <v>1710</v>
      </c>
    </row>
    <row r="889" spans="1:2" x14ac:dyDescent="0.2">
      <c r="A889" t="s">
        <v>2297</v>
      </c>
      <c r="B889">
        <v>2165</v>
      </c>
    </row>
    <row r="890" spans="1:2" x14ac:dyDescent="0.2">
      <c r="A890" t="s">
        <v>2298</v>
      </c>
      <c r="B890">
        <v>3115</v>
      </c>
    </row>
    <row r="891" spans="1:2" x14ac:dyDescent="0.2">
      <c r="A891" t="s">
        <v>2299</v>
      </c>
      <c r="B891">
        <v>845</v>
      </c>
    </row>
    <row r="892" spans="1:2" x14ac:dyDescent="0.2">
      <c r="A892" t="s">
        <v>2300</v>
      </c>
      <c r="B892">
        <v>8825</v>
      </c>
    </row>
    <row r="893" spans="1:2" x14ac:dyDescent="0.2">
      <c r="A893" t="s">
        <v>2301</v>
      </c>
      <c r="B893">
        <v>6230</v>
      </c>
    </row>
    <row r="894" spans="1:2" x14ac:dyDescent="0.2">
      <c r="A894" t="s">
        <v>2302</v>
      </c>
      <c r="B894">
        <v>2575</v>
      </c>
    </row>
    <row r="895" spans="1:2" x14ac:dyDescent="0.2">
      <c r="A895" t="s">
        <v>2303</v>
      </c>
      <c r="B895">
        <v>20</v>
      </c>
    </row>
    <row r="896" spans="1:2" x14ac:dyDescent="0.2">
      <c r="A896" t="s">
        <v>2304</v>
      </c>
      <c r="B896">
        <v>21025</v>
      </c>
    </row>
    <row r="897" spans="1:2" x14ac:dyDescent="0.2">
      <c r="A897" t="s">
        <v>2305</v>
      </c>
      <c r="B897">
        <v>1795</v>
      </c>
    </row>
    <row r="898" spans="1:2" x14ac:dyDescent="0.2">
      <c r="A898" t="s">
        <v>2306</v>
      </c>
      <c r="B898">
        <v>17095</v>
      </c>
    </row>
    <row r="899" spans="1:2" x14ac:dyDescent="0.2">
      <c r="A899" t="s">
        <v>2307</v>
      </c>
      <c r="B899">
        <v>615</v>
      </c>
    </row>
    <row r="900" spans="1:2" x14ac:dyDescent="0.2">
      <c r="A900" t="s">
        <v>2308</v>
      </c>
      <c r="B900">
        <v>955</v>
      </c>
    </row>
    <row r="901" spans="1:2" x14ac:dyDescent="0.2">
      <c r="A901" t="s">
        <v>2309</v>
      </c>
      <c r="B901">
        <v>565</v>
      </c>
    </row>
    <row r="902" spans="1:2" x14ac:dyDescent="0.2">
      <c r="A902" t="s">
        <v>2310</v>
      </c>
      <c r="B902">
        <v>37180</v>
      </c>
    </row>
    <row r="903" spans="1:2" x14ac:dyDescent="0.2">
      <c r="A903" t="s">
        <v>2311</v>
      </c>
      <c r="B903">
        <v>2310</v>
      </c>
    </row>
    <row r="904" spans="1:2" x14ac:dyDescent="0.2">
      <c r="A904" t="s">
        <v>2312</v>
      </c>
      <c r="B904">
        <v>6305</v>
      </c>
    </row>
    <row r="905" spans="1:2" x14ac:dyDescent="0.2">
      <c r="A905" t="s">
        <v>2313</v>
      </c>
      <c r="B905">
        <v>28555</v>
      </c>
    </row>
    <row r="906" spans="1:2" x14ac:dyDescent="0.2">
      <c r="A906" t="s">
        <v>2314</v>
      </c>
      <c r="B906">
        <v>10</v>
      </c>
    </row>
    <row r="907" spans="1:2" x14ac:dyDescent="0.2">
      <c r="A907" t="s">
        <v>2315</v>
      </c>
      <c r="B907">
        <v>1860</v>
      </c>
    </row>
    <row r="908" spans="1:2" x14ac:dyDescent="0.2">
      <c r="A908" t="s">
        <v>2316</v>
      </c>
      <c r="B908">
        <v>383055</v>
      </c>
    </row>
    <row r="909" spans="1:2" x14ac:dyDescent="0.2">
      <c r="A909" t="s">
        <v>2317</v>
      </c>
      <c r="B909">
        <v>76615</v>
      </c>
    </row>
    <row r="910" spans="1:2" x14ac:dyDescent="0.2">
      <c r="A910" t="s">
        <v>2318</v>
      </c>
      <c r="B910">
        <v>250005</v>
      </c>
    </row>
    <row r="911" spans="1:2" x14ac:dyDescent="0.2">
      <c r="A911" t="s">
        <v>2319</v>
      </c>
      <c r="B911">
        <v>41380</v>
      </c>
    </row>
    <row r="912" spans="1:2" x14ac:dyDescent="0.2">
      <c r="A912" t="s">
        <v>2320</v>
      </c>
      <c r="B912">
        <v>15055</v>
      </c>
    </row>
    <row r="913" spans="1:2" x14ac:dyDescent="0.2">
      <c r="A913" t="s">
        <v>2321</v>
      </c>
      <c r="B913">
        <v>17488485</v>
      </c>
    </row>
    <row r="914" spans="1:2" x14ac:dyDescent="0.2">
      <c r="A914" t="s">
        <v>2055</v>
      </c>
      <c r="B914">
        <v>17085890</v>
      </c>
    </row>
    <row r="915" spans="1:2" x14ac:dyDescent="0.2">
      <c r="A915" t="s">
        <v>2056</v>
      </c>
      <c r="B915">
        <v>13297680</v>
      </c>
    </row>
    <row r="916" spans="1:2" x14ac:dyDescent="0.2">
      <c r="A916" t="s">
        <v>702</v>
      </c>
      <c r="B916">
        <v>9719005</v>
      </c>
    </row>
    <row r="917" spans="1:2" x14ac:dyDescent="0.2">
      <c r="A917" t="s">
        <v>712</v>
      </c>
      <c r="B917">
        <v>3578670</v>
      </c>
    </row>
    <row r="918" spans="1:2" x14ac:dyDescent="0.2">
      <c r="A918" t="s">
        <v>2057</v>
      </c>
      <c r="B918">
        <v>3788215</v>
      </c>
    </row>
    <row r="919" spans="1:2" x14ac:dyDescent="0.2">
      <c r="A919" t="s">
        <v>2058</v>
      </c>
      <c r="B919">
        <v>99360</v>
      </c>
    </row>
    <row r="920" spans="1:2" x14ac:dyDescent="0.2">
      <c r="A920" t="s">
        <v>2059</v>
      </c>
      <c r="B920">
        <v>66335</v>
      </c>
    </row>
    <row r="921" spans="1:2" x14ac:dyDescent="0.2">
      <c r="A921" t="s">
        <v>2060</v>
      </c>
      <c r="B921">
        <v>1460</v>
      </c>
    </row>
    <row r="922" spans="1:2" x14ac:dyDescent="0.2">
      <c r="A922" t="s">
        <v>2061</v>
      </c>
      <c r="B922">
        <v>44750</v>
      </c>
    </row>
    <row r="923" spans="1:2" x14ac:dyDescent="0.2">
      <c r="A923" t="s">
        <v>2062</v>
      </c>
      <c r="B923">
        <v>3065</v>
      </c>
    </row>
    <row r="924" spans="1:2" x14ac:dyDescent="0.2">
      <c r="A924" t="s">
        <v>2063</v>
      </c>
      <c r="B924">
        <v>5260</v>
      </c>
    </row>
    <row r="925" spans="1:2" x14ac:dyDescent="0.2">
      <c r="A925" t="s">
        <v>2064</v>
      </c>
      <c r="B925">
        <v>55</v>
      </c>
    </row>
    <row r="926" spans="1:2" x14ac:dyDescent="0.2">
      <c r="A926" t="s">
        <v>2065</v>
      </c>
      <c r="B926">
        <v>610</v>
      </c>
    </row>
    <row r="927" spans="1:2" x14ac:dyDescent="0.2">
      <c r="A927" t="s">
        <v>2066</v>
      </c>
      <c r="B927">
        <v>205</v>
      </c>
    </row>
    <row r="928" spans="1:2" x14ac:dyDescent="0.2">
      <c r="A928" t="s">
        <v>2067</v>
      </c>
      <c r="B928">
        <v>1740</v>
      </c>
    </row>
    <row r="929" spans="1:2" x14ac:dyDescent="0.2">
      <c r="A929" t="s">
        <v>2068</v>
      </c>
      <c r="B929">
        <v>10</v>
      </c>
    </row>
    <row r="930" spans="1:2" x14ac:dyDescent="0.2">
      <c r="A930" t="s">
        <v>2069</v>
      </c>
      <c r="B930">
        <v>840</v>
      </c>
    </row>
    <row r="931" spans="1:2" x14ac:dyDescent="0.2">
      <c r="A931" t="s">
        <v>2070</v>
      </c>
      <c r="B931">
        <v>1020</v>
      </c>
    </row>
    <row r="932" spans="1:2" x14ac:dyDescent="0.2">
      <c r="A932" t="s">
        <v>2071</v>
      </c>
      <c r="B932">
        <v>31940</v>
      </c>
    </row>
    <row r="933" spans="1:2" x14ac:dyDescent="0.2">
      <c r="A933" t="s">
        <v>2072</v>
      </c>
      <c r="B933">
        <v>3600</v>
      </c>
    </row>
    <row r="934" spans="1:2" x14ac:dyDescent="0.2">
      <c r="A934" t="s">
        <v>2073</v>
      </c>
      <c r="B934">
        <v>155</v>
      </c>
    </row>
    <row r="935" spans="1:2" x14ac:dyDescent="0.2">
      <c r="A935" t="s">
        <v>2074</v>
      </c>
      <c r="B935">
        <v>3450</v>
      </c>
    </row>
    <row r="936" spans="1:2" x14ac:dyDescent="0.2">
      <c r="A936" t="s">
        <v>2075</v>
      </c>
      <c r="B936">
        <v>16520</v>
      </c>
    </row>
    <row r="937" spans="1:2" x14ac:dyDescent="0.2">
      <c r="A937" t="s">
        <v>2076</v>
      </c>
      <c r="B937">
        <v>675</v>
      </c>
    </row>
    <row r="938" spans="1:2" x14ac:dyDescent="0.2">
      <c r="A938" t="s">
        <v>2077</v>
      </c>
      <c r="B938">
        <v>9130</v>
      </c>
    </row>
    <row r="939" spans="1:2" x14ac:dyDescent="0.2">
      <c r="A939" t="s">
        <v>2078</v>
      </c>
      <c r="B939">
        <v>6645</v>
      </c>
    </row>
    <row r="940" spans="1:2" x14ac:dyDescent="0.2">
      <c r="A940" t="s">
        <v>2079</v>
      </c>
      <c r="B940">
        <v>75</v>
      </c>
    </row>
    <row r="941" spans="1:2" x14ac:dyDescent="0.2">
      <c r="A941" t="s">
        <v>2080</v>
      </c>
      <c r="B941">
        <v>10</v>
      </c>
    </row>
    <row r="942" spans="1:2" x14ac:dyDescent="0.2">
      <c r="A942" t="s">
        <v>2081</v>
      </c>
      <c r="B942">
        <v>9080</v>
      </c>
    </row>
    <row r="943" spans="1:2" x14ac:dyDescent="0.2">
      <c r="A943" t="s">
        <v>2082</v>
      </c>
      <c r="B943">
        <v>9060</v>
      </c>
    </row>
    <row r="944" spans="1:2" x14ac:dyDescent="0.2">
      <c r="A944" t="s">
        <v>2083</v>
      </c>
      <c r="B944">
        <v>60</v>
      </c>
    </row>
    <row r="945" spans="1:2" x14ac:dyDescent="0.2">
      <c r="A945" t="s">
        <v>2084</v>
      </c>
      <c r="B945">
        <v>100</v>
      </c>
    </row>
    <row r="946" spans="1:2" x14ac:dyDescent="0.2">
      <c r="A946" t="s">
        <v>2085</v>
      </c>
      <c r="B946">
        <v>565</v>
      </c>
    </row>
    <row r="947" spans="1:2" x14ac:dyDescent="0.2">
      <c r="A947" t="s">
        <v>2086</v>
      </c>
      <c r="B947">
        <v>380</v>
      </c>
    </row>
    <row r="948" spans="1:2" x14ac:dyDescent="0.2">
      <c r="A948" t="s">
        <v>2087</v>
      </c>
      <c r="B948">
        <v>5600</v>
      </c>
    </row>
    <row r="949" spans="1:2" x14ac:dyDescent="0.2">
      <c r="A949" t="s">
        <v>2088</v>
      </c>
      <c r="B949">
        <v>820</v>
      </c>
    </row>
    <row r="950" spans="1:2" x14ac:dyDescent="0.2">
      <c r="A950" t="s">
        <v>2089</v>
      </c>
      <c r="B950">
        <v>135</v>
      </c>
    </row>
    <row r="951" spans="1:2" x14ac:dyDescent="0.2">
      <c r="A951" t="s">
        <v>2090</v>
      </c>
      <c r="B951">
        <v>35</v>
      </c>
    </row>
    <row r="952" spans="1:2" x14ac:dyDescent="0.2">
      <c r="A952" t="s">
        <v>2091</v>
      </c>
      <c r="B952">
        <v>45</v>
      </c>
    </row>
    <row r="953" spans="1:2" x14ac:dyDescent="0.2">
      <c r="A953" t="s">
        <v>2092</v>
      </c>
      <c r="B953">
        <v>1015</v>
      </c>
    </row>
    <row r="954" spans="1:2" x14ac:dyDescent="0.2">
      <c r="A954" t="s">
        <v>2093</v>
      </c>
      <c r="B954">
        <v>380</v>
      </c>
    </row>
    <row r="955" spans="1:2" x14ac:dyDescent="0.2">
      <c r="A955" t="s">
        <v>2094</v>
      </c>
      <c r="B955">
        <v>485</v>
      </c>
    </row>
    <row r="956" spans="1:2" x14ac:dyDescent="0.2">
      <c r="A956" t="s">
        <v>2095</v>
      </c>
      <c r="B956">
        <v>150</v>
      </c>
    </row>
    <row r="957" spans="1:2" x14ac:dyDescent="0.2">
      <c r="A957" t="s">
        <v>2096</v>
      </c>
      <c r="B957">
        <v>125</v>
      </c>
    </row>
    <row r="958" spans="1:2" x14ac:dyDescent="0.2">
      <c r="A958" t="s">
        <v>2097</v>
      </c>
      <c r="B958">
        <v>80</v>
      </c>
    </row>
    <row r="959" spans="1:2" x14ac:dyDescent="0.2">
      <c r="A959" t="s">
        <v>2098</v>
      </c>
      <c r="B959">
        <v>50</v>
      </c>
    </row>
    <row r="960" spans="1:2" x14ac:dyDescent="0.2">
      <c r="A960" t="s">
        <v>2099</v>
      </c>
      <c r="B960">
        <v>165</v>
      </c>
    </row>
    <row r="961" spans="1:2" x14ac:dyDescent="0.2">
      <c r="A961" t="s">
        <v>2100</v>
      </c>
      <c r="B961">
        <v>130</v>
      </c>
    </row>
    <row r="962" spans="1:2" x14ac:dyDescent="0.2">
      <c r="A962" t="s">
        <v>2101</v>
      </c>
      <c r="B962">
        <v>35</v>
      </c>
    </row>
    <row r="963" spans="1:2" x14ac:dyDescent="0.2">
      <c r="A963" t="s">
        <v>2102</v>
      </c>
      <c r="B963">
        <v>20</v>
      </c>
    </row>
    <row r="964" spans="1:2" x14ac:dyDescent="0.2">
      <c r="A964" t="s">
        <v>2103</v>
      </c>
      <c r="B964">
        <v>50</v>
      </c>
    </row>
    <row r="965" spans="1:2" x14ac:dyDescent="0.2">
      <c r="A965" t="s">
        <v>2104</v>
      </c>
      <c r="B965">
        <v>18375</v>
      </c>
    </row>
    <row r="966" spans="1:2" x14ac:dyDescent="0.2">
      <c r="A966" t="s">
        <v>2105</v>
      </c>
      <c r="B966">
        <v>560</v>
      </c>
    </row>
    <row r="967" spans="1:2" x14ac:dyDescent="0.2">
      <c r="A967" t="s">
        <v>2106</v>
      </c>
      <c r="B967">
        <v>17630</v>
      </c>
    </row>
    <row r="968" spans="1:2" x14ac:dyDescent="0.2">
      <c r="A968" t="s">
        <v>2107</v>
      </c>
      <c r="B968">
        <v>185</v>
      </c>
    </row>
    <row r="969" spans="1:2" x14ac:dyDescent="0.2">
      <c r="A969" t="s">
        <v>2108</v>
      </c>
      <c r="B969">
        <v>555</v>
      </c>
    </row>
    <row r="970" spans="1:2" x14ac:dyDescent="0.2">
      <c r="A970" t="s">
        <v>2109</v>
      </c>
      <c r="B970">
        <v>15</v>
      </c>
    </row>
    <row r="971" spans="1:2" x14ac:dyDescent="0.2">
      <c r="A971" t="s">
        <v>2110</v>
      </c>
      <c r="B971">
        <v>500</v>
      </c>
    </row>
    <row r="972" spans="1:2" x14ac:dyDescent="0.2">
      <c r="A972" t="s">
        <v>2111</v>
      </c>
      <c r="B972">
        <v>35</v>
      </c>
    </row>
    <row r="973" spans="1:2" x14ac:dyDescent="0.2">
      <c r="A973" t="s">
        <v>2112</v>
      </c>
      <c r="B973">
        <v>15</v>
      </c>
    </row>
    <row r="974" spans="1:2" x14ac:dyDescent="0.2">
      <c r="A974" t="s">
        <v>2113</v>
      </c>
      <c r="B974">
        <v>45</v>
      </c>
    </row>
    <row r="975" spans="1:2" x14ac:dyDescent="0.2">
      <c r="A975" t="s">
        <v>2114</v>
      </c>
      <c r="B975">
        <v>235</v>
      </c>
    </row>
    <row r="976" spans="1:2" x14ac:dyDescent="0.2">
      <c r="A976" t="s">
        <v>2115</v>
      </c>
      <c r="B976">
        <v>1110</v>
      </c>
    </row>
    <row r="977" spans="1:2" x14ac:dyDescent="0.2">
      <c r="A977" t="s">
        <v>2116</v>
      </c>
      <c r="B977">
        <v>50</v>
      </c>
    </row>
    <row r="978" spans="1:2" x14ac:dyDescent="0.2">
      <c r="A978" t="s">
        <v>2117</v>
      </c>
      <c r="B978">
        <v>225</v>
      </c>
    </row>
    <row r="979" spans="1:2" x14ac:dyDescent="0.2">
      <c r="A979" t="s">
        <v>2118</v>
      </c>
      <c r="B979">
        <v>150</v>
      </c>
    </row>
    <row r="980" spans="1:2" x14ac:dyDescent="0.2">
      <c r="A980" t="s">
        <v>2119</v>
      </c>
      <c r="B980">
        <v>150</v>
      </c>
    </row>
    <row r="981" spans="1:2" x14ac:dyDescent="0.2">
      <c r="A981" t="s">
        <v>2120</v>
      </c>
      <c r="B981">
        <v>180</v>
      </c>
    </row>
    <row r="982" spans="1:2" x14ac:dyDescent="0.2">
      <c r="A982" t="s">
        <v>2121</v>
      </c>
      <c r="B982">
        <v>15</v>
      </c>
    </row>
    <row r="983" spans="1:2" x14ac:dyDescent="0.2">
      <c r="A983" t="s">
        <v>2122</v>
      </c>
      <c r="B983">
        <v>40</v>
      </c>
    </row>
    <row r="984" spans="1:2" x14ac:dyDescent="0.2">
      <c r="A984" t="s">
        <v>2123</v>
      </c>
      <c r="B984">
        <v>190</v>
      </c>
    </row>
    <row r="985" spans="1:2" x14ac:dyDescent="0.2">
      <c r="A985" t="s">
        <v>2124</v>
      </c>
      <c r="B985">
        <v>110</v>
      </c>
    </row>
    <row r="986" spans="1:2" x14ac:dyDescent="0.2">
      <c r="A986" t="s">
        <v>2125</v>
      </c>
      <c r="B986">
        <v>2155</v>
      </c>
    </row>
    <row r="987" spans="1:2" x14ac:dyDescent="0.2">
      <c r="A987" t="s">
        <v>2126</v>
      </c>
      <c r="B987">
        <v>565</v>
      </c>
    </row>
    <row r="988" spans="1:2" x14ac:dyDescent="0.2">
      <c r="A988" t="s">
        <v>2127</v>
      </c>
      <c r="B988">
        <v>1575</v>
      </c>
    </row>
    <row r="989" spans="1:2" x14ac:dyDescent="0.2">
      <c r="A989" t="s">
        <v>2128</v>
      </c>
      <c r="B989">
        <v>15</v>
      </c>
    </row>
    <row r="990" spans="1:2" x14ac:dyDescent="0.2">
      <c r="A990" t="s">
        <v>2129</v>
      </c>
      <c r="B990">
        <v>50</v>
      </c>
    </row>
    <row r="991" spans="1:2" x14ac:dyDescent="0.2">
      <c r="A991" t="s">
        <v>2130</v>
      </c>
      <c r="B991">
        <v>765</v>
      </c>
    </row>
    <row r="992" spans="1:2" x14ac:dyDescent="0.2">
      <c r="A992" t="s">
        <v>2131</v>
      </c>
      <c r="B992">
        <v>450</v>
      </c>
    </row>
    <row r="993" spans="1:2" x14ac:dyDescent="0.2">
      <c r="A993" t="s">
        <v>2132</v>
      </c>
      <c r="B993">
        <v>180</v>
      </c>
    </row>
    <row r="994" spans="1:2" x14ac:dyDescent="0.2">
      <c r="A994" t="s">
        <v>2133</v>
      </c>
      <c r="B994">
        <v>140</v>
      </c>
    </row>
    <row r="995" spans="1:2" x14ac:dyDescent="0.2">
      <c r="A995" t="s">
        <v>2134</v>
      </c>
      <c r="B995">
        <v>450</v>
      </c>
    </row>
    <row r="996" spans="1:2" x14ac:dyDescent="0.2">
      <c r="A996" t="s">
        <v>2135</v>
      </c>
      <c r="B996">
        <v>50</v>
      </c>
    </row>
    <row r="997" spans="1:2" x14ac:dyDescent="0.2">
      <c r="A997" t="s">
        <v>2136</v>
      </c>
      <c r="B997">
        <v>60</v>
      </c>
    </row>
    <row r="998" spans="1:2" x14ac:dyDescent="0.2">
      <c r="A998" t="s">
        <v>2137</v>
      </c>
      <c r="B998">
        <v>180</v>
      </c>
    </row>
    <row r="999" spans="1:2" x14ac:dyDescent="0.2">
      <c r="A999" t="s">
        <v>2138</v>
      </c>
      <c r="B999">
        <v>160</v>
      </c>
    </row>
    <row r="1000" spans="1:2" x14ac:dyDescent="0.2">
      <c r="A1000" t="s">
        <v>2139</v>
      </c>
      <c r="B1000">
        <v>0</v>
      </c>
    </row>
    <row r="1001" spans="1:2" x14ac:dyDescent="0.2">
      <c r="A1001" t="s">
        <v>2140</v>
      </c>
      <c r="B1001">
        <v>150</v>
      </c>
    </row>
    <row r="1002" spans="1:2" x14ac:dyDescent="0.2">
      <c r="A1002" t="s">
        <v>2141</v>
      </c>
      <c r="B1002">
        <v>3688850</v>
      </c>
    </row>
    <row r="1003" spans="1:2" x14ac:dyDescent="0.2">
      <c r="A1003" t="s">
        <v>2142</v>
      </c>
      <c r="B1003">
        <v>276850</v>
      </c>
    </row>
    <row r="1004" spans="1:2" x14ac:dyDescent="0.2">
      <c r="A1004" t="s">
        <v>2143</v>
      </c>
      <c r="B1004">
        <v>10225</v>
      </c>
    </row>
    <row r="1005" spans="1:2" x14ac:dyDescent="0.2">
      <c r="A1005" t="s">
        <v>2144</v>
      </c>
      <c r="B1005">
        <v>6235</v>
      </c>
    </row>
    <row r="1006" spans="1:2" x14ac:dyDescent="0.2">
      <c r="A1006" t="s">
        <v>2145</v>
      </c>
      <c r="B1006">
        <v>3990</v>
      </c>
    </row>
    <row r="1007" spans="1:2" x14ac:dyDescent="0.2">
      <c r="A1007" t="s">
        <v>2146</v>
      </c>
      <c r="B1007">
        <v>23110</v>
      </c>
    </row>
    <row r="1008" spans="1:2" x14ac:dyDescent="0.2">
      <c r="A1008" t="s">
        <v>2147</v>
      </c>
      <c r="B1008">
        <v>385</v>
      </c>
    </row>
    <row r="1009" spans="1:2" x14ac:dyDescent="0.2">
      <c r="A1009" t="s">
        <v>2148</v>
      </c>
      <c r="B1009">
        <v>2530</v>
      </c>
    </row>
    <row r="1010" spans="1:2" x14ac:dyDescent="0.2">
      <c r="A1010" t="s">
        <v>2149</v>
      </c>
      <c r="B1010">
        <v>19980</v>
      </c>
    </row>
    <row r="1011" spans="1:2" x14ac:dyDescent="0.2">
      <c r="A1011" t="s">
        <v>2150</v>
      </c>
      <c r="B1011">
        <v>215</v>
      </c>
    </row>
    <row r="1012" spans="1:2" x14ac:dyDescent="0.2">
      <c r="A1012" t="s">
        <v>2151</v>
      </c>
      <c r="B1012">
        <v>242890</v>
      </c>
    </row>
    <row r="1013" spans="1:2" x14ac:dyDescent="0.2">
      <c r="A1013" t="s">
        <v>2152</v>
      </c>
      <c r="B1013">
        <v>11345</v>
      </c>
    </row>
    <row r="1014" spans="1:2" x14ac:dyDescent="0.2">
      <c r="A1014" t="s">
        <v>2153</v>
      </c>
      <c r="B1014">
        <v>198940</v>
      </c>
    </row>
    <row r="1015" spans="1:2" x14ac:dyDescent="0.2">
      <c r="A1015" t="s">
        <v>2154</v>
      </c>
      <c r="B1015">
        <v>8260</v>
      </c>
    </row>
    <row r="1016" spans="1:2" x14ac:dyDescent="0.2">
      <c r="A1016" t="s">
        <v>2155</v>
      </c>
      <c r="B1016">
        <v>2765</v>
      </c>
    </row>
    <row r="1017" spans="1:2" x14ac:dyDescent="0.2">
      <c r="A1017" t="s">
        <v>2156</v>
      </c>
      <c r="B1017">
        <v>565</v>
      </c>
    </row>
    <row r="1018" spans="1:2" x14ac:dyDescent="0.2">
      <c r="A1018" t="s">
        <v>2157</v>
      </c>
      <c r="B1018">
        <v>8825</v>
      </c>
    </row>
    <row r="1019" spans="1:2" x14ac:dyDescent="0.2">
      <c r="A1019" t="s">
        <v>2158</v>
      </c>
      <c r="B1019">
        <v>2850</v>
      </c>
    </row>
    <row r="1020" spans="1:2" x14ac:dyDescent="0.2">
      <c r="A1020" t="s">
        <v>2159</v>
      </c>
      <c r="B1020">
        <v>8320</v>
      </c>
    </row>
    <row r="1021" spans="1:2" x14ac:dyDescent="0.2">
      <c r="A1021" t="s">
        <v>2160</v>
      </c>
      <c r="B1021">
        <v>1035</v>
      </c>
    </row>
    <row r="1022" spans="1:2" x14ac:dyDescent="0.2">
      <c r="A1022" t="s">
        <v>2161</v>
      </c>
      <c r="B1022">
        <v>620</v>
      </c>
    </row>
    <row r="1023" spans="1:2" x14ac:dyDescent="0.2">
      <c r="A1023" t="s">
        <v>2162</v>
      </c>
      <c r="B1023">
        <v>93290</v>
      </c>
    </row>
    <row r="1024" spans="1:2" x14ac:dyDescent="0.2">
      <c r="A1024" t="s">
        <v>2163</v>
      </c>
      <c r="B1024">
        <v>11105</v>
      </c>
    </row>
    <row r="1025" spans="1:2" x14ac:dyDescent="0.2">
      <c r="A1025" t="s">
        <v>2164</v>
      </c>
      <c r="B1025">
        <v>82085</v>
      </c>
    </row>
    <row r="1026" spans="1:2" x14ac:dyDescent="0.2">
      <c r="A1026" t="s">
        <v>2165</v>
      </c>
      <c r="B1026">
        <v>100</v>
      </c>
    </row>
    <row r="1027" spans="1:2" x14ac:dyDescent="0.2">
      <c r="A1027" t="s">
        <v>2166</v>
      </c>
      <c r="B1027">
        <v>302400</v>
      </c>
    </row>
    <row r="1028" spans="1:2" x14ac:dyDescent="0.2">
      <c r="A1028" t="s">
        <v>2167</v>
      </c>
      <c r="B1028">
        <v>970</v>
      </c>
    </row>
    <row r="1029" spans="1:2" x14ac:dyDescent="0.2">
      <c r="A1029" t="s">
        <v>2168</v>
      </c>
      <c r="B1029">
        <v>12010</v>
      </c>
    </row>
    <row r="1030" spans="1:2" x14ac:dyDescent="0.2">
      <c r="A1030" t="s">
        <v>2169</v>
      </c>
      <c r="B1030">
        <v>370</v>
      </c>
    </row>
    <row r="1031" spans="1:2" x14ac:dyDescent="0.2">
      <c r="A1031" t="s">
        <v>2170</v>
      </c>
      <c r="B1031">
        <v>4315</v>
      </c>
    </row>
    <row r="1032" spans="1:2" x14ac:dyDescent="0.2">
      <c r="A1032" t="s">
        <v>2171</v>
      </c>
      <c r="B1032">
        <v>15890</v>
      </c>
    </row>
    <row r="1033" spans="1:2" x14ac:dyDescent="0.2">
      <c r="A1033" t="s">
        <v>2172</v>
      </c>
      <c r="B1033">
        <v>765</v>
      </c>
    </row>
    <row r="1034" spans="1:2" x14ac:dyDescent="0.2">
      <c r="A1034" t="s">
        <v>2173</v>
      </c>
      <c r="B1034">
        <v>6895</v>
      </c>
    </row>
    <row r="1035" spans="1:2" x14ac:dyDescent="0.2">
      <c r="A1035" t="s">
        <v>2174</v>
      </c>
      <c r="B1035">
        <v>2160</v>
      </c>
    </row>
    <row r="1036" spans="1:2" x14ac:dyDescent="0.2">
      <c r="A1036" t="s">
        <v>2175</v>
      </c>
      <c r="B1036">
        <v>825</v>
      </c>
    </row>
    <row r="1037" spans="1:2" x14ac:dyDescent="0.2">
      <c r="A1037" t="s">
        <v>2176</v>
      </c>
      <c r="B1037">
        <v>254990</v>
      </c>
    </row>
    <row r="1038" spans="1:2" x14ac:dyDescent="0.2">
      <c r="A1038" t="s">
        <v>2177</v>
      </c>
      <c r="B1038">
        <v>725</v>
      </c>
    </row>
    <row r="1039" spans="1:2" x14ac:dyDescent="0.2">
      <c r="A1039" t="s">
        <v>2178</v>
      </c>
      <c r="B1039">
        <v>2485</v>
      </c>
    </row>
    <row r="1040" spans="1:2" x14ac:dyDescent="0.2">
      <c r="A1040" t="s">
        <v>2179</v>
      </c>
      <c r="B1040">
        <v>40100</v>
      </c>
    </row>
    <row r="1041" spans="1:2" x14ac:dyDescent="0.2">
      <c r="A1041" t="s">
        <v>2180</v>
      </c>
      <c r="B1041">
        <v>1400</v>
      </c>
    </row>
    <row r="1042" spans="1:2" x14ac:dyDescent="0.2">
      <c r="A1042" t="s">
        <v>2181</v>
      </c>
      <c r="B1042">
        <v>36160</v>
      </c>
    </row>
    <row r="1043" spans="1:2" x14ac:dyDescent="0.2">
      <c r="A1043" t="s">
        <v>2182</v>
      </c>
      <c r="B1043">
        <v>2535</v>
      </c>
    </row>
    <row r="1044" spans="1:2" x14ac:dyDescent="0.2">
      <c r="A1044" t="s">
        <v>2183</v>
      </c>
      <c r="B1044">
        <v>93860</v>
      </c>
    </row>
    <row r="1045" spans="1:2" x14ac:dyDescent="0.2">
      <c r="A1045" t="s">
        <v>2184</v>
      </c>
      <c r="B1045">
        <v>1875</v>
      </c>
    </row>
    <row r="1046" spans="1:2" x14ac:dyDescent="0.2">
      <c r="A1046" t="s">
        <v>2185</v>
      </c>
      <c r="B1046">
        <v>13460</v>
      </c>
    </row>
    <row r="1047" spans="1:2" x14ac:dyDescent="0.2">
      <c r="A1047" t="s">
        <v>2186</v>
      </c>
      <c r="B1047">
        <v>71165</v>
      </c>
    </row>
    <row r="1048" spans="1:2" x14ac:dyDescent="0.2">
      <c r="A1048" t="s">
        <v>2187</v>
      </c>
      <c r="B1048">
        <v>7075</v>
      </c>
    </row>
    <row r="1049" spans="1:2" x14ac:dyDescent="0.2">
      <c r="A1049" t="s">
        <v>2188</v>
      </c>
      <c r="B1049">
        <v>290</v>
      </c>
    </row>
    <row r="1050" spans="1:2" x14ac:dyDescent="0.2">
      <c r="A1050" t="s">
        <v>2189</v>
      </c>
      <c r="B1050">
        <v>330</v>
      </c>
    </row>
    <row r="1051" spans="1:2" x14ac:dyDescent="0.2">
      <c r="A1051" t="s">
        <v>2190</v>
      </c>
      <c r="B1051">
        <v>1962555</v>
      </c>
    </row>
    <row r="1052" spans="1:2" x14ac:dyDescent="0.2">
      <c r="A1052" t="s">
        <v>2191</v>
      </c>
      <c r="B1052">
        <v>13340</v>
      </c>
    </row>
    <row r="1053" spans="1:2" x14ac:dyDescent="0.2">
      <c r="A1053" t="s">
        <v>2192</v>
      </c>
      <c r="B1053">
        <v>17600</v>
      </c>
    </row>
    <row r="1054" spans="1:2" x14ac:dyDescent="0.2">
      <c r="A1054" t="s">
        <v>2193</v>
      </c>
      <c r="B1054">
        <v>373445</v>
      </c>
    </row>
    <row r="1055" spans="1:2" x14ac:dyDescent="0.2">
      <c r="A1055" t="s">
        <v>2194</v>
      </c>
      <c r="B1055">
        <v>7175</v>
      </c>
    </row>
    <row r="1056" spans="1:2" x14ac:dyDescent="0.2">
      <c r="A1056" t="s">
        <v>2195</v>
      </c>
      <c r="B1056">
        <v>3110</v>
      </c>
    </row>
    <row r="1057" spans="1:2" x14ac:dyDescent="0.2">
      <c r="A1057" t="s">
        <v>2196</v>
      </c>
      <c r="B1057">
        <v>4070</v>
      </c>
    </row>
    <row r="1058" spans="1:2" x14ac:dyDescent="0.2">
      <c r="A1058" t="s">
        <v>2197</v>
      </c>
      <c r="B1058">
        <v>366265</v>
      </c>
    </row>
    <row r="1059" spans="1:2" x14ac:dyDescent="0.2">
      <c r="A1059" t="s">
        <v>2198</v>
      </c>
      <c r="B1059">
        <v>470</v>
      </c>
    </row>
    <row r="1060" spans="1:2" x14ac:dyDescent="0.2">
      <c r="A1060" t="s">
        <v>2199</v>
      </c>
      <c r="B1060">
        <v>6150</v>
      </c>
    </row>
    <row r="1061" spans="1:2" x14ac:dyDescent="0.2">
      <c r="A1061" t="s">
        <v>2200</v>
      </c>
      <c r="B1061">
        <v>9940</v>
      </c>
    </row>
    <row r="1062" spans="1:2" x14ac:dyDescent="0.2">
      <c r="A1062" t="s">
        <v>2201</v>
      </c>
      <c r="B1062">
        <v>24565</v>
      </c>
    </row>
    <row r="1063" spans="1:2" x14ac:dyDescent="0.2">
      <c r="A1063" t="s">
        <v>2202</v>
      </c>
      <c r="B1063">
        <v>11785</v>
      </c>
    </row>
    <row r="1064" spans="1:2" x14ac:dyDescent="0.2">
      <c r="A1064" t="s">
        <v>2203</v>
      </c>
      <c r="B1064">
        <v>8730</v>
      </c>
    </row>
    <row r="1065" spans="1:2" x14ac:dyDescent="0.2">
      <c r="A1065" t="s">
        <v>2204</v>
      </c>
      <c r="B1065">
        <v>98015</v>
      </c>
    </row>
    <row r="1066" spans="1:2" x14ac:dyDescent="0.2">
      <c r="A1066" t="s">
        <v>2205</v>
      </c>
      <c r="B1066">
        <v>102270</v>
      </c>
    </row>
    <row r="1067" spans="1:2" x14ac:dyDescent="0.2">
      <c r="A1067" t="s">
        <v>2206</v>
      </c>
      <c r="B1067">
        <v>28415</v>
      </c>
    </row>
    <row r="1068" spans="1:2" x14ac:dyDescent="0.2">
      <c r="A1068" t="s">
        <v>2207</v>
      </c>
      <c r="B1068">
        <v>5270</v>
      </c>
    </row>
    <row r="1069" spans="1:2" x14ac:dyDescent="0.2">
      <c r="A1069" t="s">
        <v>2208</v>
      </c>
      <c r="B1069">
        <v>9320</v>
      </c>
    </row>
    <row r="1070" spans="1:2" x14ac:dyDescent="0.2">
      <c r="A1070" t="s">
        <v>2209</v>
      </c>
      <c r="B1070">
        <v>5425</v>
      </c>
    </row>
    <row r="1071" spans="1:2" x14ac:dyDescent="0.2">
      <c r="A1071" t="s">
        <v>2210</v>
      </c>
      <c r="B1071">
        <v>54895</v>
      </c>
    </row>
    <row r="1072" spans="1:2" x14ac:dyDescent="0.2">
      <c r="A1072" t="s">
        <v>2211</v>
      </c>
      <c r="B1072">
        <v>1025</v>
      </c>
    </row>
    <row r="1073" spans="1:2" x14ac:dyDescent="0.2">
      <c r="A1073" t="s">
        <v>2212</v>
      </c>
      <c r="B1073">
        <v>1180</v>
      </c>
    </row>
    <row r="1074" spans="1:2" x14ac:dyDescent="0.2">
      <c r="A1074" t="s">
        <v>2213</v>
      </c>
      <c r="B1074">
        <v>450</v>
      </c>
    </row>
    <row r="1075" spans="1:2" x14ac:dyDescent="0.2">
      <c r="A1075" t="s">
        <v>2214</v>
      </c>
      <c r="B1075">
        <v>555</v>
      </c>
    </row>
    <row r="1076" spans="1:2" x14ac:dyDescent="0.2">
      <c r="A1076" t="s">
        <v>2215</v>
      </c>
      <c r="B1076">
        <v>170</v>
      </c>
    </row>
    <row r="1077" spans="1:2" x14ac:dyDescent="0.2">
      <c r="A1077" t="s">
        <v>2216</v>
      </c>
      <c r="B1077">
        <v>261470</v>
      </c>
    </row>
    <row r="1078" spans="1:2" x14ac:dyDescent="0.2">
      <c r="A1078" t="s">
        <v>2217</v>
      </c>
      <c r="B1078">
        <v>5260</v>
      </c>
    </row>
    <row r="1079" spans="1:2" x14ac:dyDescent="0.2">
      <c r="A1079" t="s">
        <v>2218</v>
      </c>
      <c r="B1079">
        <v>6240</v>
      </c>
    </row>
    <row r="1080" spans="1:2" x14ac:dyDescent="0.2">
      <c r="A1080" t="s">
        <v>2219</v>
      </c>
      <c r="B1080">
        <v>49535</v>
      </c>
    </row>
    <row r="1081" spans="1:2" x14ac:dyDescent="0.2">
      <c r="A1081" t="s">
        <v>2220</v>
      </c>
      <c r="B1081">
        <v>1015</v>
      </c>
    </row>
    <row r="1082" spans="1:2" x14ac:dyDescent="0.2">
      <c r="A1082" t="s">
        <v>2221</v>
      </c>
      <c r="B1082">
        <v>183690</v>
      </c>
    </row>
    <row r="1083" spans="1:2" x14ac:dyDescent="0.2">
      <c r="A1083" t="s">
        <v>2222</v>
      </c>
      <c r="B1083">
        <v>725</v>
      </c>
    </row>
    <row r="1084" spans="1:2" x14ac:dyDescent="0.2">
      <c r="A1084" t="s">
        <v>2223</v>
      </c>
      <c r="B1084">
        <v>2295</v>
      </c>
    </row>
    <row r="1085" spans="1:2" x14ac:dyDescent="0.2">
      <c r="A1085" t="s">
        <v>2224</v>
      </c>
      <c r="B1085">
        <v>3810</v>
      </c>
    </row>
    <row r="1086" spans="1:2" x14ac:dyDescent="0.2">
      <c r="A1086" t="s">
        <v>2225</v>
      </c>
      <c r="B1086">
        <v>1920</v>
      </c>
    </row>
    <row r="1087" spans="1:2" x14ac:dyDescent="0.2">
      <c r="A1087" t="s">
        <v>2226</v>
      </c>
      <c r="B1087">
        <v>6565</v>
      </c>
    </row>
    <row r="1088" spans="1:2" x14ac:dyDescent="0.2">
      <c r="A1088" t="s">
        <v>2227</v>
      </c>
      <c r="B1088">
        <v>415</v>
      </c>
    </row>
    <row r="1089" spans="1:2" x14ac:dyDescent="0.2">
      <c r="A1089" t="s">
        <v>2228</v>
      </c>
      <c r="B1089">
        <v>52630</v>
      </c>
    </row>
    <row r="1090" spans="1:2" x14ac:dyDescent="0.2">
      <c r="A1090" t="s">
        <v>2229</v>
      </c>
      <c r="B1090">
        <v>649260</v>
      </c>
    </row>
    <row r="1091" spans="1:2" x14ac:dyDescent="0.2">
      <c r="A1091" t="s">
        <v>2230</v>
      </c>
      <c r="B1091">
        <v>526520</v>
      </c>
    </row>
    <row r="1092" spans="1:2" x14ac:dyDescent="0.2">
      <c r="A1092" t="s">
        <v>2231</v>
      </c>
      <c r="B1092">
        <v>35440</v>
      </c>
    </row>
    <row r="1093" spans="1:2" x14ac:dyDescent="0.2">
      <c r="A1093" t="s">
        <v>2232</v>
      </c>
      <c r="B1093">
        <v>53550</v>
      </c>
    </row>
    <row r="1094" spans="1:2" x14ac:dyDescent="0.2">
      <c r="A1094" t="s">
        <v>2233</v>
      </c>
      <c r="B1094">
        <v>54230</v>
      </c>
    </row>
    <row r="1095" spans="1:2" x14ac:dyDescent="0.2">
      <c r="A1095" t="s">
        <v>2234</v>
      </c>
      <c r="B1095">
        <v>220</v>
      </c>
    </row>
    <row r="1096" spans="1:2" x14ac:dyDescent="0.2">
      <c r="A1096" t="s">
        <v>2235</v>
      </c>
      <c r="B1096">
        <v>1665</v>
      </c>
    </row>
    <row r="1097" spans="1:2" x14ac:dyDescent="0.2">
      <c r="A1097" t="s">
        <v>2236</v>
      </c>
      <c r="B1097">
        <v>3945</v>
      </c>
    </row>
    <row r="1098" spans="1:2" x14ac:dyDescent="0.2">
      <c r="A1098" t="s">
        <v>2237</v>
      </c>
      <c r="B1098">
        <v>8740</v>
      </c>
    </row>
    <row r="1099" spans="1:2" x14ac:dyDescent="0.2">
      <c r="A1099" t="s">
        <v>2238</v>
      </c>
      <c r="B1099">
        <v>525</v>
      </c>
    </row>
    <row r="1100" spans="1:2" x14ac:dyDescent="0.2">
      <c r="A1100" t="s">
        <v>2239</v>
      </c>
      <c r="B1100">
        <v>248450</v>
      </c>
    </row>
    <row r="1101" spans="1:2" x14ac:dyDescent="0.2">
      <c r="A1101" t="s">
        <v>2240</v>
      </c>
      <c r="B1101">
        <v>6680</v>
      </c>
    </row>
    <row r="1102" spans="1:2" x14ac:dyDescent="0.2">
      <c r="A1102" t="s">
        <v>2241</v>
      </c>
      <c r="B1102">
        <v>8595</v>
      </c>
    </row>
    <row r="1103" spans="1:2" x14ac:dyDescent="0.2">
      <c r="A1103" t="s">
        <v>2242</v>
      </c>
      <c r="B1103">
        <v>104485</v>
      </c>
    </row>
    <row r="1104" spans="1:2" x14ac:dyDescent="0.2">
      <c r="A1104" t="s">
        <v>2243</v>
      </c>
      <c r="B1104">
        <v>120200</v>
      </c>
    </row>
    <row r="1105" spans="1:2" x14ac:dyDescent="0.2">
      <c r="A1105" t="s">
        <v>2244</v>
      </c>
      <c r="B1105">
        <v>5485</v>
      </c>
    </row>
    <row r="1106" spans="1:2" x14ac:dyDescent="0.2">
      <c r="A1106" t="s">
        <v>2245</v>
      </c>
      <c r="B1106">
        <v>7785</v>
      </c>
    </row>
    <row r="1107" spans="1:2" x14ac:dyDescent="0.2">
      <c r="A1107" t="s">
        <v>2246</v>
      </c>
      <c r="B1107">
        <v>106935</v>
      </c>
    </row>
    <row r="1108" spans="1:2" x14ac:dyDescent="0.2">
      <c r="A1108" t="s">
        <v>2247</v>
      </c>
      <c r="B1108">
        <v>2540</v>
      </c>
    </row>
    <row r="1109" spans="1:2" x14ac:dyDescent="0.2">
      <c r="A1109" t="s">
        <v>2248</v>
      </c>
      <c r="B1109">
        <v>593630</v>
      </c>
    </row>
    <row r="1110" spans="1:2" x14ac:dyDescent="0.2">
      <c r="A1110" t="s">
        <v>2249</v>
      </c>
      <c r="B1110">
        <v>415</v>
      </c>
    </row>
    <row r="1111" spans="1:2" x14ac:dyDescent="0.2">
      <c r="A1111" t="s">
        <v>2250</v>
      </c>
      <c r="B1111">
        <v>190295</v>
      </c>
    </row>
    <row r="1112" spans="1:2" x14ac:dyDescent="0.2">
      <c r="A1112" t="s">
        <v>2251</v>
      </c>
      <c r="B1112">
        <v>114715</v>
      </c>
    </row>
    <row r="1113" spans="1:2" x14ac:dyDescent="0.2">
      <c r="A1113" t="s">
        <v>2252</v>
      </c>
      <c r="B1113">
        <v>50560</v>
      </c>
    </row>
    <row r="1114" spans="1:2" x14ac:dyDescent="0.2">
      <c r="A1114" t="s">
        <v>2253</v>
      </c>
      <c r="B1114">
        <v>237365</v>
      </c>
    </row>
    <row r="1115" spans="1:2" x14ac:dyDescent="0.2">
      <c r="A1115" t="s">
        <v>2254</v>
      </c>
      <c r="B1115">
        <v>285</v>
      </c>
    </row>
    <row r="1116" spans="1:2" x14ac:dyDescent="0.2">
      <c r="A1116" t="s">
        <v>2255</v>
      </c>
      <c r="B1116">
        <v>28600</v>
      </c>
    </row>
    <row r="1117" spans="1:2" x14ac:dyDescent="0.2">
      <c r="A1117" t="s">
        <v>2256</v>
      </c>
      <c r="B1117">
        <v>825</v>
      </c>
    </row>
    <row r="1118" spans="1:2" x14ac:dyDescent="0.2">
      <c r="A1118" t="s">
        <v>2257</v>
      </c>
      <c r="B1118">
        <v>820</v>
      </c>
    </row>
    <row r="1119" spans="1:2" x14ac:dyDescent="0.2">
      <c r="A1119" t="s">
        <v>2258</v>
      </c>
      <c r="B1119">
        <v>82700</v>
      </c>
    </row>
    <row r="1120" spans="1:2" x14ac:dyDescent="0.2">
      <c r="A1120" t="s">
        <v>2259</v>
      </c>
      <c r="B1120">
        <v>1040</v>
      </c>
    </row>
    <row r="1121" spans="1:2" x14ac:dyDescent="0.2">
      <c r="A1121" t="s">
        <v>2260</v>
      </c>
      <c r="B1121">
        <v>1040</v>
      </c>
    </row>
    <row r="1122" spans="1:2" x14ac:dyDescent="0.2">
      <c r="A1122" t="s">
        <v>2261</v>
      </c>
      <c r="B1122">
        <v>46535</v>
      </c>
    </row>
    <row r="1123" spans="1:2" x14ac:dyDescent="0.2">
      <c r="A1123" t="s">
        <v>2262</v>
      </c>
      <c r="B1123">
        <v>7265</v>
      </c>
    </row>
    <row r="1124" spans="1:2" x14ac:dyDescent="0.2">
      <c r="A1124" t="s">
        <v>2263</v>
      </c>
      <c r="B1124">
        <v>710</v>
      </c>
    </row>
    <row r="1125" spans="1:2" x14ac:dyDescent="0.2">
      <c r="A1125" t="s">
        <v>2264</v>
      </c>
      <c r="B1125">
        <v>895</v>
      </c>
    </row>
    <row r="1126" spans="1:2" x14ac:dyDescent="0.2">
      <c r="A1126" t="s">
        <v>2265</v>
      </c>
      <c r="B1126">
        <v>810</v>
      </c>
    </row>
    <row r="1127" spans="1:2" x14ac:dyDescent="0.2">
      <c r="A1127" t="s">
        <v>2266</v>
      </c>
      <c r="B1127">
        <v>1305</v>
      </c>
    </row>
    <row r="1128" spans="1:2" x14ac:dyDescent="0.2">
      <c r="A1128" t="s">
        <v>2267</v>
      </c>
      <c r="B1128">
        <v>525</v>
      </c>
    </row>
    <row r="1129" spans="1:2" x14ac:dyDescent="0.2">
      <c r="A1129" t="s">
        <v>2268</v>
      </c>
      <c r="B1129">
        <v>655</v>
      </c>
    </row>
    <row r="1130" spans="1:2" x14ac:dyDescent="0.2">
      <c r="A1130" t="s">
        <v>2269</v>
      </c>
      <c r="B1130">
        <v>1930</v>
      </c>
    </row>
    <row r="1131" spans="1:2" x14ac:dyDescent="0.2">
      <c r="A1131" t="s">
        <v>2270</v>
      </c>
      <c r="B1131">
        <v>2090</v>
      </c>
    </row>
    <row r="1132" spans="1:2" x14ac:dyDescent="0.2">
      <c r="A1132" t="s">
        <v>2271</v>
      </c>
      <c r="B1132">
        <v>3030</v>
      </c>
    </row>
    <row r="1133" spans="1:2" x14ac:dyDescent="0.2">
      <c r="A1133" t="s">
        <v>2272</v>
      </c>
      <c r="B1133">
        <v>2800</v>
      </c>
    </row>
    <row r="1134" spans="1:2" x14ac:dyDescent="0.2">
      <c r="A1134" t="s">
        <v>2273</v>
      </c>
      <c r="B1134">
        <v>1650</v>
      </c>
    </row>
    <row r="1135" spans="1:2" x14ac:dyDescent="0.2">
      <c r="A1135" t="s">
        <v>2274</v>
      </c>
      <c r="B1135">
        <v>6845</v>
      </c>
    </row>
    <row r="1136" spans="1:2" x14ac:dyDescent="0.2">
      <c r="A1136" t="s">
        <v>2275</v>
      </c>
      <c r="B1136">
        <v>1750</v>
      </c>
    </row>
    <row r="1137" spans="1:2" x14ac:dyDescent="0.2">
      <c r="A1137" t="s">
        <v>2276</v>
      </c>
      <c r="B1137">
        <v>4435</v>
      </c>
    </row>
    <row r="1138" spans="1:2" x14ac:dyDescent="0.2">
      <c r="A1138" t="s">
        <v>2277</v>
      </c>
      <c r="B1138">
        <v>9830</v>
      </c>
    </row>
    <row r="1139" spans="1:2" x14ac:dyDescent="0.2">
      <c r="A1139" t="s">
        <v>2278</v>
      </c>
      <c r="B1139">
        <v>2625</v>
      </c>
    </row>
    <row r="1140" spans="1:2" x14ac:dyDescent="0.2">
      <c r="A1140" t="s">
        <v>2279</v>
      </c>
      <c r="B1140">
        <v>860</v>
      </c>
    </row>
    <row r="1141" spans="1:2" x14ac:dyDescent="0.2">
      <c r="A1141" t="s">
        <v>2280</v>
      </c>
      <c r="B1141">
        <v>1770</v>
      </c>
    </row>
    <row r="1142" spans="1:2" x14ac:dyDescent="0.2">
      <c r="A1142" t="s">
        <v>2281</v>
      </c>
      <c r="B1142">
        <v>3585</v>
      </c>
    </row>
    <row r="1143" spans="1:2" x14ac:dyDescent="0.2">
      <c r="A1143" t="s">
        <v>2282</v>
      </c>
      <c r="B1143">
        <v>1290</v>
      </c>
    </row>
    <row r="1144" spans="1:2" x14ac:dyDescent="0.2">
      <c r="A1144" t="s">
        <v>2283</v>
      </c>
      <c r="B1144">
        <v>345</v>
      </c>
    </row>
    <row r="1145" spans="1:2" x14ac:dyDescent="0.2">
      <c r="A1145" t="s">
        <v>2284</v>
      </c>
      <c r="B1145">
        <v>1950</v>
      </c>
    </row>
    <row r="1146" spans="1:2" x14ac:dyDescent="0.2">
      <c r="A1146" t="s">
        <v>2285</v>
      </c>
      <c r="B1146">
        <v>676100</v>
      </c>
    </row>
    <row r="1147" spans="1:2" x14ac:dyDescent="0.2">
      <c r="A1147" t="s">
        <v>2286</v>
      </c>
      <c r="B1147">
        <v>668345</v>
      </c>
    </row>
    <row r="1148" spans="1:2" x14ac:dyDescent="0.2">
      <c r="A1148" t="s">
        <v>2287</v>
      </c>
      <c r="B1148">
        <v>302690</v>
      </c>
    </row>
    <row r="1149" spans="1:2" x14ac:dyDescent="0.2">
      <c r="A1149" t="s">
        <v>2288</v>
      </c>
      <c r="B1149">
        <v>5940</v>
      </c>
    </row>
    <row r="1150" spans="1:2" x14ac:dyDescent="0.2">
      <c r="A1150" t="s">
        <v>2289</v>
      </c>
      <c r="B1150">
        <v>315085</v>
      </c>
    </row>
    <row r="1151" spans="1:2" x14ac:dyDescent="0.2">
      <c r="A1151" t="s">
        <v>2290</v>
      </c>
      <c r="B1151">
        <v>585</v>
      </c>
    </row>
    <row r="1152" spans="1:2" x14ac:dyDescent="0.2">
      <c r="A1152" t="s">
        <v>2291</v>
      </c>
      <c r="B1152">
        <v>17320</v>
      </c>
    </row>
    <row r="1153" spans="1:2" x14ac:dyDescent="0.2">
      <c r="A1153" t="s">
        <v>2292</v>
      </c>
      <c r="B1153">
        <v>7235</v>
      </c>
    </row>
    <row r="1154" spans="1:2" x14ac:dyDescent="0.2">
      <c r="A1154" t="s">
        <v>2293</v>
      </c>
      <c r="B1154">
        <v>19105</v>
      </c>
    </row>
    <row r="1155" spans="1:2" x14ac:dyDescent="0.2">
      <c r="A1155" t="s">
        <v>2294</v>
      </c>
      <c r="B1155">
        <v>390</v>
      </c>
    </row>
    <row r="1156" spans="1:2" x14ac:dyDescent="0.2">
      <c r="A1156" t="s">
        <v>2295</v>
      </c>
      <c r="B1156">
        <v>7760</v>
      </c>
    </row>
    <row r="1157" spans="1:2" x14ac:dyDescent="0.2">
      <c r="A1157" t="s">
        <v>2296</v>
      </c>
      <c r="B1157">
        <v>1705</v>
      </c>
    </row>
    <row r="1158" spans="1:2" x14ac:dyDescent="0.2">
      <c r="A1158" t="s">
        <v>2297</v>
      </c>
      <c r="B1158">
        <v>2120</v>
      </c>
    </row>
    <row r="1159" spans="1:2" x14ac:dyDescent="0.2">
      <c r="A1159" t="s">
        <v>2298</v>
      </c>
      <c r="B1159">
        <v>3130</v>
      </c>
    </row>
    <row r="1160" spans="1:2" x14ac:dyDescent="0.2">
      <c r="A1160" t="s">
        <v>2299</v>
      </c>
      <c r="B1160">
        <v>795</v>
      </c>
    </row>
    <row r="1161" spans="1:2" x14ac:dyDescent="0.2">
      <c r="A1161" t="s">
        <v>2300</v>
      </c>
      <c r="B1161">
        <v>13395</v>
      </c>
    </row>
    <row r="1162" spans="1:2" x14ac:dyDescent="0.2">
      <c r="A1162" t="s">
        <v>2301</v>
      </c>
      <c r="B1162">
        <v>6730</v>
      </c>
    </row>
    <row r="1163" spans="1:2" x14ac:dyDescent="0.2">
      <c r="A1163" t="s">
        <v>2302</v>
      </c>
      <c r="B1163">
        <v>6610</v>
      </c>
    </row>
    <row r="1164" spans="1:2" x14ac:dyDescent="0.2">
      <c r="A1164" t="s">
        <v>2303</v>
      </c>
      <c r="B1164">
        <v>50</v>
      </c>
    </row>
    <row r="1165" spans="1:2" x14ac:dyDescent="0.2">
      <c r="A1165" t="s">
        <v>2304</v>
      </c>
      <c r="B1165">
        <v>18795</v>
      </c>
    </row>
    <row r="1166" spans="1:2" x14ac:dyDescent="0.2">
      <c r="A1166" t="s">
        <v>2305</v>
      </c>
      <c r="B1166">
        <v>1535</v>
      </c>
    </row>
    <row r="1167" spans="1:2" x14ac:dyDescent="0.2">
      <c r="A1167" t="s">
        <v>2306</v>
      </c>
      <c r="B1167">
        <v>15075</v>
      </c>
    </row>
    <row r="1168" spans="1:2" x14ac:dyDescent="0.2">
      <c r="A1168" t="s">
        <v>2307</v>
      </c>
      <c r="B1168">
        <v>595</v>
      </c>
    </row>
    <row r="1169" spans="1:2" x14ac:dyDescent="0.2">
      <c r="A1169" t="s">
        <v>2308</v>
      </c>
      <c r="B1169">
        <v>925</v>
      </c>
    </row>
    <row r="1170" spans="1:2" x14ac:dyDescent="0.2">
      <c r="A1170" t="s">
        <v>2309</v>
      </c>
      <c r="B1170">
        <v>665</v>
      </c>
    </row>
    <row r="1171" spans="1:2" x14ac:dyDescent="0.2">
      <c r="A1171" t="s">
        <v>2310</v>
      </c>
      <c r="B1171">
        <v>43710</v>
      </c>
    </row>
    <row r="1172" spans="1:2" x14ac:dyDescent="0.2">
      <c r="A1172" t="s">
        <v>2311</v>
      </c>
      <c r="B1172">
        <v>2905</v>
      </c>
    </row>
    <row r="1173" spans="1:2" x14ac:dyDescent="0.2">
      <c r="A1173" t="s">
        <v>2312</v>
      </c>
      <c r="B1173">
        <v>8735</v>
      </c>
    </row>
    <row r="1174" spans="1:2" x14ac:dyDescent="0.2">
      <c r="A1174" t="s">
        <v>2313</v>
      </c>
      <c r="B1174">
        <v>32065</v>
      </c>
    </row>
    <row r="1175" spans="1:2" x14ac:dyDescent="0.2">
      <c r="A1175" t="s">
        <v>2314</v>
      </c>
      <c r="B1175">
        <v>10</v>
      </c>
    </row>
    <row r="1176" spans="1:2" x14ac:dyDescent="0.2">
      <c r="A1176" t="s">
        <v>2315</v>
      </c>
      <c r="B1176">
        <v>1555</v>
      </c>
    </row>
    <row r="1177" spans="1:2" x14ac:dyDescent="0.2">
      <c r="A1177" t="s">
        <v>2316</v>
      </c>
      <c r="B1177">
        <v>402595</v>
      </c>
    </row>
    <row r="1178" spans="1:2" x14ac:dyDescent="0.2">
      <c r="A1178" t="s">
        <v>2317</v>
      </c>
      <c r="B1178">
        <v>80565</v>
      </c>
    </row>
    <row r="1179" spans="1:2" x14ac:dyDescent="0.2">
      <c r="A1179" t="s">
        <v>2318</v>
      </c>
      <c r="B1179">
        <v>263240</v>
      </c>
    </row>
    <row r="1180" spans="1:2" x14ac:dyDescent="0.2">
      <c r="A1180" t="s">
        <v>2319</v>
      </c>
      <c r="B1180">
        <v>42715</v>
      </c>
    </row>
    <row r="1181" spans="1:2" x14ac:dyDescent="0.2">
      <c r="A1181" t="s">
        <v>2320</v>
      </c>
      <c r="B1181">
        <v>16070</v>
      </c>
    </row>
    <row r="1182" spans="1:2" x14ac:dyDescent="0.2">
      <c r="A1182" t="s">
        <v>2322</v>
      </c>
      <c r="B1182">
        <v>34460065</v>
      </c>
    </row>
    <row r="1183" spans="1:2" x14ac:dyDescent="0.2">
      <c r="A1183" t="s">
        <v>2048</v>
      </c>
      <c r="B1183">
        <v>32824195</v>
      </c>
    </row>
    <row r="1184" spans="1:2" x14ac:dyDescent="0.2">
      <c r="A1184" t="s">
        <v>1205</v>
      </c>
      <c r="B1184">
        <v>28874135</v>
      </c>
    </row>
    <row r="1185" spans="1:2" x14ac:dyDescent="0.2">
      <c r="A1185" t="s">
        <v>429</v>
      </c>
      <c r="B1185">
        <v>22031185</v>
      </c>
    </row>
    <row r="1186" spans="1:2" x14ac:dyDescent="0.2">
      <c r="A1186" t="s">
        <v>439</v>
      </c>
      <c r="B1186">
        <v>6842955</v>
      </c>
    </row>
    <row r="1187" spans="1:2" x14ac:dyDescent="0.2">
      <c r="A1187" t="s">
        <v>1206</v>
      </c>
      <c r="B1187">
        <v>3950055</v>
      </c>
    </row>
    <row r="1188" spans="1:2" x14ac:dyDescent="0.2">
      <c r="A1188" t="s">
        <v>1207</v>
      </c>
      <c r="B1188">
        <v>117680</v>
      </c>
    </row>
    <row r="1189" spans="1:2" x14ac:dyDescent="0.2">
      <c r="A1189" t="s">
        <v>1208</v>
      </c>
      <c r="B1189">
        <v>74455</v>
      </c>
    </row>
    <row r="1190" spans="1:2" x14ac:dyDescent="0.2">
      <c r="A1190" t="s">
        <v>1209</v>
      </c>
      <c r="B1190">
        <v>1095</v>
      </c>
    </row>
    <row r="1191" spans="1:2" x14ac:dyDescent="0.2">
      <c r="A1191" t="s">
        <v>1210</v>
      </c>
      <c r="B1191">
        <v>55285</v>
      </c>
    </row>
    <row r="1192" spans="1:2" x14ac:dyDescent="0.2">
      <c r="A1192" t="s">
        <v>1211</v>
      </c>
      <c r="B1192">
        <v>5430</v>
      </c>
    </row>
    <row r="1193" spans="1:2" x14ac:dyDescent="0.2">
      <c r="A1193" t="s">
        <v>1212</v>
      </c>
      <c r="B1193">
        <v>8545</v>
      </c>
    </row>
    <row r="1194" spans="1:2" x14ac:dyDescent="0.2">
      <c r="A1194" t="s">
        <v>1213</v>
      </c>
      <c r="B1194">
        <v>10</v>
      </c>
    </row>
    <row r="1195" spans="1:2" x14ac:dyDescent="0.2">
      <c r="A1195" t="s">
        <v>1214</v>
      </c>
      <c r="B1195">
        <v>1190</v>
      </c>
    </row>
    <row r="1196" spans="1:2" x14ac:dyDescent="0.2">
      <c r="A1196" t="s">
        <v>1215</v>
      </c>
      <c r="B1196">
        <v>70</v>
      </c>
    </row>
    <row r="1197" spans="1:2" x14ac:dyDescent="0.2">
      <c r="A1197" t="s">
        <v>1216</v>
      </c>
      <c r="B1197">
        <v>1360</v>
      </c>
    </row>
    <row r="1198" spans="1:2" x14ac:dyDescent="0.2">
      <c r="A1198" t="s">
        <v>1217</v>
      </c>
      <c r="B1198">
        <v>10</v>
      </c>
    </row>
    <row r="1199" spans="1:2" x14ac:dyDescent="0.2">
      <c r="A1199" t="s">
        <v>1218</v>
      </c>
      <c r="B1199">
        <v>340</v>
      </c>
    </row>
    <row r="1200" spans="1:2" x14ac:dyDescent="0.2">
      <c r="A1200" t="s">
        <v>1219</v>
      </c>
      <c r="B1200">
        <v>805</v>
      </c>
    </row>
    <row r="1201" spans="1:2" x14ac:dyDescent="0.2">
      <c r="A1201" t="s">
        <v>1220</v>
      </c>
      <c r="B1201">
        <v>37525</v>
      </c>
    </row>
    <row r="1202" spans="1:2" x14ac:dyDescent="0.2">
      <c r="A1202" t="s">
        <v>1221</v>
      </c>
      <c r="B1202">
        <v>3580</v>
      </c>
    </row>
    <row r="1203" spans="1:2" x14ac:dyDescent="0.2">
      <c r="A1203" t="s">
        <v>1222</v>
      </c>
      <c r="B1203">
        <v>50</v>
      </c>
    </row>
    <row r="1204" spans="1:2" x14ac:dyDescent="0.2">
      <c r="A1204" t="s">
        <v>1223</v>
      </c>
      <c r="B1204">
        <v>3530</v>
      </c>
    </row>
    <row r="1205" spans="1:2" x14ac:dyDescent="0.2">
      <c r="A1205" t="s">
        <v>1224</v>
      </c>
      <c r="B1205">
        <v>14485</v>
      </c>
    </row>
    <row r="1206" spans="1:2" x14ac:dyDescent="0.2">
      <c r="A1206" t="s">
        <v>1225</v>
      </c>
      <c r="B1206">
        <v>395</v>
      </c>
    </row>
    <row r="1207" spans="1:2" x14ac:dyDescent="0.2">
      <c r="A1207" t="s">
        <v>1226</v>
      </c>
      <c r="B1207">
        <v>6075</v>
      </c>
    </row>
    <row r="1208" spans="1:2" x14ac:dyDescent="0.2">
      <c r="A1208" t="s">
        <v>1227</v>
      </c>
      <c r="B1208">
        <v>7945</v>
      </c>
    </row>
    <row r="1209" spans="1:2" x14ac:dyDescent="0.2">
      <c r="A1209" t="s">
        <v>1228</v>
      </c>
      <c r="B1209">
        <v>75</v>
      </c>
    </row>
    <row r="1210" spans="1:2" x14ac:dyDescent="0.2">
      <c r="A1210" t="s">
        <v>1229</v>
      </c>
      <c r="B1210">
        <v>10</v>
      </c>
    </row>
    <row r="1211" spans="1:2" x14ac:dyDescent="0.2">
      <c r="A1211" t="s">
        <v>1230</v>
      </c>
      <c r="B1211">
        <v>10330</v>
      </c>
    </row>
    <row r="1212" spans="1:2" x14ac:dyDescent="0.2">
      <c r="A1212" t="s">
        <v>1231</v>
      </c>
      <c r="B1212">
        <v>10320</v>
      </c>
    </row>
    <row r="1213" spans="1:2" x14ac:dyDescent="0.2">
      <c r="A1213" t="s">
        <v>1232</v>
      </c>
      <c r="B1213">
        <v>15</v>
      </c>
    </row>
    <row r="1214" spans="1:2" x14ac:dyDescent="0.2">
      <c r="A1214" t="s">
        <v>1233</v>
      </c>
      <c r="B1214">
        <v>90</v>
      </c>
    </row>
    <row r="1215" spans="1:2" x14ac:dyDescent="0.2">
      <c r="A1215" t="s">
        <v>1234</v>
      </c>
      <c r="B1215">
        <v>235</v>
      </c>
    </row>
    <row r="1216" spans="1:2" x14ac:dyDescent="0.2">
      <c r="A1216" t="s">
        <v>1235</v>
      </c>
      <c r="B1216">
        <v>260</v>
      </c>
    </row>
    <row r="1217" spans="1:2" x14ac:dyDescent="0.2">
      <c r="A1217" t="s">
        <v>1236</v>
      </c>
      <c r="B1217">
        <v>7745</v>
      </c>
    </row>
    <row r="1218" spans="1:2" x14ac:dyDescent="0.2">
      <c r="A1218" t="s">
        <v>1237</v>
      </c>
      <c r="B1218">
        <v>1060</v>
      </c>
    </row>
    <row r="1219" spans="1:2" x14ac:dyDescent="0.2">
      <c r="A1219" t="s">
        <v>1238</v>
      </c>
      <c r="B1219">
        <v>30</v>
      </c>
    </row>
    <row r="1220" spans="1:2" x14ac:dyDescent="0.2">
      <c r="A1220" t="s">
        <v>1239</v>
      </c>
      <c r="B1220">
        <v>10</v>
      </c>
    </row>
    <row r="1221" spans="1:2" x14ac:dyDescent="0.2">
      <c r="A1221" t="s">
        <v>1240</v>
      </c>
      <c r="B1221">
        <v>20</v>
      </c>
    </row>
    <row r="1222" spans="1:2" x14ac:dyDescent="0.2">
      <c r="A1222" t="s">
        <v>1241</v>
      </c>
      <c r="B1222">
        <v>810</v>
      </c>
    </row>
    <row r="1223" spans="1:2" x14ac:dyDescent="0.2">
      <c r="A1223" t="s">
        <v>1242</v>
      </c>
      <c r="B1223">
        <v>335</v>
      </c>
    </row>
    <row r="1224" spans="1:2" x14ac:dyDescent="0.2">
      <c r="A1224" t="s">
        <v>1243</v>
      </c>
      <c r="B1224">
        <v>360</v>
      </c>
    </row>
    <row r="1225" spans="1:2" x14ac:dyDescent="0.2">
      <c r="A1225" t="s">
        <v>1244</v>
      </c>
      <c r="B1225">
        <v>110</v>
      </c>
    </row>
    <row r="1226" spans="1:2" x14ac:dyDescent="0.2">
      <c r="A1226" t="s">
        <v>1245</v>
      </c>
      <c r="B1226">
        <v>25</v>
      </c>
    </row>
    <row r="1227" spans="1:2" x14ac:dyDescent="0.2">
      <c r="A1227" t="s">
        <v>1246</v>
      </c>
      <c r="B1227">
        <v>25</v>
      </c>
    </row>
    <row r="1228" spans="1:2" x14ac:dyDescent="0.2">
      <c r="A1228" t="s">
        <v>1247</v>
      </c>
      <c r="B1228">
        <v>0</v>
      </c>
    </row>
    <row r="1229" spans="1:2" x14ac:dyDescent="0.2">
      <c r="A1229" t="s">
        <v>1248</v>
      </c>
      <c r="B1229">
        <v>25</v>
      </c>
    </row>
    <row r="1230" spans="1:2" x14ac:dyDescent="0.2">
      <c r="A1230" t="s">
        <v>1249</v>
      </c>
      <c r="B1230">
        <v>25</v>
      </c>
    </row>
    <row r="1231" spans="1:2" x14ac:dyDescent="0.2">
      <c r="A1231" t="s">
        <v>1250</v>
      </c>
      <c r="B1231">
        <v>10</v>
      </c>
    </row>
    <row r="1232" spans="1:2" x14ac:dyDescent="0.2">
      <c r="A1232" t="s">
        <v>1251</v>
      </c>
      <c r="B1232">
        <v>10</v>
      </c>
    </row>
    <row r="1233" spans="1:2" x14ac:dyDescent="0.2">
      <c r="A1233" t="s">
        <v>1252</v>
      </c>
      <c r="B1233">
        <v>30</v>
      </c>
    </row>
    <row r="1234" spans="1:2" x14ac:dyDescent="0.2">
      <c r="A1234" t="s">
        <v>1253</v>
      </c>
      <c r="B1234">
        <v>29485</v>
      </c>
    </row>
    <row r="1235" spans="1:2" x14ac:dyDescent="0.2">
      <c r="A1235" t="s">
        <v>1254</v>
      </c>
      <c r="B1235">
        <v>160</v>
      </c>
    </row>
    <row r="1236" spans="1:2" x14ac:dyDescent="0.2">
      <c r="A1236" t="s">
        <v>1255</v>
      </c>
      <c r="B1236">
        <v>29240</v>
      </c>
    </row>
    <row r="1237" spans="1:2" x14ac:dyDescent="0.2">
      <c r="A1237" t="s">
        <v>1256</v>
      </c>
      <c r="B1237">
        <v>90</v>
      </c>
    </row>
    <row r="1238" spans="1:2" x14ac:dyDescent="0.2">
      <c r="A1238" t="s">
        <v>1257</v>
      </c>
      <c r="B1238">
        <v>240</v>
      </c>
    </row>
    <row r="1239" spans="1:2" x14ac:dyDescent="0.2">
      <c r="A1239" t="s">
        <v>1258</v>
      </c>
      <c r="B1239">
        <v>0</v>
      </c>
    </row>
    <row r="1240" spans="1:2" x14ac:dyDescent="0.2">
      <c r="A1240" t="s">
        <v>1259</v>
      </c>
      <c r="B1240">
        <v>225</v>
      </c>
    </row>
    <row r="1241" spans="1:2" x14ac:dyDescent="0.2">
      <c r="A1241" t="s">
        <v>1260</v>
      </c>
      <c r="B1241">
        <v>0</v>
      </c>
    </row>
    <row r="1242" spans="1:2" x14ac:dyDescent="0.2">
      <c r="A1242" t="s">
        <v>1261</v>
      </c>
      <c r="B1242">
        <v>0</v>
      </c>
    </row>
    <row r="1243" spans="1:2" x14ac:dyDescent="0.2">
      <c r="A1243" t="s">
        <v>1262</v>
      </c>
      <c r="B1243">
        <v>10</v>
      </c>
    </row>
    <row r="1244" spans="1:2" x14ac:dyDescent="0.2">
      <c r="A1244" t="s">
        <v>1263</v>
      </c>
      <c r="B1244">
        <v>75</v>
      </c>
    </row>
    <row r="1245" spans="1:2" x14ac:dyDescent="0.2">
      <c r="A1245" t="s">
        <v>1264</v>
      </c>
      <c r="B1245">
        <v>310</v>
      </c>
    </row>
    <row r="1246" spans="1:2" x14ac:dyDescent="0.2">
      <c r="A1246" t="s">
        <v>1265</v>
      </c>
      <c r="B1246">
        <v>0</v>
      </c>
    </row>
    <row r="1247" spans="1:2" x14ac:dyDescent="0.2">
      <c r="A1247" t="s">
        <v>1266</v>
      </c>
      <c r="B1247">
        <v>50</v>
      </c>
    </row>
    <row r="1248" spans="1:2" x14ac:dyDescent="0.2">
      <c r="A1248" t="s">
        <v>1267</v>
      </c>
      <c r="B1248">
        <v>20</v>
      </c>
    </row>
    <row r="1249" spans="1:2" x14ac:dyDescent="0.2">
      <c r="A1249" t="s">
        <v>1268</v>
      </c>
      <c r="B1249">
        <v>95</v>
      </c>
    </row>
    <row r="1250" spans="1:2" x14ac:dyDescent="0.2">
      <c r="A1250" t="s">
        <v>1269</v>
      </c>
      <c r="B1250">
        <v>65</v>
      </c>
    </row>
    <row r="1251" spans="1:2" x14ac:dyDescent="0.2">
      <c r="A1251" t="s">
        <v>1270</v>
      </c>
      <c r="B1251">
        <v>0</v>
      </c>
    </row>
    <row r="1252" spans="1:2" x14ac:dyDescent="0.2">
      <c r="A1252" t="s">
        <v>1271</v>
      </c>
      <c r="B1252">
        <v>20</v>
      </c>
    </row>
    <row r="1253" spans="1:2" x14ac:dyDescent="0.2">
      <c r="A1253" t="s">
        <v>1272</v>
      </c>
      <c r="B1253">
        <v>40</v>
      </c>
    </row>
    <row r="1254" spans="1:2" x14ac:dyDescent="0.2">
      <c r="A1254" t="s">
        <v>1273</v>
      </c>
      <c r="B1254">
        <v>20</v>
      </c>
    </row>
    <row r="1255" spans="1:2" x14ac:dyDescent="0.2">
      <c r="A1255" t="s">
        <v>1274</v>
      </c>
      <c r="B1255">
        <v>2145</v>
      </c>
    </row>
    <row r="1256" spans="1:2" x14ac:dyDescent="0.2">
      <c r="A1256" t="s">
        <v>1275</v>
      </c>
      <c r="B1256">
        <v>225</v>
      </c>
    </row>
    <row r="1257" spans="1:2" x14ac:dyDescent="0.2">
      <c r="A1257" t="s">
        <v>1276</v>
      </c>
      <c r="B1257">
        <v>1905</v>
      </c>
    </row>
    <row r="1258" spans="1:2" x14ac:dyDescent="0.2">
      <c r="A1258" t="s">
        <v>1277</v>
      </c>
      <c r="B1258">
        <v>10</v>
      </c>
    </row>
    <row r="1259" spans="1:2" x14ac:dyDescent="0.2">
      <c r="A1259" t="s">
        <v>1278</v>
      </c>
      <c r="B1259">
        <v>0</v>
      </c>
    </row>
    <row r="1260" spans="1:2" x14ac:dyDescent="0.2">
      <c r="A1260" t="s">
        <v>1279</v>
      </c>
      <c r="B1260">
        <v>390</v>
      </c>
    </row>
    <row r="1261" spans="1:2" x14ac:dyDescent="0.2">
      <c r="A1261" t="s">
        <v>1280</v>
      </c>
      <c r="B1261">
        <v>310</v>
      </c>
    </row>
    <row r="1262" spans="1:2" x14ac:dyDescent="0.2">
      <c r="A1262" t="s">
        <v>1281</v>
      </c>
      <c r="B1262">
        <v>60</v>
      </c>
    </row>
    <row r="1263" spans="1:2" x14ac:dyDescent="0.2">
      <c r="A1263" t="s">
        <v>1282</v>
      </c>
      <c r="B1263">
        <v>25</v>
      </c>
    </row>
    <row r="1264" spans="1:2" x14ac:dyDescent="0.2">
      <c r="A1264" t="s">
        <v>1283</v>
      </c>
      <c r="B1264">
        <v>100</v>
      </c>
    </row>
    <row r="1265" spans="1:2" x14ac:dyDescent="0.2">
      <c r="A1265" t="s">
        <v>1284</v>
      </c>
      <c r="B1265">
        <v>25</v>
      </c>
    </row>
    <row r="1266" spans="1:2" x14ac:dyDescent="0.2">
      <c r="A1266" t="s">
        <v>1285</v>
      </c>
      <c r="B1266">
        <v>10</v>
      </c>
    </row>
    <row r="1267" spans="1:2" x14ac:dyDescent="0.2">
      <c r="A1267" t="s">
        <v>1286</v>
      </c>
      <c r="B1267">
        <v>15</v>
      </c>
    </row>
    <row r="1268" spans="1:2" x14ac:dyDescent="0.2">
      <c r="A1268" t="s">
        <v>1287</v>
      </c>
      <c r="B1268">
        <v>45</v>
      </c>
    </row>
    <row r="1269" spans="1:2" x14ac:dyDescent="0.2">
      <c r="A1269" t="s">
        <v>1288</v>
      </c>
      <c r="B1269">
        <v>0</v>
      </c>
    </row>
    <row r="1270" spans="1:2" x14ac:dyDescent="0.2">
      <c r="A1270" t="s">
        <v>1289</v>
      </c>
      <c r="B1270">
        <v>110</v>
      </c>
    </row>
    <row r="1271" spans="1:2" x14ac:dyDescent="0.2">
      <c r="A1271" t="s">
        <v>1290</v>
      </c>
      <c r="B1271">
        <v>3832370</v>
      </c>
    </row>
    <row r="1272" spans="1:2" x14ac:dyDescent="0.2">
      <c r="A1272" t="s">
        <v>1291</v>
      </c>
      <c r="B1272">
        <v>306790</v>
      </c>
    </row>
    <row r="1273" spans="1:2" x14ac:dyDescent="0.2">
      <c r="A1273" t="s">
        <v>1292</v>
      </c>
      <c r="B1273">
        <v>8190</v>
      </c>
    </row>
    <row r="1274" spans="1:2" x14ac:dyDescent="0.2">
      <c r="A1274" t="s">
        <v>1293</v>
      </c>
      <c r="B1274">
        <v>5565</v>
      </c>
    </row>
    <row r="1275" spans="1:2" x14ac:dyDescent="0.2">
      <c r="A1275" t="s">
        <v>1294</v>
      </c>
      <c r="B1275">
        <v>2630</v>
      </c>
    </row>
    <row r="1276" spans="1:2" x14ac:dyDescent="0.2">
      <c r="A1276" t="s">
        <v>1295</v>
      </c>
      <c r="B1276">
        <v>26940</v>
      </c>
    </row>
    <row r="1277" spans="1:2" x14ac:dyDescent="0.2">
      <c r="A1277" t="s">
        <v>1296</v>
      </c>
      <c r="B1277">
        <v>750</v>
      </c>
    </row>
    <row r="1278" spans="1:2" x14ac:dyDescent="0.2">
      <c r="A1278" t="s">
        <v>1297</v>
      </c>
      <c r="B1278">
        <v>3295</v>
      </c>
    </row>
    <row r="1279" spans="1:2" x14ac:dyDescent="0.2">
      <c r="A1279" t="s">
        <v>1298</v>
      </c>
      <c r="B1279">
        <v>22690</v>
      </c>
    </row>
    <row r="1280" spans="1:2" x14ac:dyDescent="0.2">
      <c r="A1280" t="s">
        <v>1299</v>
      </c>
      <c r="B1280">
        <v>210</v>
      </c>
    </row>
    <row r="1281" spans="1:2" x14ac:dyDescent="0.2">
      <c r="A1281" t="s">
        <v>1300</v>
      </c>
      <c r="B1281">
        <v>271070</v>
      </c>
    </row>
    <row r="1282" spans="1:2" x14ac:dyDescent="0.2">
      <c r="A1282" t="s">
        <v>1301</v>
      </c>
      <c r="B1282">
        <v>12630</v>
      </c>
    </row>
    <row r="1283" spans="1:2" x14ac:dyDescent="0.2">
      <c r="A1283" t="s">
        <v>1302</v>
      </c>
      <c r="B1283">
        <v>221815</v>
      </c>
    </row>
    <row r="1284" spans="1:2" x14ac:dyDescent="0.2">
      <c r="A1284" t="s">
        <v>1303</v>
      </c>
      <c r="B1284">
        <v>11215</v>
      </c>
    </row>
    <row r="1285" spans="1:2" x14ac:dyDescent="0.2">
      <c r="A1285" t="s">
        <v>1304</v>
      </c>
      <c r="B1285">
        <v>3375</v>
      </c>
    </row>
    <row r="1286" spans="1:2" x14ac:dyDescent="0.2">
      <c r="A1286" t="s">
        <v>1305</v>
      </c>
      <c r="B1286">
        <v>640</v>
      </c>
    </row>
    <row r="1287" spans="1:2" x14ac:dyDescent="0.2">
      <c r="A1287" t="s">
        <v>1306</v>
      </c>
      <c r="B1287">
        <v>8785</v>
      </c>
    </row>
    <row r="1288" spans="1:2" x14ac:dyDescent="0.2">
      <c r="A1288" t="s">
        <v>1307</v>
      </c>
      <c r="B1288">
        <v>1120</v>
      </c>
    </row>
    <row r="1289" spans="1:2" x14ac:dyDescent="0.2">
      <c r="A1289" t="s">
        <v>1308</v>
      </c>
      <c r="B1289">
        <v>10295</v>
      </c>
    </row>
    <row r="1290" spans="1:2" x14ac:dyDescent="0.2">
      <c r="A1290" t="s">
        <v>1309</v>
      </c>
      <c r="B1290">
        <v>1195</v>
      </c>
    </row>
    <row r="1291" spans="1:2" x14ac:dyDescent="0.2">
      <c r="A1291" t="s">
        <v>1310</v>
      </c>
      <c r="B1291">
        <v>585</v>
      </c>
    </row>
    <row r="1292" spans="1:2" x14ac:dyDescent="0.2">
      <c r="A1292" t="s">
        <v>1311</v>
      </c>
      <c r="B1292">
        <v>113540</v>
      </c>
    </row>
    <row r="1293" spans="1:2" x14ac:dyDescent="0.2">
      <c r="A1293" t="s">
        <v>1312</v>
      </c>
      <c r="B1293">
        <v>11235</v>
      </c>
    </row>
    <row r="1294" spans="1:2" x14ac:dyDescent="0.2">
      <c r="A1294" t="s">
        <v>1313</v>
      </c>
      <c r="B1294">
        <v>102245</v>
      </c>
    </row>
    <row r="1295" spans="1:2" x14ac:dyDescent="0.2">
      <c r="A1295" t="s">
        <v>1314</v>
      </c>
      <c r="B1295">
        <v>60</v>
      </c>
    </row>
    <row r="1296" spans="1:2" x14ac:dyDescent="0.2">
      <c r="A1296" t="s">
        <v>1315</v>
      </c>
      <c r="B1296">
        <v>245440</v>
      </c>
    </row>
    <row r="1297" spans="1:2" x14ac:dyDescent="0.2">
      <c r="A1297" t="s">
        <v>1316</v>
      </c>
      <c r="B1297">
        <v>280</v>
      </c>
    </row>
    <row r="1298" spans="1:2" x14ac:dyDescent="0.2">
      <c r="A1298" t="s">
        <v>1317</v>
      </c>
      <c r="B1298">
        <v>7700</v>
      </c>
    </row>
    <row r="1299" spans="1:2" x14ac:dyDescent="0.2">
      <c r="A1299" t="s">
        <v>1318</v>
      </c>
      <c r="B1299">
        <v>245</v>
      </c>
    </row>
    <row r="1300" spans="1:2" x14ac:dyDescent="0.2">
      <c r="A1300" t="s">
        <v>1319</v>
      </c>
      <c r="B1300">
        <v>2365</v>
      </c>
    </row>
    <row r="1301" spans="1:2" x14ac:dyDescent="0.2">
      <c r="A1301" t="s">
        <v>1320</v>
      </c>
      <c r="B1301">
        <v>8890</v>
      </c>
    </row>
    <row r="1302" spans="1:2" x14ac:dyDescent="0.2">
      <c r="A1302" t="s">
        <v>1321</v>
      </c>
      <c r="B1302">
        <v>465</v>
      </c>
    </row>
    <row r="1303" spans="1:2" x14ac:dyDescent="0.2">
      <c r="A1303" t="s">
        <v>1322</v>
      </c>
      <c r="B1303">
        <v>3755</v>
      </c>
    </row>
    <row r="1304" spans="1:2" x14ac:dyDescent="0.2">
      <c r="A1304" t="s">
        <v>1323</v>
      </c>
      <c r="B1304">
        <v>1255</v>
      </c>
    </row>
    <row r="1305" spans="1:2" x14ac:dyDescent="0.2">
      <c r="A1305" t="s">
        <v>1324</v>
      </c>
      <c r="B1305">
        <v>245</v>
      </c>
    </row>
    <row r="1306" spans="1:2" x14ac:dyDescent="0.2">
      <c r="A1306" t="s">
        <v>1325</v>
      </c>
      <c r="B1306">
        <v>218375</v>
      </c>
    </row>
    <row r="1307" spans="1:2" x14ac:dyDescent="0.2">
      <c r="A1307" t="s">
        <v>1326</v>
      </c>
      <c r="B1307">
        <v>460</v>
      </c>
    </row>
    <row r="1308" spans="1:2" x14ac:dyDescent="0.2">
      <c r="A1308" t="s">
        <v>1327</v>
      </c>
      <c r="B1308">
        <v>1410</v>
      </c>
    </row>
    <row r="1309" spans="1:2" x14ac:dyDescent="0.2">
      <c r="A1309" t="s">
        <v>1328</v>
      </c>
      <c r="B1309">
        <v>28020</v>
      </c>
    </row>
    <row r="1310" spans="1:2" x14ac:dyDescent="0.2">
      <c r="A1310" t="s">
        <v>1329</v>
      </c>
      <c r="B1310">
        <v>1105</v>
      </c>
    </row>
    <row r="1311" spans="1:2" x14ac:dyDescent="0.2">
      <c r="A1311" t="s">
        <v>1330</v>
      </c>
      <c r="B1311">
        <v>24895</v>
      </c>
    </row>
    <row r="1312" spans="1:2" x14ac:dyDescent="0.2">
      <c r="A1312" t="s">
        <v>1331</v>
      </c>
      <c r="B1312">
        <v>2025</v>
      </c>
    </row>
    <row r="1313" spans="1:2" x14ac:dyDescent="0.2">
      <c r="A1313" t="s">
        <v>1332</v>
      </c>
      <c r="B1313">
        <v>120190</v>
      </c>
    </row>
    <row r="1314" spans="1:2" x14ac:dyDescent="0.2">
      <c r="A1314" t="s">
        <v>1333</v>
      </c>
      <c r="B1314">
        <v>1410</v>
      </c>
    </row>
    <row r="1315" spans="1:2" x14ac:dyDescent="0.2">
      <c r="A1315" t="s">
        <v>1334</v>
      </c>
      <c r="B1315">
        <v>15140</v>
      </c>
    </row>
    <row r="1316" spans="1:2" x14ac:dyDescent="0.2">
      <c r="A1316" t="s">
        <v>1335</v>
      </c>
      <c r="B1316">
        <v>95470</v>
      </c>
    </row>
    <row r="1317" spans="1:2" x14ac:dyDescent="0.2">
      <c r="A1317" t="s">
        <v>1336</v>
      </c>
      <c r="B1317">
        <v>8015</v>
      </c>
    </row>
    <row r="1318" spans="1:2" x14ac:dyDescent="0.2">
      <c r="A1318" t="s">
        <v>1337</v>
      </c>
      <c r="B1318">
        <v>160</v>
      </c>
    </row>
    <row r="1319" spans="1:2" x14ac:dyDescent="0.2">
      <c r="A1319" t="s">
        <v>1338</v>
      </c>
      <c r="B1319">
        <v>240</v>
      </c>
    </row>
    <row r="1320" spans="1:2" x14ac:dyDescent="0.2">
      <c r="A1320" t="s">
        <v>1339</v>
      </c>
      <c r="B1320">
        <v>1870835</v>
      </c>
    </row>
    <row r="1321" spans="1:2" x14ac:dyDescent="0.2">
      <c r="A1321" t="s">
        <v>1340</v>
      </c>
      <c r="B1321">
        <v>12985</v>
      </c>
    </row>
    <row r="1322" spans="1:2" x14ac:dyDescent="0.2">
      <c r="A1322" t="s">
        <v>1341</v>
      </c>
      <c r="B1322">
        <v>21810</v>
      </c>
    </row>
    <row r="1323" spans="1:2" x14ac:dyDescent="0.2">
      <c r="A1323" t="s">
        <v>1342</v>
      </c>
      <c r="B1323">
        <v>311350</v>
      </c>
    </row>
    <row r="1324" spans="1:2" x14ac:dyDescent="0.2">
      <c r="A1324" t="s">
        <v>1343</v>
      </c>
      <c r="B1324">
        <v>3135</v>
      </c>
    </row>
    <row r="1325" spans="1:2" x14ac:dyDescent="0.2">
      <c r="A1325" t="s">
        <v>1344</v>
      </c>
      <c r="B1325">
        <v>1225</v>
      </c>
    </row>
    <row r="1326" spans="1:2" x14ac:dyDescent="0.2">
      <c r="A1326" t="s">
        <v>1345</v>
      </c>
      <c r="B1326">
        <v>1910</v>
      </c>
    </row>
    <row r="1327" spans="1:2" x14ac:dyDescent="0.2">
      <c r="A1327" t="s">
        <v>1346</v>
      </c>
      <c r="B1327">
        <v>308215</v>
      </c>
    </row>
    <row r="1328" spans="1:2" x14ac:dyDescent="0.2">
      <c r="A1328" t="s">
        <v>1347</v>
      </c>
      <c r="B1328">
        <v>230</v>
      </c>
    </row>
    <row r="1329" spans="1:2" x14ac:dyDescent="0.2">
      <c r="A1329" t="s">
        <v>1348</v>
      </c>
      <c r="B1329">
        <v>6075</v>
      </c>
    </row>
    <row r="1330" spans="1:2" x14ac:dyDescent="0.2">
      <c r="A1330" t="s">
        <v>1349</v>
      </c>
      <c r="B1330">
        <v>11175</v>
      </c>
    </row>
    <row r="1331" spans="1:2" x14ac:dyDescent="0.2">
      <c r="A1331" t="s">
        <v>1350</v>
      </c>
      <c r="B1331">
        <v>16840</v>
      </c>
    </row>
    <row r="1332" spans="1:2" x14ac:dyDescent="0.2">
      <c r="A1332" t="s">
        <v>1351</v>
      </c>
      <c r="B1332">
        <v>6145</v>
      </c>
    </row>
    <row r="1333" spans="1:2" x14ac:dyDescent="0.2">
      <c r="A1333" t="s">
        <v>1352</v>
      </c>
      <c r="B1333">
        <v>7045</v>
      </c>
    </row>
    <row r="1334" spans="1:2" x14ac:dyDescent="0.2">
      <c r="A1334" t="s">
        <v>1353</v>
      </c>
      <c r="B1334">
        <v>74135</v>
      </c>
    </row>
    <row r="1335" spans="1:2" x14ac:dyDescent="0.2">
      <c r="A1335" t="s">
        <v>1354</v>
      </c>
      <c r="B1335">
        <v>115805</v>
      </c>
    </row>
    <row r="1336" spans="1:2" x14ac:dyDescent="0.2">
      <c r="A1336" t="s">
        <v>1355</v>
      </c>
      <c r="B1336">
        <v>31360</v>
      </c>
    </row>
    <row r="1337" spans="1:2" x14ac:dyDescent="0.2">
      <c r="A1337" t="s">
        <v>1356</v>
      </c>
      <c r="B1337">
        <v>3995</v>
      </c>
    </row>
    <row r="1338" spans="1:2" x14ac:dyDescent="0.2">
      <c r="A1338" t="s">
        <v>1357</v>
      </c>
      <c r="B1338">
        <v>5730</v>
      </c>
    </row>
    <row r="1339" spans="1:2" x14ac:dyDescent="0.2">
      <c r="A1339" t="s">
        <v>1358</v>
      </c>
      <c r="B1339">
        <v>2080</v>
      </c>
    </row>
    <row r="1340" spans="1:2" x14ac:dyDescent="0.2">
      <c r="A1340" t="s">
        <v>1359</v>
      </c>
      <c r="B1340">
        <v>27055</v>
      </c>
    </row>
    <row r="1341" spans="1:2" x14ac:dyDescent="0.2">
      <c r="A1341" t="s">
        <v>1360</v>
      </c>
      <c r="B1341">
        <v>540</v>
      </c>
    </row>
    <row r="1342" spans="1:2" x14ac:dyDescent="0.2">
      <c r="A1342" t="s">
        <v>1361</v>
      </c>
      <c r="B1342">
        <v>270</v>
      </c>
    </row>
    <row r="1343" spans="1:2" x14ac:dyDescent="0.2">
      <c r="A1343" t="s">
        <v>1362</v>
      </c>
      <c r="B1343">
        <v>165</v>
      </c>
    </row>
    <row r="1344" spans="1:2" x14ac:dyDescent="0.2">
      <c r="A1344" t="s">
        <v>1363</v>
      </c>
      <c r="B1344">
        <v>45</v>
      </c>
    </row>
    <row r="1345" spans="1:2" x14ac:dyDescent="0.2">
      <c r="A1345" t="s">
        <v>1364</v>
      </c>
      <c r="B1345">
        <v>65</v>
      </c>
    </row>
    <row r="1346" spans="1:2" x14ac:dyDescent="0.2">
      <c r="A1346" t="s">
        <v>1365</v>
      </c>
      <c r="B1346">
        <v>118950</v>
      </c>
    </row>
    <row r="1347" spans="1:2" x14ac:dyDescent="0.2">
      <c r="A1347" t="s">
        <v>1366</v>
      </c>
      <c r="B1347">
        <v>4690</v>
      </c>
    </row>
    <row r="1348" spans="1:2" x14ac:dyDescent="0.2">
      <c r="A1348" t="s">
        <v>1367</v>
      </c>
      <c r="B1348">
        <v>870</v>
      </c>
    </row>
    <row r="1349" spans="1:2" x14ac:dyDescent="0.2">
      <c r="A1349" t="s">
        <v>1368</v>
      </c>
      <c r="B1349">
        <v>9005</v>
      </c>
    </row>
    <row r="1350" spans="1:2" x14ac:dyDescent="0.2">
      <c r="A1350" t="s">
        <v>1369</v>
      </c>
      <c r="B1350">
        <v>115</v>
      </c>
    </row>
    <row r="1351" spans="1:2" x14ac:dyDescent="0.2">
      <c r="A1351" t="s">
        <v>1370</v>
      </c>
      <c r="B1351">
        <v>89210</v>
      </c>
    </row>
    <row r="1352" spans="1:2" x14ac:dyDescent="0.2">
      <c r="A1352" t="s">
        <v>1371</v>
      </c>
      <c r="B1352">
        <v>280</v>
      </c>
    </row>
    <row r="1353" spans="1:2" x14ac:dyDescent="0.2">
      <c r="A1353" t="s">
        <v>1372</v>
      </c>
      <c r="B1353">
        <v>225</v>
      </c>
    </row>
    <row r="1354" spans="1:2" x14ac:dyDescent="0.2">
      <c r="A1354" t="s">
        <v>1373</v>
      </c>
      <c r="B1354">
        <v>995</v>
      </c>
    </row>
    <row r="1355" spans="1:2" x14ac:dyDescent="0.2">
      <c r="A1355" t="s">
        <v>1374</v>
      </c>
      <c r="B1355">
        <v>340</v>
      </c>
    </row>
    <row r="1356" spans="1:2" x14ac:dyDescent="0.2">
      <c r="A1356" t="s">
        <v>1375</v>
      </c>
      <c r="B1356">
        <v>6720</v>
      </c>
    </row>
    <row r="1357" spans="1:2" x14ac:dyDescent="0.2">
      <c r="A1357" t="s">
        <v>1376</v>
      </c>
      <c r="B1357">
        <v>6505</v>
      </c>
    </row>
    <row r="1358" spans="1:2" x14ac:dyDescent="0.2">
      <c r="A1358" t="s">
        <v>1377</v>
      </c>
      <c r="B1358">
        <v>44000</v>
      </c>
    </row>
    <row r="1359" spans="1:2" x14ac:dyDescent="0.2">
      <c r="A1359" t="s">
        <v>1378</v>
      </c>
      <c r="B1359">
        <v>833785</v>
      </c>
    </row>
    <row r="1360" spans="1:2" x14ac:dyDescent="0.2">
      <c r="A1360" t="s">
        <v>1379</v>
      </c>
      <c r="B1360">
        <v>673015</v>
      </c>
    </row>
    <row r="1361" spans="1:2" x14ac:dyDescent="0.2">
      <c r="A1361" t="s">
        <v>1380</v>
      </c>
      <c r="B1361">
        <v>47005</v>
      </c>
    </row>
    <row r="1362" spans="1:2" x14ac:dyDescent="0.2">
      <c r="A1362" t="s">
        <v>1381</v>
      </c>
      <c r="B1362">
        <v>63555</v>
      </c>
    </row>
    <row r="1363" spans="1:2" x14ac:dyDescent="0.2">
      <c r="A1363" t="s">
        <v>1382</v>
      </c>
      <c r="B1363">
        <v>53410</v>
      </c>
    </row>
    <row r="1364" spans="1:2" x14ac:dyDescent="0.2">
      <c r="A1364" t="s">
        <v>1383</v>
      </c>
      <c r="B1364">
        <v>100</v>
      </c>
    </row>
    <row r="1365" spans="1:2" x14ac:dyDescent="0.2">
      <c r="A1365" t="s">
        <v>1384</v>
      </c>
      <c r="B1365">
        <v>690</v>
      </c>
    </row>
    <row r="1366" spans="1:2" x14ac:dyDescent="0.2">
      <c r="A1366" t="s">
        <v>1385</v>
      </c>
      <c r="B1366">
        <v>3570</v>
      </c>
    </row>
    <row r="1367" spans="1:2" x14ac:dyDescent="0.2">
      <c r="A1367" t="s">
        <v>1386</v>
      </c>
      <c r="B1367">
        <v>13180</v>
      </c>
    </row>
    <row r="1368" spans="1:2" x14ac:dyDescent="0.2">
      <c r="A1368" t="s">
        <v>1387</v>
      </c>
      <c r="B1368">
        <v>480</v>
      </c>
    </row>
    <row r="1369" spans="1:2" x14ac:dyDescent="0.2">
      <c r="A1369" t="s">
        <v>1388</v>
      </c>
      <c r="B1369">
        <v>350015</v>
      </c>
    </row>
    <row r="1370" spans="1:2" x14ac:dyDescent="0.2">
      <c r="A1370" t="s">
        <v>1389</v>
      </c>
      <c r="B1370">
        <v>5145</v>
      </c>
    </row>
    <row r="1371" spans="1:2" x14ac:dyDescent="0.2">
      <c r="A1371" t="s">
        <v>1390</v>
      </c>
      <c r="B1371">
        <v>8135</v>
      </c>
    </row>
    <row r="1372" spans="1:2" x14ac:dyDescent="0.2">
      <c r="A1372" t="s">
        <v>1391</v>
      </c>
      <c r="B1372">
        <v>127740</v>
      </c>
    </row>
    <row r="1373" spans="1:2" x14ac:dyDescent="0.2">
      <c r="A1373" t="s">
        <v>1392</v>
      </c>
      <c r="B1373">
        <v>158380</v>
      </c>
    </row>
    <row r="1374" spans="1:2" x14ac:dyDescent="0.2">
      <c r="A1374" t="s">
        <v>1393</v>
      </c>
      <c r="B1374">
        <v>6650</v>
      </c>
    </row>
    <row r="1375" spans="1:2" x14ac:dyDescent="0.2">
      <c r="A1375" t="s">
        <v>1394</v>
      </c>
      <c r="B1375">
        <v>10255</v>
      </c>
    </row>
    <row r="1376" spans="1:2" x14ac:dyDescent="0.2">
      <c r="A1376" t="s">
        <v>1395</v>
      </c>
      <c r="B1376">
        <v>141480</v>
      </c>
    </row>
    <row r="1377" spans="1:2" x14ac:dyDescent="0.2">
      <c r="A1377" t="s">
        <v>1396</v>
      </c>
      <c r="B1377">
        <v>2380</v>
      </c>
    </row>
    <row r="1378" spans="1:2" x14ac:dyDescent="0.2">
      <c r="A1378" t="s">
        <v>1397</v>
      </c>
      <c r="B1378">
        <v>527685</v>
      </c>
    </row>
    <row r="1379" spans="1:2" x14ac:dyDescent="0.2">
      <c r="A1379" t="s">
        <v>1398</v>
      </c>
      <c r="B1379">
        <v>330</v>
      </c>
    </row>
    <row r="1380" spans="1:2" x14ac:dyDescent="0.2">
      <c r="A1380" t="s">
        <v>1399</v>
      </c>
      <c r="B1380">
        <v>114870</v>
      </c>
    </row>
    <row r="1381" spans="1:2" x14ac:dyDescent="0.2">
      <c r="A1381" t="s">
        <v>1400</v>
      </c>
      <c r="B1381">
        <v>98960</v>
      </c>
    </row>
    <row r="1382" spans="1:2" x14ac:dyDescent="0.2">
      <c r="A1382" t="s">
        <v>1401</v>
      </c>
      <c r="B1382">
        <v>54060</v>
      </c>
    </row>
    <row r="1383" spans="1:2" x14ac:dyDescent="0.2">
      <c r="A1383" t="s">
        <v>1402</v>
      </c>
      <c r="B1383">
        <v>259345</v>
      </c>
    </row>
    <row r="1384" spans="1:2" x14ac:dyDescent="0.2">
      <c r="A1384" t="s">
        <v>1403</v>
      </c>
      <c r="B1384">
        <v>125</v>
      </c>
    </row>
    <row r="1385" spans="1:2" x14ac:dyDescent="0.2">
      <c r="A1385" t="s">
        <v>938</v>
      </c>
      <c r="B1385">
        <v>19380</v>
      </c>
    </row>
    <row r="1386" spans="1:2" x14ac:dyDescent="0.2">
      <c r="A1386" t="s">
        <v>1404</v>
      </c>
      <c r="B1386">
        <v>1055</v>
      </c>
    </row>
    <row r="1387" spans="1:2" x14ac:dyDescent="0.2">
      <c r="A1387" t="s">
        <v>1405</v>
      </c>
      <c r="B1387">
        <v>1055</v>
      </c>
    </row>
    <row r="1388" spans="1:2" x14ac:dyDescent="0.2">
      <c r="A1388" t="s">
        <v>940</v>
      </c>
      <c r="B1388">
        <v>108925</v>
      </c>
    </row>
    <row r="1389" spans="1:2" x14ac:dyDescent="0.2">
      <c r="A1389" t="s">
        <v>1406</v>
      </c>
      <c r="B1389">
        <v>1045</v>
      </c>
    </row>
    <row r="1390" spans="1:2" x14ac:dyDescent="0.2">
      <c r="A1390" t="s">
        <v>1407</v>
      </c>
      <c r="B1390">
        <v>1050</v>
      </c>
    </row>
    <row r="1391" spans="1:2" x14ac:dyDescent="0.2">
      <c r="A1391" t="s">
        <v>1408</v>
      </c>
      <c r="B1391">
        <v>29755</v>
      </c>
    </row>
    <row r="1392" spans="1:2" x14ac:dyDescent="0.2">
      <c r="A1392" t="s">
        <v>1409</v>
      </c>
      <c r="B1392">
        <v>6330</v>
      </c>
    </row>
    <row r="1393" spans="1:2" x14ac:dyDescent="0.2">
      <c r="A1393" t="s">
        <v>1410</v>
      </c>
      <c r="B1393">
        <v>350</v>
      </c>
    </row>
    <row r="1394" spans="1:2" x14ac:dyDescent="0.2">
      <c r="A1394" t="s">
        <v>1411</v>
      </c>
      <c r="B1394">
        <v>490</v>
      </c>
    </row>
    <row r="1395" spans="1:2" x14ac:dyDescent="0.2">
      <c r="A1395" t="s">
        <v>1412</v>
      </c>
      <c r="B1395">
        <v>435</v>
      </c>
    </row>
    <row r="1396" spans="1:2" x14ac:dyDescent="0.2">
      <c r="A1396" t="s">
        <v>2049</v>
      </c>
      <c r="B1396">
        <v>730</v>
      </c>
    </row>
    <row r="1397" spans="1:2" x14ac:dyDescent="0.2">
      <c r="A1397" t="s">
        <v>1414</v>
      </c>
      <c r="B1397">
        <v>320</v>
      </c>
    </row>
    <row r="1398" spans="1:2" x14ac:dyDescent="0.2">
      <c r="A1398" t="s">
        <v>1415</v>
      </c>
      <c r="B1398">
        <v>430</v>
      </c>
    </row>
    <row r="1399" spans="1:2" x14ac:dyDescent="0.2">
      <c r="A1399" t="s">
        <v>1416</v>
      </c>
      <c r="B1399">
        <v>1095</v>
      </c>
    </row>
    <row r="1400" spans="1:2" x14ac:dyDescent="0.2">
      <c r="A1400" t="s">
        <v>1417</v>
      </c>
      <c r="B1400">
        <v>1095</v>
      </c>
    </row>
    <row r="1401" spans="1:2" x14ac:dyDescent="0.2">
      <c r="A1401" t="s">
        <v>1418</v>
      </c>
      <c r="B1401">
        <v>2010</v>
      </c>
    </row>
    <row r="1402" spans="1:2" x14ac:dyDescent="0.2">
      <c r="A1402" t="s">
        <v>1419</v>
      </c>
      <c r="B1402">
        <v>1530</v>
      </c>
    </row>
    <row r="1403" spans="1:2" x14ac:dyDescent="0.2">
      <c r="A1403" t="s">
        <v>1420</v>
      </c>
      <c r="B1403">
        <v>1130</v>
      </c>
    </row>
    <row r="1404" spans="1:2" x14ac:dyDescent="0.2">
      <c r="A1404" t="s">
        <v>1421</v>
      </c>
      <c r="B1404">
        <v>5155</v>
      </c>
    </row>
    <row r="1405" spans="1:2" x14ac:dyDescent="0.2">
      <c r="A1405" t="s">
        <v>1422</v>
      </c>
      <c r="B1405">
        <v>1615</v>
      </c>
    </row>
    <row r="1406" spans="1:2" x14ac:dyDescent="0.2">
      <c r="A1406" t="s">
        <v>1423</v>
      </c>
      <c r="B1406">
        <v>2535</v>
      </c>
    </row>
    <row r="1407" spans="1:2" x14ac:dyDescent="0.2">
      <c r="A1407" t="s">
        <v>1424</v>
      </c>
      <c r="B1407">
        <v>4505</v>
      </c>
    </row>
    <row r="1408" spans="1:2" x14ac:dyDescent="0.2">
      <c r="A1408" t="s">
        <v>1425</v>
      </c>
      <c r="B1408">
        <v>2240</v>
      </c>
    </row>
    <row r="1409" spans="1:2" x14ac:dyDescent="0.2">
      <c r="A1409" t="s">
        <v>1426</v>
      </c>
      <c r="B1409">
        <v>910</v>
      </c>
    </row>
    <row r="1410" spans="1:2" x14ac:dyDescent="0.2">
      <c r="A1410" t="s">
        <v>1427</v>
      </c>
      <c r="B1410">
        <v>1335</v>
      </c>
    </row>
    <row r="1411" spans="1:2" x14ac:dyDescent="0.2">
      <c r="A1411" t="s">
        <v>1428</v>
      </c>
      <c r="B1411">
        <v>11065</v>
      </c>
    </row>
    <row r="1412" spans="1:2" x14ac:dyDescent="0.2">
      <c r="A1412" t="s">
        <v>1429</v>
      </c>
      <c r="B1412">
        <v>3145</v>
      </c>
    </row>
    <row r="1413" spans="1:2" x14ac:dyDescent="0.2">
      <c r="A1413" t="s">
        <v>1430</v>
      </c>
      <c r="B1413">
        <v>745</v>
      </c>
    </row>
    <row r="1414" spans="1:2" x14ac:dyDescent="0.2">
      <c r="A1414" t="s">
        <v>1431</v>
      </c>
      <c r="B1414">
        <v>7175</v>
      </c>
    </row>
    <row r="1415" spans="1:2" x14ac:dyDescent="0.2">
      <c r="A1415" t="s">
        <v>1432</v>
      </c>
      <c r="B1415">
        <v>919225</v>
      </c>
    </row>
    <row r="1416" spans="1:2" x14ac:dyDescent="0.2">
      <c r="A1416" t="s">
        <v>1433</v>
      </c>
      <c r="B1416">
        <v>908165</v>
      </c>
    </row>
    <row r="1417" spans="1:2" x14ac:dyDescent="0.2">
      <c r="A1417" t="s">
        <v>1434</v>
      </c>
      <c r="B1417">
        <v>400795</v>
      </c>
    </row>
    <row r="1418" spans="1:2" x14ac:dyDescent="0.2">
      <c r="A1418" t="s">
        <v>1435</v>
      </c>
      <c r="B1418">
        <v>3965</v>
      </c>
    </row>
    <row r="1419" spans="1:2" x14ac:dyDescent="0.2">
      <c r="A1419" t="s">
        <v>1436</v>
      </c>
      <c r="B1419">
        <v>458795</v>
      </c>
    </row>
    <row r="1420" spans="1:2" x14ac:dyDescent="0.2">
      <c r="A1420" t="s">
        <v>1437</v>
      </c>
      <c r="B1420">
        <v>225</v>
      </c>
    </row>
    <row r="1421" spans="1:2" x14ac:dyDescent="0.2">
      <c r="A1421" t="s">
        <v>1438</v>
      </c>
      <c r="B1421">
        <v>13730</v>
      </c>
    </row>
    <row r="1422" spans="1:2" x14ac:dyDescent="0.2">
      <c r="A1422" t="s">
        <v>1439</v>
      </c>
      <c r="B1422">
        <v>7740</v>
      </c>
    </row>
    <row r="1423" spans="1:2" x14ac:dyDescent="0.2">
      <c r="A1423" t="s">
        <v>1440</v>
      </c>
      <c r="B1423">
        <v>22555</v>
      </c>
    </row>
    <row r="1424" spans="1:2" x14ac:dyDescent="0.2">
      <c r="A1424" t="s">
        <v>1441</v>
      </c>
      <c r="B1424">
        <v>355</v>
      </c>
    </row>
    <row r="1425" spans="1:2" x14ac:dyDescent="0.2">
      <c r="A1425" t="s">
        <v>1442</v>
      </c>
      <c r="B1425">
        <v>11065</v>
      </c>
    </row>
    <row r="1426" spans="1:2" x14ac:dyDescent="0.2">
      <c r="A1426" t="s">
        <v>1443</v>
      </c>
      <c r="B1426">
        <v>2065</v>
      </c>
    </row>
    <row r="1427" spans="1:2" x14ac:dyDescent="0.2">
      <c r="A1427" t="s">
        <v>1444</v>
      </c>
      <c r="B1427">
        <v>3660</v>
      </c>
    </row>
    <row r="1428" spans="1:2" x14ac:dyDescent="0.2">
      <c r="A1428" t="s">
        <v>1445</v>
      </c>
      <c r="B1428">
        <v>4575</v>
      </c>
    </row>
    <row r="1429" spans="1:2" x14ac:dyDescent="0.2">
      <c r="A1429" t="s">
        <v>1446</v>
      </c>
      <c r="B1429">
        <v>770</v>
      </c>
    </row>
    <row r="1430" spans="1:2" x14ac:dyDescent="0.2">
      <c r="A1430" t="s">
        <v>1447</v>
      </c>
      <c r="B1430">
        <v>9365</v>
      </c>
    </row>
    <row r="1431" spans="1:2" x14ac:dyDescent="0.2">
      <c r="A1431" t="s">
        <v>1448</v>
      </c>
      <c r="B1431">
        <v>6285</v>
      </c>
    </row>
    <row r="1432" spans="1:2" x14ac:dyDescent="0.2">
      <c r="A1432" t="s">
        <v>1449</v>
      </c>
      <c r="B1432">
        <v>3070</v>
      </c>
    </row>
    <row r="1433" spans="1:2" x14ac:dyDescent="0.2">
      <c r="A1433" t="s">
        <v>1450</v>
      </c>
      <c r="B1433">
        <v>15</v>
      </c>
    </row>
    <row r="1434" spans="1:2" x14ac:dyDescent="0.2">
      <c r="A1434" t="s">
        <v>1451</v>
      </c>
      <c r="B1434">
        <v>21430</v>
      </c>
    </row>
    <row r="1435" spans="1:2" x14ac:dyDescent="0.2">
      <c r="A1435" t="s">
        <v>1452</v>
      </c>
      <c r="B1435">
        <v>1305</v>
      </c>
    </row>
    <row r="1436" spans="1:2" x14ac:dyDescent="0.2">
      <c r="A1436" t="s">
        <v>1453</v>
      </c>
      <c r="B1436">
        <v>18000</v>
      </c>
    </row>
    <row r="1437" spans="1:2" x14ac:dyDescent="0.2">
      <c r="A1437" t="s">
        <v>1454</v>
      </c>
      <c r="B1437">
        <v>720</v>
      </c>
    </row>
    <row r="1438" spans="1:2" x14ac:dyDescent="0.2">
      <c r="A1438" t="s">
        <v>1455</v>
      </c>
      <c r="B1438">
        <v>995</v>
      </c>
    </row>
    <row r="1439" spans="1:2" x14ac:dyDescent="0.2">
      <c r="A1439" t="s">
        <v>1456</v>
      </c>
      <c r="B1439">
        <v>410</v>
      </c>
    </row>
    <row r="1440" spans="1:2" x14ac:dyDescent="0.2">
      <c r="A1440" t="s">
        <v>1457</v>
      </c>
      <c r="B1440">
        <v>22780</v>
      </c>
    </row>
    <row r="1441" spans="1:2" x14ac:dyDescent="0.2">
      <c r="A1441" t="s">
        <v>1458</v>
      </c>
      <c r="B1441">
        <v>1000</v>
      </c>
    </row>
    <row r="1442" spans="1:2" x14ac:dyDescent="0.2">
      <c r="A1442" t="s">
        <v>1459</v>
      </c>
      <c r="B1442">
        <v>2810</v>
      </c>
    </row>
    <row r="1443" spans="1:2" x14ac:dyDescent="0.2">
      <c r="A1443" t="s">
        <v>1460</v>
      </c>
      <c r="B1443">
        <v>18970</v>
      </c>
    </row>
    <row r="1444" spans="1:2" x14ac:dyDescent="0.2">
      <c r="A1444" t="s">
        <v>1461</v>
      </c>
      <c r="B1444">
        <v>0</v>
      </c>
    </row>
    <row r="1445" spans="1:2" x14ac:dyDescent="0.2">
      <c r="A1445" t="s">
        <v>1462</v>
      </c>
      <c r="B1445">
        <v>1040</v>
      </c>
    </row>
    <row r="1446" spans="1:2" x14ac:dyDescent="0.2">
      <c r="A1446" t="s">
        <v>2050</v>
      </c>
      <c r="B1446">
        <v>1635870</v>
      </c>
    </row>
    <row r="1447" spans="1:2" x14ac:dyDescent="0.2">
      <c r="A1447" t="s">
        <v>2039</v>
      </c>
      <c r="B1447">
        <v>154380</v>
      </c>
    </row>
    <row r="1448" spans="1:2" x14ac:dyDescent="0.2">
      <c r="A1448" t="s">
        <v>2051</v>
      </c>
      <c r="B1448">
        <v>1269710</v>
      </c>
    </row>
    <row r="1449" spans="1:2" x14ac:dyDescent="0.2">
      <c r="A1449" t="s">
        <v>2052</v>
      </c>
      <c r="B1449">
        <v>147045</v>
      </c>
    </row>
    <row r="1450" spans="1:2" x14ac:dyDescent="0.2">
      <c r="A1450" t="s">
        <v>2053</v>
      </c>
      <c r="B1450">
        <v>64735</v>
      </c>
    </row>
    <row r="1451" spans="1:2" x14ac:dyDescent="0.2">
      <c r="A1451" t="s">
        <v>2323</v>
      </c>
      <c r="B1451">
        <v>16971580</v>
      </c>
    </row>
    <row r="1452" spans="1:2" x14ac:dyDescent="0.2">
      <c r="A1452" t="s">
        <v>2055</v>
      </c>
      <c r="B1452">
        <v>16181100</v>
      </c>
    </row>
    <row r="1453" spans="1:2" x14ac:dyDescent="0.2">
      <c r="A1453" t="s">
        <v>2056</v>
      </c>
      <c r="B1453">
        <v>14289455</v>
      </c>
    </row>
    <row r="1454" spans="1:2" x14ac:dyDescent="0.2">
      <c r="A1454" t="s">
        <v>702</v>
      </c>
      <c r="B1454">
        <v>10908240</v>
      </c>
    </row>
    <row r="1455" spans="1:2" x14ac:dyDescent="0.2">
      <c r="A1455" t="s">
        <v>712</v>
      </c>
      <c r="B1455">
        <v>3381220</v>
      </c>
    </row>
    <row r="1456" spans="1:2" x14ac:dyDescent="0.2">
      <c r="A1456" t="s">
        <v>2057</v>
      </c>
      <c r="B1456">
        <v>1891650</v>
      </c>
    </row>
    <row r="1457" spans="1:2" x14ac:dyDescent="0.2">
      <c r="A1457" t="s">
        <v>2058</v>
      </c>
      <c r="B1457">
        <v>59270</v>
      </c>
    </row>
    <row r="1458" spans="1:2" x14ac:dyDescent="0.2">
      <c r="A1458" t="s">
        <v>2059</v>
      </c>
      <c r="B1458">
        <v>37455</v>
      </c>
    </row>
    <row r="1459" spans="1:2" x14ac:dyDescent="0.2">
      <c r="A1459" t="s">
        <v>2060</v>
      </c>
      <c r="B1459">
        <v>540</v>
      </c>
    </row>
    <row r="1460" spans="1:2" x14ac:dyDescent="0.2">
      <c r="A1460" t="s">
        <v>2061</v>
      </c>
      <c r="B1460">
        <v>27810</v>
      </c>
    </row>
    <row r="1461" spans="1:2" x14ac:dyDescent="0.2">
      <c r="A1461" t="s">
        <v>2062</v>
      </c>
      <c r="B1461">
        <v>2770</v>
      </c>
    </row>
    <row r="1462" spans="1:2" x14ac:dyDescent="0.2">
      <c r="A1462" t="s">
        <v>2063</v>
      </c>
      <c r="B1462">
        <v>4185</v>
      </c>
    </row>
    <row r="1463" spans="1:2" x14ac:dyDescent="0.2">
      <c r="A1463" t="s">
        <v>2064</v>
      </c>
      <c r="B1463">
        <v>10</v>
      </c>
    </row>
    <row r="1464" spans="1:2" x14ac:dyDescent="0.2">
      <c r="A1464" t="s">
        <v>2065</v>
      </c>
      <c r="B1464">
        <v>590</v>
      </c>
    </row>
    <row r="1465" spans="1:2" x14ac:dyDescent="0.2">
      <c r="A1465" t="s">
        <v>2066</v>
      </c>
      <c r="B1465">
        <v>30</v>
      </c>
    </row>
    <row r="1466" spans="1:2" x14ac:dyDescent="0.2">
      <c r="A1466" t="s">
        <v>2067</v>
      </c>
      <c r="B1466">
        <v>675</v>
      </c>
    </row>
    <row r="1467" spans="1:2" x14ac:dyDescent="0.2">
      <c r="A1467" t="s">
        <v>2068</v>
      </c>
      <c r="B1467">
        <v>0</v>
      </c>
    </row>
    <row r="1468" spans="1:2" x14ac:dyDescent="0.2">
      <c r="A1468" t="s">
        <v>2069</v>
      </c>
      <c r="B1468">
        <v>145</v>
      </c>
    </row>
    <row r="1469" spans="1:2" x14ac:dyDescent="0.2">
      <c r="A1469" t="s">
        <v>2070</v>
      </c>
      <c r="B1469">
        <v>430</v>
      </c>
    </row>
    <row r="1470" spans="1:2" x14ac:dyDescent="0.2">
      <c r="A1470" t="s">
        <v>2071</v>
      </c>
      <c r="B1470">
        <v>18970</v>
      </c>
    </row>
    <row r="1471" spans="1:2" x14ac:dyDescent="0.2">
      <c r="A1471" t="s">
        <v>2072</v>
      </c>
      <c r="B1471">
        <v>1780</v>
      </c>
    </row>
    <row r="1472" spans="1:2" x14ac:dyDescent="0.2">
      <c r="A1472" t="s">
        <v>2073</v>
      </c>
      <c r="B1472">
        <v>25</v>
      </c>
    </row>
    <row r="1473" spans="1:2" x14ac:dyDescent="0.2">
      <c r="A1473" t="s">
        <v>2074</v>
      </c>
      <c r="B1473">
        <v>1760</v>
      </c>
    </row>
    <row r="1474" spans="1:2" x14ac:dyDescent="0.2">
      <c r="A1474" t="s">
        <v>2075</v>
      </c>
      <c r="B1474">
        <v>7325</v>
      </c>
    </row>
    <row r="1475" spans="1:2" x14ac:dyDescent="0.2">
      <c r="A1475" t="s">
        <v>2076</v>
      </c>
      <c r="B1475">
        <v>175</v>
      </c>
    </row>
    <row r="1476" spans="1:2" x14ac:dyDescent="0.2">
      <c r="A1476" t="s">
        <v>2077</v>
      </c>
      <c r="B1476">
        <v>3070</v>
      </c>
    </row>
    <row r="1477" spans="1:2" x14ac:dyDescent="0.2">
      <c r="A1477" t="s">
        <v>2078</v>
      </c>
      <c r="B1477">
        <v>4035</v>
      </c>
    </row>
    <row r="1478" spans="1:2" x14ac:dyDescent="0.2">
      <c r="A1478" t="s">
        <v>2079</v>
      </c>
      <c r="B1478">
        <v>40</v>
      </c>
    </row>
    <row r="1479" spans="1:2" x14ac:dyDescent="0.2">
      <c r="A1479" t="s">
        <v>2080</v>
      </c>
      <c r="B1479">
        <v>0</v>
      </c>
    </row>
    <row r="1480" spans="1:2" x14ac:dyDescent="0.2">
      <c r="A1480" t="s">
        <v>2081</v>
      </c>
      <c r="B1480">
        <v>5160</v>
      </c>
    </row>
    <row r="1481" spans="1:2" x14ac:dyDescent="0.2">
      <c r="A1481" t="s">
        <v>2082</v>
      </c>
      <c r="B1481">
        <v>5155</v>
      </c>
    </row>
    <row r="1482" spans="1:2" x14ac:dyDescent="0.2">
      <c r="A1482" t="s">
        <v>2083</v>
      </c>
      <c r="B1482">
        <v>10</v>
      </c>
    </row>
    <row r="1483" spans="1:2" x14ac:dyDescent="0.2">
      <c r="A1483" t="s">
        <v>2084</v>
      </c>
      <c r="B1483">
        <v>55</v>
      </c>
    </row>
    <row r="1484" spans="1:2" x14ac:dyDescent="0.2">
      <c r="A1484" t="s">
        <v>2085</v>
      </c>
      <c r="B1484">
        <v>105</v>
      </c>
    </row>
    <row r="1485" spans="1:2" x14ac:dyDescent="0.2">
      <c r="A1485" t="s">
        <v>2086</v>
      </c>
      <c r="B1485">
        <v>130</v>
      </c>
    </row>
    <row r="1486" spans="1:2" x14ac:dyDescent="0.2">
      <c r="A1486" t="s">
        <v>2087</v>
      </c>
      <c r="B1486">
        <v>3815</v>
      </c>
    </row>
    <row r="1487" spans="1:2" x14ac:dyDescent="0.2">
      <c r="A1487" t="s">
        <v>2088</v>
      </c>
      <c r="B1487">
        <v>565</v>
      </c>
    </row>
    <row r="1488" spans="1:2" x14ac:dyDescent="0.2">
      <c r="A1488" t="s">
        <v>2089</v>
      </c>
      <c r="B1488">
        <v>15</v>
      </c>
    </row>
    <row r="1489" spans="1:2" x14ac:dyDescent="0.2">
      <c r="A1489" t="s">
        <v>2090</v>
      </c>
      <c r="B1489">
        <v>10</v>
      </c>
    </row>
    <row r="1490" spans="1:2" x14ac:dyDescent="0.2">
      <c r="A1490" t="s">
        <v>2091</v>
      </c>
      <c r="B1490">
        <v>10</v>
      </c>
    </row>
    <row r="1491" spans="1:2" x14ac:dyDescent="0.2">
      <c r="A1491" t="s">
        <v>2092</v>
      </c>
      <c r="B1491">
        <v>415</v>
      </c>
    </row>
    <row r="1492" spans="1:2" x14ac:dyDescent="0.2">
      <c r="A1492" t="s">
        <v>2093</v>
      </c>
      <c r="B1492">
        <v>180</v>
      </c>
    </row>
    <row r="1493" spans="1:2" x14ac:dyDescent="0.2">
      <c r="A1493" t="s">
        <v>2094</v>
      </c>
      <c r="B1493">
        <v>180</v>
      </c>
    </row>
    <row r="1494" spans="1:2" x14ac:dyDescent="0.2">
      <c r="A1494" t="s">
        <v>2095</v>
      </c>
      <c r="B1494">
        <v>50</v>
      </c>
    </row>
    <row r="1495" spans="1:2" x14ac:dyDescent="0.2">
      <c r="A1495" t="s">
        <v>2096</v>
      </c>
      <c r="B1495">
        <v>15</v>
      </c>
    </row>
    <row r="1496" spans="1:2" x14ac:dyDescent="0.2">
      <c r="A1496" t="s">
        <v>2097</v>
      </c>
      <c r="B1496">
        <v>15</v>
      </c>
    </row>
    <row r="1497" spans="1:2" x14ac:dyDescent="0.2">
      <c r="A1497" t="s">
        <v>2098</v>
      </c>
      <c r="B1497">
        <v>0</v>
      </c>
    </row>
    <row r="1498" spans="1:2" x14ac:dyDescent="0.2">
      <c r="A1498" t="s">
        <v>2099</v>
      </c>
      <c r="B1498">
        <v>15</v>
      </c>
    </row>
    <row r="1499" spans="1:2" x14ac:dyDescent="0.2">
      <c r="A1499" t="s">
        <v>2100</v>
      </c>
      <c r="B1499">
        <v>15</v>
      </c>
    </row>
    <row r="1500" spans="1:2" x14ac:dyDescent="0.2">
      <c r="A1500" t="s">
        <v>2101</v>
      </c>
      <c r="B1500">
        <v>0</v>
      </c>
    </row>
    <row r="1501" spans="1:2" x14ac:dyDescent="0.2">
      <c r="A1501" t="s">
        <v>2102</v>
      </c>
      <c r="B1501">
        <v>0</v>
      </c>
    </row>
    <row r="1502" spans="1:2" x14ac:dyDescent="0.2">
      <c r="A1502" t="s">
        <v>2103</v>
      </c>
      <c r="B1502">
        <v>20</v>
      </c>
    </row>
    <row r="1503" spans="1:2" x14ac:dyDescent="0.2">
      <c r="A1503" t="s">
        <v>2104</v>
      </c>
      <c r="B1503">
        <v>14985</v>
      </c>
    </row>
    <row r="1504" spans="1:2" x14ac:dyDescent="0.2">
      <c r="A1504" t="s">
        <v>2105</v>
      </c>
      <c r="B1504">
        <v>70</v>
      </c>
    </row>
    <row r="1505" spans="1:2" x14ac:dyDescent="0.2">
      <c r="A1505" t="s">
        <v>2106</v>
      </c>
      <c r="B1505">
        <v>14880</v>
      </c>
    </row>
    <row r="1506" spans="1:2" x14ac:dyDescent="0.2">
      <c r="A1506" t="s">
        <v>2107</v>
      </c>
      <c r="B1506">
        <v>35</v>
      </c>
    </row>
    <row r="1507" spans="1:2" x14ac:dyDescent="0.2">
      <c r="A1507" t="s">
        <v>2108</v>
      </c>
      <c r="B1507">
        <v>105</v>
      </c>
    </row>
    <row r="1508" spans="1:2" x14ac:dyDescent="0.2">
      <c r="A1508" t="s">
        <v>2109</v>
      </c>
      <c r="B1508">
        <v>0</v>
      </c>
    </row>
    <row r="1509" spans="1:2" x14ac:dyDescent="0.2">
      <c r="A1509" t="s">
        <v>2110</v>
      </c>
      <c r="B1509">
        <v>105</v>
      </c>
    </row>
    <row r="1510" spans="1:2" x14ac:dyDescent="0.2">
      <c r="A1510" t="s">
        <v>2111</v>
      </c>
      <c r="B1510">
        <v>0</v>
      </c>
    </row>
    <row r="1511" spans="1:2" x14ac:dyDescent="0.2">
      <c r="A1511" t="s">
        <v>2112</v>
      </c>
      <c r="B1511">
        <v>0</v>
      </c>
    </row>
    <row r="1512" spans="1:2" x14ac:dyDescent="0.2">
      <c r="A1512" t="s">
        <v>2113</v>
      </c>
      <c r="B1512">
        <v>0</v>
      </c>
    </row>
    <row r="1513" spans="1:2" x14ac:dyDescent="0.2">
      <c r="A1513" t="s">
        <v>2114</v>
      </c>
      <c r="B1513">
        <v>40</v>
      </c>
    </row>
    <row r="1514" spans="1:2" x14ac:dyDescent="0.2">
      <c r="A1514" t="s">
        <v>2115</v>
      </c>
      <c r="B1514">
        <v>150</v>
      </c>
    </row>
    <row r="1515" spans="1:2" x14ac:dyDescent="0.2">
      <c r="A1515" t="s">
        <v>2116</v>
      </c>
      <c r="B1515">
        <v>0</v>
      </c>
    </row>
    <row r="1516" spans="1:2" x14ac:dyDescent="0.2">
      <c r="A1516" t="s">
        <v>2117</v>
      </c>
      <c r="B1516">
        <v>25</v>
      </c>
    </row>
    <row r="1517" spans="1:2" x14ac:dyDescent="0.2">
      <c r="A1517" t="s">
        <v>2118</v>
      </c>
      <c r="B1517">
        <v>15</v>
      </c>
    </row>
    <row r="1518" spans="1:2" x14ac:dyDescent="0.2">
      <c r="A1518" t="s">
        <v>2119</v>
      </c>
      <c r="B1518">
        <v>40</v>
      </c>
    </row>
    <row r="1519" spans="1:2" x14ac:dyDescent="0.2">
      <c r="A1519" t="s">
        <v>2120</v>
      </c>
      <c r="B1519">
        <v>35</v>
      </c>
    </row>
    <row r="1520" spans="1:2" x14ac:dyDescent="0.2">
      <c r="A1520" t="s">
        <v>2121</v>
      </c>
      <c r="B1520">
        <v>0</v>
      </c>
    </row>
    <row r="1521" spans="1:2" x14ac:dyDescent="0.2">
      <c r="A1521" t="s">
        <v>2122</v>
      </c>
      <c r="B1521">
        <v>0</v>
      </c>
    </row>
    <row r="1522" spans="1:2" x14ac:dyDescent="0.2">
      <c r="A1522" t="s">
        <v>2123</v>
      </c>
      <c r="B1522">
        <v>20</v>
      </c>
    </row>
    <row r="1523" spans="1:2" x14ac:dyDescent="0.2">
      <c r="A1523" t="s">
        <v>2124</v>
      </c>
      <c r="B1523">
        <v>15</v>
      </c>
    </row>
    <row r="1524" spans="1:2" x14ac:dyDescent="0.2">
      <c r="A1524" t="s">
        <v>2125</v>
      </c>
      <c r="B1524">
        <v>1045</v>
      </c>
    </row>
    <row r="1525" spans="1:2" x14ac:dyDescent="0.2">
      <c r="A1525" t="s">
        <v>2126</v>
      </c>
      <c r="B1525">
        <v>125</v>
      </c>
    </row>
    <row r="1526" spans="1:2" x14ac:dyDescent="0.2">
      <c r="A1526" t="s">
        <v>2127</v>
      </c>
      <c r="B1526">
        <v>920</v>
      </c>
    </row>
    <row r="1527" spans="1:2" x14ac:dyDescent="0.2">
      <c r="A1527" t="s">
        <v>2128</v>
      </c>
      <c r="B1527">
        <v>10</v>
      </c>
    </row>
    <row r="1528" spans="1:2" x14ac:dyDescent="0.2">
      <c r="A1528" t="s">
        <v>2129</v>
      </c>
      <c r="B1528">
        <v>0</v>
      </c>
    </row>
    <row r="1529" spans="1:2" x14ac:dyDescent="0.2">
      <c r="A1529" t="s">
        <v>2130</v>
      </c>
      <c r="B1529">
        <v>205</v>
      </c>
    </row>
    <row r="1530" spans="1:2" x14ac:dyDescent="0.2">
      <c r="A1530" t="s">
        <v>2131</v>
      </c>
      <c r="B1530">
        <v>150</v>
      </c>
    </row>
    <row r="1531" spans="1:2" x14ac:dyDescent="0.2">
      <c r="A1531" t="s">
        <v>2132</v>
      </c>
      <c r="B1531">
        <v>45</v>
      </c>
    </row>
    <row r="1532" spans="1:2" x14ac:dyDescent="0.2">
      <c r="A1532" t="s">
        <v>2133</v>
      </c>
      <c r="B1532">
        <v>15</v>
      </c>
    </row>
    <row r="1533" spans="1:2" x14ac:dyDescent="0.2">
      <c r="A1533" t="s">
        <v>2134</v>
      </c>
      <c r="B1533">
        <v>50</v>
      </c>
    </row>
    <row r="1534" spans="1:2" x14ac:dyDescent="0.2">
      <c r="A1534" t="s">
        <v>2135</v>
      </c>
      <c r="B1534">
        <v>10</v>
      </c>
    </row>
    <row r="1535" spans="1:2" x14ac:dyDescent="0.2">
      <c r="A1535" t="s">
        <v>2136</v>
      </c>
      <c r="B1535">
        <v>10</v>
      </c>
    </row>
    <row r="1536" spans="1:2" x14ac:dyDescent="0.2">
      <c r="A1536" t="s">
        <v>2137</v>
      </c>
      <c r="B1536">
        <v>10</v>
      </c>
    </row>
    <row r="1537" spans="1:2" x14ac:dyDescent="0.2">
      <c r="A1537" t="s">
        <v>2138</v>
      </c>
      <c r="B1537">
        <v>25</v>
      </c>
    </row>
    <row r="1538" spans="1:2" x14ac:dyDescent="0.2">
      <c r="A1538" t="s">
        <v>2139</v>
      </c>
      <c r="B1538">
        <v>0</v>
      </c>
    </row>
    <row r="1539" spans="1:2" x14ac:dyDescent="0.2">
      <c r="A1539" t="s">
        <v>2140</v>
      </c>
      <c r="B1539">
        <v>45</v>
      </c>
    </row>
    <row r="1540" spans="1:2" x14ac:dyDescent="0.2">
      <c r="A1540" t="s">
        <v>2141</v>
      </c>
      <c r="B1540">
        <v>1832380</v>
      </c>
    </row>
    <row r="1541" spans="1:2" x14ac:dyDescent="0.2">
      <c r="A1541" t="s">
        <v>2142</v>
      </c>
      <c r="B1541">
        <v>153060</v>
      </c>
    </row>
    <row r="1542" spans="1:2" x14ac:dyDescent="0.2">
      <c r="A1542" t="s">
        <v>2143</v>
      </c>
      <c r="B1542">
        <v>4245</v>
      </c>
    </row>
    <row r="1543" spans="1:2" x14ac:dyDescent="0.2">
      <c r="A1543" t="s">
        <v>2144</v>
      </c>
      <c r="B1543">
        <v>2865</v>
      </c>
    </row>
    <row r="1544" spans="1:2" x14ac:dyDescent="0.2">
      <c r="A1544" t="s">
        <v>2145</v>
      </c>
      <c r="B1544">
        <v>1380</v>
      </c>
    </row>
    <row r="1545" spans="1:2" x14ac:dyDescent="0.2">
      <c r="A1545" t="s">
        <v>2146</v>
      </c>
      <c r="B1545">
        <v>12300</v>
      </c>
    </row>
    <row r="1546" spans="1:2" x14ac:dyDescent="0.2">
      <c r="A1546" t="s">
        <v>2147</v>
      </c>
      <c r="B1546">
        <v>425</v>
      </c>
    </row>
    <row r="1547" spans="1:2" x14ac:dyDescent="0.2">
      <c r="A1547" t="s">
        <v>2148</v>
      </c>
      <c r="B1547">
        <v>1555</v>
      </c>
    </row>
    <row r="1548" spans="1:2" x14ac:dyDescent="0.2">
      <c r="A1548" t="s">
        <v>2149</v>
      </c>
      <c r="B1548">
        <v>10220</v>
      </c>
    </row>
    <row r="1549" spans="1:2" x14ac:dyDescent="0.2">
      <c r="A1549" t="s">
        <v>2150</v>
      </c>
      <c r="B1549">
        <v>95</v>
      </c>
    </row>
    <row r="1550" spans="1:2" x14ac:dyDescent="0.2">
      <c r="A1550" t="s">
        <v>2151</v>
      </c>
      <c r="B1550">
        <v>136225</v>
      </c>
    </row>
    <row r="1551" spans="1:2" x14ac:dyDescent="0.2">
      <c r="A1551" t="s">
        <v>2152</v>
      </c>
      <c r="B1551">
        <v>6005</v>
      </c>
    </row>
    <row r="1552" spans="1:2" x14ac:dyDescent="0.2">
      <c r="A1552" t="s">
        <v>2153</v>
      </c>
      <c r="B1552">
        <v>112005</v>
      </c>
    </row>
    <row r="1553" spans="1:2" x14ac:dyDescent="0.2">
      <c r="A1553" t="s">
        <v>2154</v>
      </c>
      <c r="B1553">
        <v>5465</v>
      </c>
    </row>
    <row r="1554" spans="1:2" x14ac:dyDescent="0.2">
      <c r="A1554" t="s">
        <v>2155</v>
      </c>
      <c r="B1554">
        <v>1640</v>
      </c>
    </row>
    <row r="1555" spans="1:2" x14ac:dyDescent="0.2">
      <c r="A1555" t="s">
        <v>2156</v>
      </c>
      <c r="B1555">
        <v>305</v>
      </c>
    </row>
    <row r="1556" spans="1:2" x14ac:dyDescent="0.2">
      <c r="A1556" t="s">
        <v>2157</v>
      </c>
      <c r="B1556">
        <v>4570</v>
      </c>
    </row>
    <row r="1557" spans="1:2" x14ac:dyDescent="0.2">
      <c r="A1557" t="s">
        <v>2158</v>
      </c>
      <c r="B1557">
        <v>545</v>
      </c>
    </row>
    <row r="1558" spans="1:2" x14ac:dyDescent="0.2">
      <c r="A1558" t="s">
        <v>2159</v>
      </c>
      <c r="B1558">
        <v>5110</v>
      </c>
    </row>
    <row r="1559" spans="1:2" x14ac:dyDescent="0.2">
      <c r="A1559" t="s">
        <v>2160</v>
      </c>
      <c r="B1559">
        <v>585</v>
      </c>
    </row>
    <row r="1560" spans="1:2" x14ac:dyDescent="0.2">
      <c r="A1560" t="s">
        <v>2161</v>
      </c>
      <c r="B1560">
        <v>290</v>
      </c>
    </row>
    <row r="1561" spans="1:2" x14ac:dyDescent="0.2">
      <c r="A1561" t="s">
        <v>2162</v>
      </c>
      <c r="B1561">
        <v>52965</v>
      </c>
    </row>
    <row r="1562" spans="1:2" x14ac:dyDescent="0.2">
      <c r="A1562" t="s">
        <v>2163</v>
      </c>
      <c r="B1562">
        <v>5210</v>
      </c>
    </row>
    <row r="1563" spans="1:2" x14ac:dyDescent="0.2">
      <c r="A1563" t="s">
        <v>2164</v>
      </c>
      <c r="B1563">
        <v>47725</v>
      </c>
    </row>
    <row r="1564" spans="1:2" x14ac:dyDescent="0.2">
      <c r="A1564" t="s">
        <v>2165</v>
      </c>
      <c r="B1564">
        <v>25</v>
      </c>
    </row>
    <row r="1565" spans="1:2" x14ac:dyDescent="0.2">
      <c r="A1565" t="s">
        <v>2166</v>
      </c>
      <c r="B1565">
        <v>110370</v>
      </c>
    </row>
    <row r="1566" spans="1:2" x14ac:dyDescent="0.2">
      <c r="A1566" t="s">
        <v>2167</v>
      </c>
      <c r="B1566">
        <v>125</v>
      </c>
    </row>
    <row r="1567" spans="1:2" x14ac:dyDescent="0.2">
      <c r="A1567" t="s">
        <v>2168</v>
      </c>
      <c r="B1567">
        <v>3560</v>
      </c>
    </row>
    <row r="1568" spans="1:2" x14ac:dyDescent="0.2">
      <c r="A1568" t="s">
        <v>2169</v>
      </c>
      <c r="B1568">
        <v>135</v>
      </c>
    </row>
    <row r="1569" spans="1:2" x14ac:dyDescent="0.2">
      <c r="A1569" t="s">
        <v>2170</v>
      </c>
      <c r="B1569">
        <v>1050</v>
      </c>
    </row>
    <row r="1570" spans="1:2" x14ac:dyDescent="0.2">
      <c r="A1570" t="s">
        <v>2171</v>
      </c>
      <c r="B1570">
        <v>3930</v>
      </c>
    </row>
    <row r="1571" spans="1:2" x14ac:dyDescent="0.2">
      <c r="A1571" t="s">
        <v>2172</v>
      </c>
      <c r="B1571">
        <v>255</v>
      </c>
    </row>
    <row r="1572" spans="1:2" x14ac:dyDescent="0.2">
      <c r="A1572" t="s">
        <v>2173</v>
      </c>
      <c r="B1572">
        <v>1790</v>
      </c>
    </row>
    <row r="1573" spans="1:2" x14ac:dyDescent="0.2">
      <c r="A1573" t="s">
        <v>2174</v>
      </c>
      <c r="B1573">
        <v>610</v>
      </c>
    </row>
    <row r="1574" spans="1:2" x14ac:dyDescent="0.2">
      <c r="A1574" t="s">
        <v>2175</v>
      </c>
      <c r="B1574">
        <v>120</v>
      </c>
    </row>
    <row r="1575" spans="1:2" x14ac:dyDescent="0.2">
      <c r="A1575" t="s">
        <v>2176</v>
      </c>
      <c r="B1575">
        <v>97935</v>
      </c>
    </row>
    <row r="1576" spans="1:2" x14ac:dyDescent="0.2">
      <c r="A1576" t="s">
        <v>2177</v>
      </c>
      <c r="B1576">
        <v>220</v>
      </c>
    </row>
    <row r="1577" spans="1:2" x14ac:dyDescent="0.2">
      <c r="A1577" t="s">
        <v>2178</v>
      </c>
      <c r="B1577">
        <v>640</v>
      </c>
    </row>
    <row r="1578" spans="1:2" x14ac:dyDescent="0.2">
      <c r="A1578" t="s">
        <v>2179</v>
      </c>
      <c r="B1578">
        <v>12075</v>
      </c>
    </row>
    <row r="1579" spans="1:2" x14ac:dyDescent="0.2">
      <c r="A1579" t="s">
        <v>2180</v>
      </c>
      <c r="B1579">
        <v>505</v>
      </c>
    </row>
    <row r="1580" spans="1:2" x14ac:dyDescent="0.2">
      <c r="A1580" t="s">
        <v>2181</v>
      </c>
      <c r="B1580">
        <v>10620</v>
      </c>
    </row>
    <row r="1581" spans="1:2" x14ac:dyDescent="0.2">
      <c r="A1581" t="s">
        <v>2182</v>
      </c>
      <c r="B1581">
        <v>945</v>
      </c>
    </row>
    <row r="1582" spans="1:2" x14ac:dyDescent="0.2">
      <c r="A1582" t="s">
        <v>2183</v>
      </c>
      <c r="B1582">
        <v>58755</v>
      </c>
    </row>
    <row r="1583" spans="1:2" x14ac:dyDescent="0.2">
      <c r="A1583" t="s">
        <v>2184</v>
      </c>
      <c r="B1583">
        <v>690</v>
      </c>
    </row>
    <row r="1584" spans="1:2" x14ac:dyDescent="0.2">
      <c r="A1584" t="s">
        <v>2185</v>
      </c>
      <c r="B1584">
        <v>7765</v>
      </c>
    </row>
    <row r="1585" spans="1:2" x14ac:dyDescent="0.2">
      <c r="A1585" t="s">
        <v>2186</v>
      </c>
      <c r="B1585">
        <v>45875</v>
      </c>
    </row>
    <row r="1586" spans="1:2" x14ac:dyDescent="0.2">
      <c r="A1586" t="s">
        <v>2187</v>
      </c>
      <c r="B1586">
        <v>4345</v>
      </c>
    </row>
    <row r="1587" spans="1:2" x14ac:dyDescent="0.2">
      <c r="A1587" t="s">
        <v>2188</v>
      </c>
      <c r="B1587">
        <v>75</v>
      </c>
    </row>
    <row r="1588" spans="1:2" x14ac:dyDescent="0.2">
      <c r="A1588" t="s">
        <v>2189</v>
      </c>
      <c r="B1588">
        <v>110</v>
      </c>
    </row>
    <row r="1589" spans="1:2" x14ac:dyDescent="0.2">
      <c r="A1589" t="s">
        <v>2190</v>
      </c>
      <c r="B1589">
        <v>906330</v>
      </c>
    </row>
    <row r="1590" spans="1:2" x14ac:dyDescent="0.2">
      <c r="A1590" t="s">
        <v>2191</v>
      </c>
      <c r="B1590">
        <v>6420</v>
      </c>
    </row>
    <row r="1591" spans="1:2" x14ac:dyDescent="0.2">
      <c r="A1591" t="s">
        <v>2192</v>
      </c>
      <c r="B1591">
        <v>10205</v>
      </c>
    </row>
    <row r="1592" spans="1:2" x14ac:dyDescent="0.2">
      <c r="A1592" t="s">
        <v>2193</v>
      </c>
      <c r="B1592">
        <v>147595</v>
      </c>
    </row>
    <row r="1593" spans="1:2" x14ac:dyDescent="0.2">
      <c r="A1593" t="s">
        <v>2194</v>
      </c>
      <c r="B1593">
        <v>1350</v>
      </c>
    </row>
    <row r="1594" spans="1:2" x14ac:dyDescent="0.2">
      <c r="A1594" t="s">
        <v>2195</v>
      </c>
      <c r="B1594">
        <v>520</v>
      </c>
    </row>
    <row r="1595" spans="1:2" x14ac:dyDescent="0.2">
      <c r="A1595" t="s">
        <v>2196</v>
      </c>
      <c r="B1595">
        <v>825</v>
      </c>
    </row>
    <row r="1596" spans="1:2" x14ac:dyDescent="0.2">
      <c r="A1596" t="s">
        <v>2197</v>
      </c>
      <c r="B1596">
        <v>146245</v>
      </c>
    </row>
    <row r="1597" spans="1:2" x14ac:dyDescent="0.2">
      <c r="A1597" t="s">
        <v>2198</v>
      </c>
      <c r="B1597">
        <v>125</v>
      </c>
    </row>
    <row r="1598" spans="1:2" x14ac:dyDescent="0.2">
      <c r="A1598" t="s">
        <v>2199</v>
      </c>
      <c r="B1598">
        <v>2985</v>
      </c>
    </row>
    <row r="1599" spans="1:2" x14ac:dyDescent="0.2">
      <c r="A1599" t="s">
        <v>2200</v>
      </c>
      <c r="B1599">
        <v>5475</v>
      </c>
    </row>
    <row r="1600" spans="1:2" x14ac:dyDescent="0.2">
      <c r="A1600" t="s">
        <v>2201</v>
      </c>
      <c r="B1600">
        <v>7985</v>
      </c>
    </row>
    <row r="1601" spans="1:2" x14ac:dyDescent="0.2">
      <c r="A1601" t="s">
        <v>2202</v>
      </c>
      <c r="B1601">
        <v>3030</v>
      </c>
    </row>
    <row r="1602" spans="1:2" x14ac:dyDescent="0.2">
      <c r="A1602" t="s">
        <v>2203</v>
      </c>
      <c r="B1602">
        <v>3325</v>
      </c>
    </row>
    <row r="1603" spans="1:2" x14ac:dyDescent="0.2">
      <c r="A1603" t="s">
        <v>2204</v>
      </c>
      <c r="B1603">
        <v>34370</v>
      </c>
    </row>
    <row r="1604" spans="1:2" x14ac:dyDescent="0.2">
      <c r="A1604" t="s">
        <v>2205</v>
      </c>
      <c r="B1604">
        <v>54775</v>
      </c>
    </row>
    <row r="1605" spans="1:2" x14ac:dyDescent="0.2">
      <c r="A1605" t="s">
        <v>2206</v>
      </c>
      <c r="B1605">
        <v>15570</v>
      </c>
    </row>
    <row r="1606" spans="1:2" x14ac:dyDescent="0.2">
      <c r="A1606" t="s">
        <v>2207</v>
      </c>
      <c r="B1606">
        <v>1960</v>
      </c>
    </row>
    <row r="1607" spans="1:2" x14ac:dyDescent="0.2">
      <c r="A1607" t="s">
        <v>2208</v>
      </c>
      <c r="B1607">
        <v>2720</v>
      </c>
    </row>
    <row r="1608" spans="1:2" x14ac:dyDescent="0.2">
      <c r="A1608" t="s">
        <v>2209</v>
      </c>
      <c r="B1608">
        <v>945</v>
      </c>
    </row>
    <row r="1609" spans="1:2" x14ac:dyDescent="0.2">
      <c r="A1609" t="s">
        <v>2210</v>
      </c>
      <c r="B1609">
        <v>12705</v>
      </c>
    </row>
    <row r="1610" spans="1:2" x14ac:dyDescent="0.2">
      <c r="A1610" t="s">
        <v>2211</v>
      </c>
      <c r="B1610">
        <v>285</v>
      </c>
    </row>
    <row r="1611" spans="1:2" x14ac:dyDescent="0.2">
      <c r="A1611" t="s">
        <v>2212</v>
      </c>
      <c r="B1611">
        <v>170</v>
      </c>
    </row>
    <row r="1612" spans="1:2" x14ac:dyDescent="0.2">
      <c r="A1612" t="s">
        <v>2213</v>
      </c>
      <c r="B1612">
        <v>105</v>
      </c>
    </row>
    <row r="1613" spans="1:2" x14ac:dyDescent="0.2">
      <c r="A1613" t="s">
        <v>2214</v>
      </c>
      <c r="B1613">
        <v>25</v>
      </c>
    </row>
    <row r="1614" spans="1:2" x14ac:dyDescent="0.2">
      <c r="A1614" t="s">
        <v>2215</v>
      </c>
      <c r="B1614">
        <v>40</v>
      </c>
    </row>
    <row r="1615" spans="1:2" x14ac:dyDescent="0.2">
      <c r="A1615" t="s">
        <v>2216</v>
      </c>
      <c r="B1615">
        <v>58465</v>
      </c>
    </row>
    <row r="1616" spans="1:2" x14ac:dyDescent="0.2">
      <c r="A1616" t="s">
        <v>2217</v>
      </c>
      <c r="B1616">
        <v>2325</v>
      </c>
    </row>
    <row r="1617" spans="1:2" x14ac:dyDescent="0.2">
      <c r="A1617" t="s">
        <v>2218</v>
      </c>
      <c r="B1617">
        <v>410</v>
      </c>
    </row>
    <row r="1618" spans="1:2" x14ac:dyDescent="0.2">
      <c r="A1618" t="s">
        <v>2219</v>
      </c>
      <c r="B1618">
        <v>4285</v>
      </c>
    </row>
    <row r="1619" spans="1:2" x14ac:dyDescent="0.2">
      <c r="A1619" t="s">
        <v>2220</v>
      </c>
      <c r="B1619">
        <v>65</v>
      </c>
    </row>
    <row r="1620" spans="1:2" x14ac:dyDescent="0.2">
      <c r="A1620" t="s">
        <v>2221</v>
      </c>
      <c r="B1620">
        <v>43635</v>
      </c>
    </row>
    <row r="1621" spans="1:2" x14ac:dyDescent="0.2">
      <c r="A1621" t="s">
        <v>2222</v>
      </c>
      <c r="B1621">
        <v>135</v>
      </c>
    </row>
    <row r="1622" spans="1:2" x14ac:dyDescent="0.2">
      <c r="A1622" t="s">
        <v>2223</v>
      </c>
      <c r="B1622">
        <v>85</v>
      </c>
    </row>
    <row r="1623" spans="1:2" x14ac:dyDescent="0.2">
      <c r="A1623" t="s">
        <v>2224</v>
      </c>
      <c r="B1623">
        <v>485</v>
      </c>
    </row>
    <row r="1624" spans="1:2" x14ac:dyDescent="0.2">
      <c r="A1624" t="s">
        <v>2225</v>
      </c>
      <c r="B1624">
        <v>165</v>
      </c>
    </row>
    <row r="1625" spans="1:2" x14ac:dyDescent="0.2">
      <c r="A1625" t="s">
        <v>2226</v>
      </c>
      <c r="B1625">
        <v>3590</v>
      </c>
    </row>
    <row r="1626" spans="1:2" x14ac:dyDescent="0.2">
      <c r="A1626" t="s">
        <v>2227</v>
      </c>
      <c r="B1626">
        <v>3290</v>
      </c>
    </row>
    <row r="1627" spans="1:2" x14ac:dyDescent="0.2">
      <c r="A1627" t="s">
        <v>2228</v>
      </c>
      <c r="B1627">
        <v>21040</v>
      </c>
    </row>
    <row r="1628" spans="1:2" x14ac:dyDescent="0.2">
      <c r="A1628" t="s">
        <v>2229</v>
      </c>
      <c r="B1628">
        <v>414040</v>
      </c>
    </row>
    <row r="1629" spans="1:2" x14ac:dyDescent="0.2">
      <c r="A1629" t="s">
        <v>2230</v>
      </c>
      <c r="B1629">
        <v>335810</v>
      </c>
    </row>
    <row r="1630" spans="1:2" x14ac:dyDescent="0.2">
      <c r="A1630" t="s">
        <v>2231</v>
      </c>
      <c r="B1630">
        <v>23625</v>
      </c>
    </row>
    <row r="1631" spans="1:2" x14ac:dyDescent="0.2">
      <c r="A1631" t="s">
        <v>2232</v>
      </c>
      <c r="B1631">
        <v>31405</v>
      </c>
    </row>
    <row r="1632" spans="1:2" x14ac:dyDescent="0.2">
      <c r="A1632" t="s">
        <v>2233</v>
      </c>
      <c r="B1632">
        <v>26560</v>
      </c>
    </row>
    <row r="1633" spans="1:2" x14ac:dyDescent="0.2">
      <c r="A1633" t="s">
        <v>2234</v>
      </c>
      <c r="B1633">
        <v>45</v>
      </c>
    </row>
    <row r="1634" spans="1:2" x14ac:dyDescent="0.2">
      <c r="A1634" t="s">
        <v>2235</v>
      </c>
      <c r="B1634">
        <v>330</v>
      </c>
    </row>
    <row r="1635" spans="1:2" x14ac:dyDescent="0.2">
      <c r="A1635" t="s">
        <v>2236</v>
      </c>
      <c r="B1635">
        <v>1835</v>
      </c>
    </row>
    <row r="1636" spans="1:2" x14ac:dyDescent="0.2">
      <c r="A1636" t="s">
        <v>2237</v>
      </c>
      <c r="B1636">
        <v>6700</v>
      </c>
    </row>
    <row r="1637" spans="1:2" x14ac:dyDescent="0.2">
      <c r="A1637" t="s">
        <v>2238</v>
      </c>
      <c r="B1637">
        <v>220</v>
      </c>
    </row>
    <row r="1638" spans="1:2" x14ac:dyDescent="0.2">
      <c r="A1638" t="s">
        <v>2239</v>
      </c>
      <c r="B1638">
        <v>175490</v>
      </c>
    </row>
    <row r="1639" spans="1:2" x14ac:dyDescent="0.2">
      <c r="A1639" t="s">
        <v>2240</v>
      </c>
      <c r="B1639">
        <v>2360</v>
      </c>
    </row>
    <row r="1640" spans="1:2" x14ac:dyDescent="0.2">
      <c r="A1640" t="s">
        <v>2241</v>
      </c>
      <c r="B1640">
        <v>4045</v>
      </c>
    </row>
    <row r="1641" spans="1:2" x14ac:dyDescent="0.2">
      <c r="A1641" t="s">
        <v>2242</v>
      </c>
      <c r="B1641">
        <v>63180</v>
      </c>
    </row>
    <row r="1642" spans="1:2" x14ac:dyDescent="0.2">
      <c r="A1642" t="s">
        <v>2243</v>
      </c>
      <c r="B1642">
        <v>77040</v>
      </c>
    </row>
    <row r="1643" spans="1:2" x14ac:dyDescent="0.2">
      <c r="A1643" t="s">
        <v>2244</v>
      </c>
      <c r="B1643">
        <v>3480</v>
      </c>
    </row>
    <row r="1644" spans="1:2" x14ac:dyDescent="0.2">
      <c r="A1644" t="s">
        <v>2245</v>
      </c>
      <c r="B1644">
        <v>5220</v>
      </c>
    </row>
    <row r="1645" spans="1:2" x14ac:dyDescent="0.2">
      <c r="A1645" t="s">
        <v>2246</v>
      </c>
      <c r="B1645">
        <v>68340</v>
      </c>
    </row>
    <row r="1646" spans="1:2" x14ac:dyDescent="0.2">
      <c r="A1646" t="s">
        <v>2247</v>
      </c>
      <c r="B1646">
        <v>1195</v>
      </c>
    </row>
    <row r="1647" spans="1:2" x14ac:dyDescent="0.2">
      <c r="A1647" t="s">
        <v>2248</v>
      </c>
      <c r="B1647">
        <v>248390</v>
      </c>
    </row>
    <row r="1648" spans="1:2" x14ac:dyDescent="0.2">
      <c r="A1648" t="s">
        <v>2249</v>
      </c>
      <c r="B1648">
        <v>160</v>
      </c>
    </row>
    <row r="1649" spans="1:2" x14ac:dyDescent="0.2">
      <c r="A1649" t="s">
        <v>2250</v>
      </c>
      <c r="B1649">
        <v>49850</v>
      </c>
    </row>
    <row r="1650" spans="1:2" x14ac:dyDescent="0.2">
      <c r="A1650" t="s">
        <v>2251</v>
      </c>
      <c r="B1650">
        <v>47315</v>
      </c>
    </row>
    <row r="1651" spans="1:2" x14ac:dyDescent="0.2">
      <c r="A1651" t="s">
        <v>2252</v>
      </c>
      <c r="B1651">
        <v>26105</v>
      </c>
    </row>
    <row r="1652" spans="1:2" x14ac:dyDescent="0.2">
      <c r="A1652" t="s">
        <v>2253</v>
      </c>
      <c r="B1652">
        <v>124895</v>
      </c>
    </row>
    <row r="1653" spans="1:2" x14ac:dyDescent="0.2">
      <c r="A1653" t="s">
        <v>2254</v>
      </c>
      <c r="B1653">
        <v>65</v>
      </c>
    </row>
    <row r="1654" spans="1:2" x14ac:dyDescent="0.2">
      <c r="A1654" t="s">
        <v>2255</v>
      </c>
      <c r="B1654">
        <v>7980</v>
      </c>
    </row>
    <row r="1655" spans="1:2" x14ac:dyDescent="0.2">
      <c r="A1655" t="s">
        <v>2256</v>
      </c>
      <c r="B1655">
        <v>590</v>
      </c>
    </row>
    <row r="1656" spans="1:2" x14ac:dyDescent="0.2">
      <c r="A1656" t="s">
        <v>2257</v>
      </c>
      <c r="B1656">
        <v>590</v>
      </c>
    </row>
    <row r="1657" spans="1:2" x14ac:dyDescent="0.2">
      <c r="A1657" t="s">
        <v>2258</v>
      </c>
      <c r="B1657">
        <v>51265</v>
      </c>
    </row>
    <row r="1658" spans="1:2" x14ac:dyDescent="0.2">
      <c r="A1658" t="s">
        <v>2259</v>
      </c>
      <c r="B1658">
        <v>495</v>
      </c>
    </row>
    <row r="1659" spans="1:2" x14ac:dyDescent="0.2">
      <c r="A1659" t="s">
        <v>2260</v>
      </c>
      <c r="B1659">
        <v>500</v>
      </c>
    </row>
    <row r="1660" spans="1:2" x14ac:dyDescent="0.2">
      <c r="A1660" t="s">
        <v>2261</v>
      </c>
      <c r="B1660">
        <v>14020</v>
      </c>
    </row>
    <row r="1661" spans="1:2" x14ac:dyDescent="0.2">
      <c r="A1661" t="s">
        <v>2262</v>
      </c>
      <c r="B1661">
        <v>2845</v>
      </c>
    </row>
    <row r="1662" spans="1:2" x14ac:dyDescent="0.2">
      <c r="A1662" t="s">
        <v>2263</v>
      </c>
      <c r="B1662">
        <v>175</v>
      </c>
    </row>
    <row r="1663" spans="1:2" x14ac:dyDescent="0.2">
      <c r="A1663" t="s">
        <v>2264</v>
      </c>
      <c r="B1663">
        <v>210</v>
      </c>
    </row>
    <row r="1664" spans="1:2" x14ac:dyDescent="0.2">
      <c r="A1664" t="s">
        <v>2265</v>
      </c>
      <c r="B1664">
        <v>200</v>
      </c>
    </row>
    <row r="1665" spans="1:2" x14ac:dyDescent="0.2">
      <c r="A1665" t="s">
        <v>2266</v>
      </c>
      <c r="B1665">
        <v>420</v>
      </c>
    </row>
    <row r="1666" spans="1:2" x14ac:dyDescent="0.2">
      <c r="A1666" t="s">
        <v>2267</v>
      </c>
      <c r="B1666">
        <v>160</v>
      </c>
    </row>
    <row r="1667" spans="1:2" x14ac:dyDescent="0.2">
      <c r="A1667" t="s">
        <v>2268</v>
      </c>
      <c r="B1667">
        <v>200</v>
      </c>
    </row>
    <row r="1668" spans="1:2" x14ac:dyDescent="0.2">
      <c r="A1668" t="s">
        <v>2269</v>
      </c>
      <c r="B1668">
        <v>490</v>
      </c>
    </row>
    <row r="1669" spans="1:2" x14ac:dyDescent="0.2">
      <c r="A1669" t="s">
        <v>2270</v>
      </c>
      <c r="B1669">
        <v>480</v>
      </c>
    </row>
    <row r="1670" spans="1:2" x14ac:dyDescent="0.2">
      <c r="A1670" t="s">
        <v>2271</v>
      </c>
      <c r="B1670">
        <v>975</v>
      </c>
    </row>
    <row r="1671" spans="1:2" x14ac:dyDescent="0.2">
      <c r="A1671" t="s">
        <v>2272</v>
      </c>
      <c r="B1671">
        <v>685</v>
      </c>
    </row>
    <row r="1672" spans="1:2" x14ac:dyDescent="0.2">
      <c r="A1672" t="s">
        <v>2273</v>
      </c>
      <c r="B1672">
        <v>530</v>
      </c>
    </row>
    <row r="1673" spans="1:2" x14ac:dyDescent="0.2">
      <c r="A1673" t="s">
        <v>2274</v>
      </c>
      <c r="B1673">
        <v>2440</v>
      </c>
    </row>
    <row r="1674" spans="1:2" x14ac:dyDescent="0.2">
      <c r="A1674" t="s">
        <v>2275</v>
      </c>
      <c r="B1674">
        <v>890</v>
      </c>
    </row>
    <row r="1675" spans="1:2" x14ac:dyDescent="0.2">
      <c r="A1675" t="s">
        <v>2276</v>
      </c>
      <c r="B1675">
        <v>1190</v>
      </c>
    </row>
    <row r="1676" spans="1:2" x14ac:dyDescent="0.2">
      <c r="A1676" t="s">
        <v>2277</v>
      </c>
      <c r="B1676">
        <v>2125</v>
      </c>
    </row>
    <row r="1677" spans="1:2" x14ac:dyDescent="0.2">
      <c r="A1677" t="s">
        <v>2278</v>
      </c>
      <c r="B1677">
        <v>1100</v>
      </c>
    </row>
    <row r="1678" spans="1:2" x14ac:dyDescent="0.2">
      <c r="A1678" t="s">
        <v>2279</v>
      </c>
      <c r="B1678">
        <v>480</v>
      </c>
    </row>
    <row r="1679" spans="1:2" x14ac:dyDescent="0.2">
      <c r="A1679" t="s">
        <v>2280</v>
      </c>
      <c r="B1679">
        <v>625</v>
      </c>
    </row>
    <row r="1680" spans="1:2" x14ac:dyDescent="0.2">
      <c r="A1680" t="s">
        <v>2281</v>
      </c>
      <c r="B1680">
        <v>6260</v>
      </c>
    </row>
    <row r="1681" spans="1:2" x14ac:dyDescent="0.2">
      <c r="A1681" t="s">
        <v>2282</v>
      </c>
      <c r="B1681">
        <v>1615</v>
      </c>
    </row>
    <row r="1682" spans="1:2" x14ac:dyDescent="0.2">
      <c r="A1682" t="s">
        <v>2283</v>
      </c>
      <c r="B1682">
        <v>355</v>
      </c>
    </row>
    <row r="1683" spans="1:2" x14ac:dyDescent="0.2">
      <c r="A1683" t="s">
        <v>2284</v>
      </c>
      <c r="B1683">
        <v>4285</v>
      </c>
    </row>
    <row r="1684" spans="1:2" x14ac:dyDescent="0.2">
      <c r="A1684" t="s">
        <v>2285</v>
      </c>
      <c r="B1684">
        <v>430845</v>
      </c>
    </row>
    <row r="1685" spans="1:2" x14ac:dyDescent="0.2">
      <c r="A1685" t="s">
        <v>2286</v>
      </c>
      <c r="B1685">
        <v>425305</v>
      </c>
    </row>
    <row r="1686" spans="1:2" x14ac:dyDescent="0.2">
      <c r="A1686" t="s">
        <v>2287</v>
      </c>
      <c r="B1686">
        <v>184505</v>
      </c>
    </row>
    <row r="1687" spans="1:2" x14ac:dyDescent="0.2">
      <c r="A1687" t="s">
        <v>2288</v>
      </c>
      <c r="B1687">
        <v>1690</v>
      </c>
    </row>
    <row r="1688" spans="1:2" x14ac:dyDescent="0.2">
      <c r="A1688" t="s">
        <v>2289</v>
      </c>
      <c r="B1688">
        <v>218320</v>
      </c>
    </row>
    <row r="1689" spans="1:2" x14ac:dyDescent="0.2">
      <c r="A1689" t="s">
        <v>2290</v>
      </c>
      <c r="B1689">
        <v>95</v>
      </c>
    </row>
    <row r="1690" spans="1:2" x14ac:dyDescent="0.2">
      <c r="A1690" t="s">
        <v>2291</v>
      </c>
      <c r="B1690">
        <v>6125</v>
      </c>
    </row>
    <row r="1691" spans="1:2" x14ac:dyDescent="0.2">
      <c r="A1691" t="s">
        <v>2292</v>
      </c>
      <c r="B1691">
        <v>3585</v>
      </c>
    </row>
    <row r="1692" spans="1:2" x14ac:dyDescent="0.2">
      <c r="A1692" t="s">
        <v>2293</v>
      </c>
      <c r="B1692">
        <v>10830</v>
      </c>
    </row>
    <row r="1693" spans="1:2" x14ac:dyDescent="0.2">
      <c r="A1693" t="s">
        <v>2294</v>
      </c>
      <c r="B1693">
        <v>155</v>
      </c>
    </row>
    <row r="1694" spans="1:2" x14ac:dyDescent="0.2">
      <c r="A1694" t="s">
        <v>2295</v>
      </c>
      <c r="B1694">
        <v>5535</v>
      </c>
    </row>
    <row r="1695" spans="1:2" x14ac:dyDescent="0.2">
      <c r="A1695" t="s">
        <v>2296</v>
      </c>
      <c r="B1695">
        <v>1010</v>
      </c>
    </row>
    <row r="1696" spans="1:2" x14ac:dyDescent="0.2">
      <c r="A1696" t="s">
        <v>2297</v>
      </c>
      <c r="B1696">
        <v>1875</v>
      </c>
    </row>
    <row r="1697" spans="1:2" x14ac:dyDescent="0.2">
      <c r="A1697" t="s">
        <v>2298</v>
      </c>
      <c r="B1697">
        <v>2280</v>
      </c>
    </row>
    <row r="1698" spans="1:2" x14ac:dyDescent="0.2">
      <c r="A1698" t="s">
        <v>2299</v>
      </c>
      <c r="B1698">
        <v>375</v>
      </c>
    </row>
    <row r="1699" spans="1:2" x14ac:dyDescent="0.2">
      <c r="A1699" t="s">
        <v>2300</v>
      </c>
      <c r="B1699">
        <v>4435</v>
      </c>
    </row>
    <row r="1700" spans="1:2" x14ac:dyDescent="0.2">
      <c r="A1700" t="s">
        <v>2301</v>
      </c>
      <c r="B1700">
        <v>3050</v>
      </c>
    </row>
    <row r="1701" spans="1:2" x14ac:dyDescent="0.2">
      <c r="A1701" t="s">
        <v>2302</v>
      </c>
      <c r="B1701">
        <v>1385</v>
      </c>
    </row>
    <row r="1702" spans="1:2" x14ac:dyDescent="0.2">
      <c r="A1702" t="s">
        <v>2303</v>
      </c>
      <c r="B1702">
        <v>0</v>
      </c>
    </row>
    <row r="1703" spans="1:2" x14ac:dyDescent="0.2">
      <c r="A1703" t="s">
        <v>2304</v>
      </c>
      <c r="B1703">
        <v>10690</v>
      </c>
    </row>
    <row r="1704" spans="1:2" x14ac:dyDescent="0.2">
      <c r="A1704" t="s">
        <v>2305</v>
      </c>
      <c r="B1704">
        <v>665</v>
      </c>
    </row>
    <row r="1705" spans="1:2" x14ac:dyDescent="0.2">
      <c r="A1705" t="s">
        <v>2306</v>
      </c>
      <c r="B1705">
        <v>8935</v>
      </c>
    </row>
    <row r="1706" spans="1:2" x14ac:dyDescent="0.2">
      <c r="A1706" t="s">
        <v>2307</v>
      </c>
      <c r="B1706">
        <v>370</v>
      </c>
    </row>
    <row r="1707" spans="1:2" x14ac:dyDescent="0.2">
      <c r="A1707" t="s">
        <v>2308</v>
      </c>
      <c r="B1707">
        <v>525</v>
      </c>
    </row>
    <row r="1708" spans="1:2" x14ac:dyDescent="0.2">
      <c r="A1708" t="s">
        <v>2309</v>
      </c>
      <c r="B1708">
        <v>205</v>
      </c>
    </row>
    <row r="1709" spans="1:2" x14ac:dyDescent="0.2">
      <c r="A1709" t="s">
        <v>2310</v>
      </c>
      <c r="B1709">
        <v>10475</v>
      </c>
    </row>
    <row r="1710" spans="1:2" x14ac:dyDescent="0.2">
      <c r="A1710" t="s">
        <v>2311</v>
      </c>
      <c r="B1710">
        <v>380</v>
      </c>
    </row>
    <row r="1711" spans="1:2" x14ac:dyDescent="0.2">
      <c r="A1711" t="s">
        <v>2312</v>
      </c>
      <c r="B1711">
        <v>1210</v>
      </c>
    </row>
    <row r="1712" spans="1:2" x14ac:dyDescent="0.2">
      <c r="A1712" t="s">
        <v>2313</v>
      </c>
      <c r="B1712">
        <v>8880</v>
      </c>
    </row>
    <row r="1713" spans="1:2" x14ac:dyDescent="0.2">
      <c r="A1713" t="s">
        <v>2314</v>
      </c>
      <c r="B1713">
        <v>10</v>
      </c>
    </row>
    <row r="1714" spans="1:2" x14ac:dyDescent="0.2">
      <c r="A1714" t="s">
        <v>2315</v>
      </c>
      <c r="B1714">
        <v>550</v>
      </c>
    </row>
    <row r="1715" spans="1:2" x14ac:dyDescent="0.2">
      <c r="A1715" t="s">
        <v>2316</v>
      </c>
      <c r="B1715">
        <v>790475</v>
      </c>
    </row>
    <row r="1716" spans="1:2" x14ac:dyDescent="0.2">
      <c r="A1716" t="s">
        <v>2317</v>
      </c>
      <c r="B1716">
        <v>75390</v>
      </c>
    </row>
    <row r="1717" spans="1:2" x14ac:dyDescent="0.2">
      <c r="A1717" t="s">
        <v>2318</v>
      </c>
      <c r="B1717">
        <v>613310</v>
      </c>
    </row>
    <row r="1718" spans="1:2" x14ac:dyDescent="0.2">
      <c r="A1718" t="s">
        <v>2319</v>
      </c>
      <c r="B1718">
        <v>70135</v>
      </c>
    </row>
    <row r="1719" spans="1:2" x14ac:dyDescent="0.2">
      <c r="A1719" t="s">
        <v>2320</v>
      </c>
      <c r="B1719">
        <v>31645</v>
      </c>
    </row>
    <row r="1720" spans="1:2" x14ac:dyDescent="0.2">
      <c r="A1720" t="s">
        <v>2324</v>
      </c>
      <c r="B1720">
        <v>17488485</v>
      </c>
    </row>
    <row r="1721" spans="1:2" x14ac:dyDescent="0.2">
      <c r="A1721" t="s">
        <v>2055</v>
      </c>
      <c r="B1721">
        <v>16643090</v>
      </c>
    </row>
    <row r="1722" spans="1:2" x14ac:dyDescent="0.2">
      <c r="A1722" t="s">
        <v>2056</v>
      </c>
      <c r="B1722">
        <v>14584685</v>
      </c>
    </row>
    <row r="1723" spans="1:2" x14ac:dyDescent="0.2">
      <c r="A1723" t="s">
        <v>702</v>
      </c>
      <c r="B1723">
        <v>11122945</v>
      </c>
    </row>
    <row r="1724" spans="1:2" x14ac:dyDescent="0.2">
      <c r="A1724" t="s">
        <v>712</v>
      </c>
      <c r="B1724">
        <v>3461735</v>
      </c>
    </row>
    <row r="1725" spans="1:2" x14ac:dyDescent="0.2">
      <c r="A1725" t="s">
        <v>2057</v>
      </c>
      <c r="B1725">
        <v>2058405</v>
      </c>
    </row>
    <row r="1726" spans="1:2" x14ac:dyDescent="0.2">
      <c r="A1726" t="s">
        <v>2058</v>
      </c>
      <c r="B1726">
        <v>58410</v>
      </c>
    </row>
    <row r="1727" spans="1:2" x14ac:dyDescent="0.2">
      <c r="A1727" t="s">
        <v>2059</v>
      </c>
      <c r="B1727">
        <v>37000</v>
      </c>
    </row>
    <row r="1728" spans="1:2" x14ac:dyDescent="0.2">
      <c r="A1728" t="s">
        <v>2060</v>
      </c>
      <c r="B1728">
        <v>560</v>
      </c>
    </row>
    <row r="1729" spans="1:2" x14ac:dyDescent="0.2">
      <c r="A1729" t="s">
        <v>2061</v>
      </c>
      <c r="B1729">
        <v>27485</v>
      </c>
    </row>
    <row r="1730" spans="1:2" x14ac:dyDescent="0.2">
      <c r="A1730" t="s">
        <v>2062</v>
      </c>
      <c r="B1730">
        <v>2660</v>
      </c>
    </row>
    <row r="1731" spans="1:2" x14ac:dyDescent="0.2">
      <c r="A1731" t="s">
        <v>2063</v>
      </c>
      <c r="B1731">
        <v>4360</v>
      </c>
    </row>
    <row r="1732" spans="1:2" x14ac:dyDescent="0.2">
      <c r="A1732" t="s">
        <v>2064</v>
      </c>
      <c r="B1732">
        <v>0</v>
      </c>
    </row>
    <row r="1733" spans="1:2" x14ac:dyDescent="0.2">
      <c r="A1733" t="s">
        <v>2065</v>
      </c>
      <c r="B1733">
        <v>605</v>
      </c>
    </row>
    <row r="1734" spans="1:2" x14ac:dyDescent="0.2">
      <c r="A1734" t="s">
        <v>2066</v>
      </c>
      <c r="B1734">
        <v>45</v>
      </c>
    </row>
    <row r="1735" spans="1:2" x14ac:dyDescent="0.2">
      <c r="A1735" t="s">
        <v>2067</v>
      </c>
      <c r="B1735">
        <v>685</v>
      </c>
    </row>
    <row r="1736" spans="1:2" x14ac:dyDescent="0.2">
      <c r="A1736" t="s">
        <v>2068</v>
      </c>
      <c r="B1736">
        <v>0</v>
      </c>
    </row>
    <row r="1737" spans="1:2" x14ac:dyDescent="0.2">
      <c r="A1737" t="s">
        <v>2069</v>
      </c>
      <c r="B1737">
        <v>195</v>
      </c>
    </row>
    <row r="1738" spans="1:2" x14ac:dyDescent="0.2">
      <c r="A1738" t="s">
        <v>2070</v>
      </c>
      <c r="B1738">
        <v>380</v>
      </c>
    </row>
    <row r="1739" spans="1:2" x14ac:dyDescent="0.2">
      <c r="A1739" t="s">
        <v>2071</v>
      </c>
      <c r="B1739">
        <v>18560</v>
      </c>
    </row>
    <row r="1740" spans="1:2" x14ac:dyDescent="0.2">
      <c r="A1740" t="s">
        <v>2072</v>
      </c>
      <c r="B1740">
        <v>1795</v>
      </c>
    </row>
    <row r="1741" spans="1:2" x14ac:dyDescent="0.2">
      <c r="A1741" t="s">
        <v>2073</v>
      </c>
      <c r="B1741">
        <v>25</v>
      </c>
    </row>
    <row r="1742" spans="1:2" x14ac:dyDescent="0.2">
      <c r="A1742" t="s">
        <v>2074</v>
      </c>
      <c r="B1742">
        <v>1770</v>
      </c>
    </row>
    <row r="1743" spans="1:2" x14ac:dyDescent="0.2">
      <c r="A1743" t="s">
        <v>2075</v>
      </c>
      <c r="B1743">
        <v>7160</v>
      </c>
    </row>
    <row r="1744" spans="1:2" x14ac:dyDescent="0.2">
      <c r="A1744" t="s">
        <v>2076</v>
      </c>
      <c r="B1744">
        <v>210</v>
      </c>
    </row>
    <row r="1745" spans="1:2" x14ac:dyDescent="0.2">
      <c r="A1745" t="s">
        <v>2077</v>
      </c>
      <c r="B1745">
        <v>3000</v>
      </c>
    </row>
    <row r="1746" spans="1:2" x14ac:dyDescent="0.2">
      <c r="A1746" t="s">
        <v>2078</v>
      </c>
      <c r="B1746">
        <v>3910</v>
      </c>
    </row>
    <row r="1747" spans="1:2" x14ac:dyDescent="0.2">
      <c r="A1747" t="s">
        <v>2079</v>
      </c>
      <c r="B1747">
        <v>35</v>
      </c>
    </row>
    <row r="1748" spans="1:2" x14ac:dyDescent="0.2">
      <c r="A1748" t="s">
        <v>2080</v>
      </c>
      <c r="B1748">
        <v>0</v>
      </c>
    </row>
    <row r="1749" spans="1:2" x14ac:dyDescent="0.2">
      <c r="A1749" t="s">
        <v>2081</v>
      </c>
      <c r="B1749">
        <v>5165</v>
      </c>
    </row>
    <row r="1750" spans="1:2" x14ac:dyDescent="0.2">
      <c r="A1750" t="s">
        <v>2082</v>
      </c>
      <c r="B1750">
        <v>5165</v>
      </c>
    </row>
    <row r="1751" spans="1:2" x14ac:dyDescent="0.2">
      <c r="A1751" t="s">
        <v>2083</v>
      </c>
      <c r="B1751">
        <v>10</v>
      </c>
    </row>
    <row r="1752" spans="1:2" x14ac:dyDescent="0.2">
      <c r="A1752" t="s">
        <v>2084</v>
      </c>
      <c r="B1752">
        <v>35</v>
      </c>
    </row>
    <row r="1753" spans="1:2" x14ac:dyDescent="0.2">
      <c r="A1753" t="s">
        <v>2085</v>
      </c>
      <c r="B1753">
        <v>125</v>
      </c>
    </row>
    <row r="1754" spans="1:2" x14ac:dyDescent="0.2">
      <c r="A1754" t="s">
        <v>2086</v>
      </c>
      <c r="B1754">
        <v>130</v>
      </c>
    </row>
    <row r="1755" spans="1:2" x14ac:dyDescent="0.2">
      <c r="A1755" t="s">
        <v>2087</v>
      </c>
      <c r="B1755">
        <v>3930</v>
      </c>
    </row>
    <row r="1756" spans="1:2" x14ac:dyDescent="0.2">
      <c r="A1756" t="s">
        <v>2088</v>
      </c>
      <c r="B1756">
        <v>495</v>
      </c>
    </row>
    <row r="1757" spans="1:2" x14ac:dyDescent="0.2">
      <c r="A1757" t="s">
        <v>2089</v>
      </c>
      <c r="B1757">
        <v>10</v>
      </c>
    </row>
    <row r="1758" spans="1:2" x14ac:dyDescent="0.2">
      <c r="A1758" t="s">
        <v>2090</v>
      </c>
      <c r="B1758">
        <v>0</v>
      </c>
    </row>
    <row r="1759" spans="1:2" x14ac:dyDescent="0.2">
      <c r="A1759" t="s">
        <v>2091</v>
      </c>
      <c r="B1759">
        <v>0</v>
      </c>
    </row>
    <row r="1760" spans="1:2" x14ac:dyDescent="0.2">
      <c r="A1760" t="s">
        <v>2092</v>
      </c>
      <c r="B1760">
        <v>400</v>
      </c>
    </row>
    <row r="1761" spans="1:2" x14ac:dyDescent="0.2">
      <c r="A1761" t="s">
        <v>2093</v>
      </c>
      <c r="B1761">
        <v>160</v>
      </c>
    </row>
    <row r="1762" spans="1:2" x14ac:dyDescent="0.2">
      <c r="A1762" t="s">
        <v>2094</v>
      </c>
      <c r="B1762">
        <v>180</v>
      </c>
    </row>
    <row r="1763" spans="1:2" x14ac:dyDescent="0.2">
      <c r="A1763" t="s">
        <v>2095</v>
      </c>
      <c r="B1763">
        <v>60</v>
      </c>
    </row>
    <row r="1764" spans="1:2" x14ac:dyDescent="0.2">
      <c r="A1764" t="s">
        <v>2096</v>
      </c>
      <c r="B1764">
        <v>10</v>
      </c>
    </row>
    <row r="1765" spans="1:2" x14ac:dyDescent="0.2">
      <c r="A1765" t="s">
        <v>2097</v>
      </c>
      <c r="B1765">
        <v>10</v>
      </c>
    </row>
    <row r="1766" spans="1:2" x14ac:dyDescent="0.2">
      <c r="A1766" t="s">
        <v>2098</v>
      </c>
      <c r="B1766">
        <v>0</v>
      </c>
    </row>
    <row r="1767" spans="1:2" x14ac:dyDescent="0.2">
      <c r="A1767" t="s">
        <v>2099</v>
      </c>
      <c r="B1767">
        <v>15</v>
      </c>
    </row>
    <row r="1768" spans="1:2" x14ac:dyDescent="0.2">
      <c r="A1768" t="s">
        <v>2100</v>
      </c>
      <c r="B1768">
        <v>10</v>
      </c>
    </row>
    <row r="1769" spans="1:2" x14ac:dyDescent="0.2">
      <c r="A1769" t="s">
        <v>2101</v>
      </c>
      <c r="B1769">
        <v>0</v>
      </c>
    </row>
    <row r="1770" spans="1:2" x14ac:dyDescent="0.2">
      <c r="A1770" t="s">
        <v>2102</v>
      </c>
      <c r="B1770">
        <v>10</v>
      </c>
    </row>
    <row r="1771" spans="1:2" x14ac:dyDescent="0.2">
      <c r="A1771" t="s">
        <v>2103</v>
      </c>
      <c r="B1771">
        <v>0</v>
      </c>
    </row>
    <row r="1772" spans="1:2" x14ac:dyDescent="0.2">
      <c r="A1772" t="s">
        <v>2104</v>
      </c>
      <c r="B1772">
        <v>14495</v>
      </c>
    </row>
    <row r="1773" spans="1:2" x14ac:dyDescent="0.2">
      <c r="A1773" t="s">
        <v>2105</v>
      </c>
      <c r="B1773">
        <v>85</v>
      </c>
    </row>
    <row r="1774" spans="1:2" x14ac:dyDescent="0.2">
      <c r="A1774" t="s">
        <v>2106</v>
      </c>
      <c r="B1774">
        <v>14360</v>
      </c>
    </row>
    <row r="1775" spans="1:2" x14ac:dyDescent="0.2">
      <c r="A1775" t="s">
        <v>2107</v>
      </c>
      <c r="B1775">
        <v>50</v>
      </c>
    </row>
    <row r="1776" spans="1:2" x14ac:dyDescent="0.2">
      <c r="A1776" t="s">
        <v>2108</v>
      </c>
      <c r="B1776">
        <v>140</v>
      </c>
    </row>
    <row r="1777" spans="1:2" x14ac:dyDescent="0.2">
      <c r="A1777" t="s">
        <v>2109</v>
      </c>
      <c r="B1777">
        <v>0</v>
      </c>
    </row>
    <row r="1778" spans="1:2" x14ac:dyDescent="0.2">
      <c r="A1778" t="s">
        <v>2110</v>
      </c>
      <c r="B1778">
        <v>125</v>
      </c>
    </row>
    <row r="1779" spans="1:2" x14ac:dyDescent="0.2">
      <c r="A1779" t="s">
        <v>2111</v>
      </c>
      <c r="B1779">
        <v>10</v>
      </c>
    </row>
    <row r="1780" spans="1:2" x14ac:dyDescent="0.2">
      <c r="A1780" t="s">
        <v>2112</v>
      </c>
      <c r="B1780">
        <v>0</v>
      </c>
    </row>
    <row r="1781" spans="1:2" x14ac:dyDescent="0.2">
      <c r="A1781" t="s">
        <v>2113</v>
      </c>
      <c r="B1781">
        <v>0</v>
      </c>
    </row>
    <row r="1782" spans="1:2" x14ac:dyDescent="0.2">
      <c r="A1782" t="s">
        <v>2114</v>
      </c>
      <c r="B1782">
        <v>35</v>
      </c>
    </row>
    <row r="1783" spans="1:2" x14ac:dyDescent="0.2">
      <c r="A1783" t="s">
        <v>2115</v>
      </c>
      <c r="B1783">
        <v>160</v>
      </c>
    </row>
    <row r="1784" spans="1:2" x14ac:dyDescent="0.2">
      <c r="A1784" t="s">
        <v>2116</v>
      </c>
      <c r="B1784">
        <v>0</v>
      </c>
    </row>
    <row r="1785" spans="1:2" x14ac:dyDescent="0.2">
      <c r="A1785" t="s">
        <v>2117</v>
      </c>
      <c r="B1785">
        <v>30</v>
      </c>
    </row>
    <row r="1786" spans="1:2" x14ac:dyDescent="0.2">
      <c r="A1786" t="s">
        <v>2118</v>
      </c>
      <c r="B1786">
        <v>15</v>
      </c>
    </row>
    <row r="1787" spans="1:2" x14ac:dyDescent="0.2">
      <c r="A1787" t="s">
        <v>2119</v>
      </c>
      <c r="B1787">
        <v>50</v>
      </c>
    </row>
    <row r="1788" spans="1:2" x14ac:dyDescent="0.2">
      <c r="A1788" t="s">
        <v>2120</v>
      </c>
      <c r="B1788">
        <v>30</v>
      </c>
    </row>
    <row r="1789" spans="1:2" x14ac:dyDescent="0.2">
      <c r="A1789" t="s">
        <v>2121</v>
      </c>
      <c r="B1789">
        <v>0</v>
      </c>
    </row>
    <row r="1790" spans="1:2" x14ac:dyDescent="0.2">
      <c r="A1790" t="s">
        <v>2122</v>
      </c>
      <c r="B1790">
        <v>10</v>
      </c>
    </row>
    <row r="1791" spans="1:2" x14ac:dyDescent="0.2">
      <c r="A1791" t="s">
        <v>2123</v>
      </c>
      <c r="B1791">
        <v>15</v>
      </c>
    </row>
    <row r="1792" spans="1:2" x14ac:dyDescent="0.2">
      <c r="A1792" t="s">
        <v>2124</v>
      </c>
      <c r="B1792">
        <v>0</v>
      </c>
    </row>
    <row r="1793" spans="1:2" x14ac:dyDescent="0.2">
      <c r="A1793" t="s">
        <v>2125</v>
      </c>
      <c r="B1793">
        <v>1095</v>
      </c>
    </row>
    <row r="1794" spans="1:2" x14ac:dyDescent="0.2">
      <c r="A1794" t="s">
        <v>2126</v>
      </c>
      <c r="B1794">
        <v>100</v>
      </c>
    </row>
    <row r="1795" spans="1:2" x14ac:dyDescent="0.2">
      <c r="A1795" t="s">
        <v>2127</v>
      </c>
      <c r="B1795">
        <v>990</v>
      </c>
    </row>
    <row r="1796" spans="1:2" x14ac:dyDescent="0.2">
      <c r="A1796" t="s">
        <v>2128</v>
      </c>
      <c r="B1796">
        <v>10</v>
      </c>
    </row>
    <row r="1797" spans="1:2" x14ac:dyDescent="0.2">
      <c r="A1797" t="s">
        <v>2129</v>
      </c>
      <c r="B1797">
        <v>10</v>
      </c>
    </row>
    <row r="1798" spans="1:2" x14ac:dyDescent="0.2">
      <c r="A1798" t="s">
        <v>2130</v>
      </c>
      <c r="B1798">
        <v>190</v>
      </c>
    </row>
    <row r="1799" spans="1:2" x14ac:dyDescent="0.2">
      <c r="A1799" t="s">
        <v>2131</v>
      </c>
      <c r="B1799">
        <v>155</v>
      </c>
    </row>
    <row r="1800" spans="1:2" x14ac:dyDescent="0.2">
      <c r="A1800" t="s">
        <v>2132</v>
      </c>
      <c r="B1800">
        <v>20</v>
      </c>
    </row>
    <row r="1801" spans="1:2" x14ac:dyDescent="0.2">
      <c r="A1801" t="s">
        <v>2133</v>
      </c>
      <c r="B1801">
        <v>10</v>
      </c>
    </row>
    <row r="1802" spans="1:2" x14ac:dyDescent="0.2">
      <c r="A1802" t="s">
        <v>2134</v>
      </c>
      <c r="B1802">
        <v>50</v>
      </c>
    </row>
    <row r="1803" spans="1:2" x14ac:dyDescent="0.2">
      <c r="A1803" t="s">
        <v>2135</v>
      </c>
      <c r="B1803">
        <v>15</v>
      </c>
    </row>
    <row r="1804" spans="1:2" x14ac:dyDescent="0.2">
      <c r="A1804" t="s">
        <v>2136</v>
      </c>
      <c r="B1804">
        <v>0</v>
      </c>
    </row>
    <row r="1805" spans="1:2" x14ac:dyDescent="0.2">
      <c r="A1805" t="s">
        <v>2137</v>
      </c>
      <c r="B1805">
        <v>10</v>
      </c>
    </row>
    <row r="1806" spans="1:2" x14ac:dyDescent="0.2">
      <c r="A1806" t="s">
        <v>2138</v>
      </c>
      <c r="B1806">
        <v>25</v>
      </c>
    </row>
    <row r="1807" spans="1:2" x14ac:dyDescent="0.2">
      <c r="A1807" t="s">
        <v>2139</v>
      </c>
      <c r="B1807">
        <v>0</v>
      </c>
    </row>
    <row r="1808" spans="1:2" x14ac:dyDescent="0.2">
      <c r="A1808" t="s">
        <v>2140</v>
      </c>
      <c r="B1808">
        <v>65</v>
      </c>
    </row>
    <row r="1809" spans="1:2" x14ac:dyDescent="0.2">
      <c r="A1809" t="s">
        <v>2141</v>
      </c>
      <c r="B1809">
        <v>1999995</v>
      </c>
    </row>
    <row r="1810" spans="1:2" x14ac:dyDescent="0.2">
      <c r="A1810" t="s">
        <v>2142</v>
      </c>
      <c r="B1810">
        <v>153730</v>
      </c>
    </row>
    <row r="1811" spans="1:2" x14ac:dyDescent="0.2">
      <c r="A1811" t="s">
        <v>2143</v>
      </c>
      <c r="B1811">
        <v>3940</v>
      </c>
    </row>
    <row r="1812" spans="1:2" x14ac:dyDescent="0.2">
      <c r="A1812" t="s">
        <v>2144</v>
      </c>
      <c r="B1812">
        <v>2695</v>
      </c>
    </row>
    <row r="1813" spans="1:2" x14ac:dyDescent="0.2">
      <c r="A1813" t="s">
        <v>2145</v>
      </c>
      <c r="B1813">
        <v>1245</v>
      </c>
    </row>
    <row r="1814" spans="1:2" x14ac:dyDescent="0.2">
      <c r="A1814" t="s">
        <v>2146</v>
      </c>
      <c r="B1814">
        <v>14645</v>
      </c>
    </row>
    <row r="1815" spans="1:2" x14ac:dyDescent="0.2">
      <c r="A1815" t="s">
        <v>2147</v>
      </c>
      <c r="B1815">
        <v>320</v>
      </c>
    </row>
    <row r="1816" spans="1:2" x14ac:dyDescent="0.2">
      <c r="A1816" t="s">
        <v>2148</v>
      </c>
      <c r="B1816">
        <v>1745</v>
      </c>
    </row>
    <row r="1817" spans="1:2" x14ac:dyDescent="0.2">
      <c r="A1817" t="s">
        <v>2149</v>
      </c>
      <c r="B1817">
        <v>12470</v>
      </c>
    </row>
    <row r="1818" spans="1:2" x14ac:dyDescent="0.2">
      <c r="A1818" t="s">
        <v>2150</v>
      </c>
      <c r="B1818">
        <v>115</v>
      </c>
    </row>
    <row r="1819" spans="1:2" x14ac:dyDescent="0.2">
      <c r="A1819" t="s">
        <v>2151</v>
      </c>
      <c r="B1819">
        <v>134840</v>
      </c>
    </row>
    <row r="1820" spans="1:2" x14ac:dyDescent="0.2">
      <c r="A1820" t="s">
        <v>2152</v>
      </c>
      <c r="B1820">
        <v>6630</v>
      </c>
    </row>
    <row r="1821" spans="1:2" x14ac:dyDescent="0.2">
      <c r="A1821" t="s">
        <v>2153</v>
      </c>
      <c r="B1821">
        <v>109810</v>
      </c>
    </row>
    <row r="1822" spans="1:2" x14ac:dyDescent="0.2">
      <c r="A1822" t="s">
        <v>2154</v>
      </c>
      <c r="B1822">
        <v>5750</v>
      </c>
    </row>
    <row r="1823" spans="1:2" x14ac:dyDescent="0.2">
      <c r="A1823" t="s">
        <v>2155</v>
      </c>
      <c r="B1823">
        <v>1735</v>
      </c>
    </row>
    <row r="1824" spans="1:2" x14ac:dyDescent="0.2">
      <c r="A1824" t="s">
        <v>2156</v>
      </c>
      <c r="B1824">
        <v>335</v>
      </c>
    </row>
    <row r="1825" spans="1:2" x14ac:dyDescent="0.2">
      <c r="A1825" t="s">
        <v>2157</v>
      </c>
      <c r="B1825">
        <v>4215</v>
      </c>
    </row>
    <row r="1826" spans="1:2" x14ac:dyDescent="0.2">
      <c r="A1826" t="s">
        <v>2158</v>
      </c>
      <c r="B1826">
        <v>570</v>
      </c>
    </row>
    <row r="1827" spans="1:2" x14ac:dyDescent="0.2">
      <c r="A1827" t="s">
        <v>2159</v>
      </c>
      <c r="B1827">
        <v>5185</v>
      </c>
    </row>
    <row r="1828" spans="1:2" x14ac:dyDescent="0.2">
      <c r="A1828" t="s">
        <v>2160</v>
      </c>
      <c r="B1828">
        <v>610</v>
      </c>
    </row>
    <row r="1829" spans="1:2" x14ac:dyDescent="0.2">
      <c r="A1829" t="s">
        <v>2161</v>
      </c>
      <c r="B1829">
        <v>295</v>
      </c>
    </row>
    <row r="1830" spans="1:2" x14ac:dyDescent="0.2">
      <c r="A1830" t="s">
        <v>2162</v>
      </c>
      <c r="B1830">
        <v>60575</v>
      </c>
    </row>
    <row r="1831" spans="1:2" x14ac:dyDescent="0.2">
      <c r="A1831" t="s">
        <v>2163</v>
      </c>
      <c r="B1831">
        <v>6020</v>
      </c>
    </row>
    <row r="1832" spans="1:2" x14ac:dyDescent="0.2">
      <c r="A1832" t="s">
        <v>2164</v>
      </c>
      <c r="B1832">
        <v>54520</v>
      </c>
    </row>
    <row r="1833" spans="1:2" x14ac:dyDescent="0.2">
      <c r="A1833" t="s">
        <v>2165</v>
      </c>
      <c r="B1833">
        <v>35</v>
      </c>
    </row>
    <row r="1834" spans="1:2" x14ac:dyDescent="0.2">
      <c r="A1834" t="s">
        <v>2166</v>
      </c>
      <c r="B1834">
        <v>135070</v>
      </c>
    </row>
    <row r="1835" spans="1:2" x14ac:dyDescent="0.2">
      <c r="A1835" t="s">
        <v>2167</v>
      </c>
      <c r="B1835">
        <v>155</v>
      </c>
    </row>
    <row r="1836" spans="1:2" x14ac:dyDescent="0.2">
      <c r="A1836" t="s">
        <v>2168</v>
      </c>
      <c r="B1836">
        <v>4140</v>
      </c>
    </row>
    <row r="1837" spans="1:2" x14ac:dyDescent="0.2">
      <c r="A1837" t="s">
        <v>2169</v>
      </c>
      <c r="B1837">
        <v>115</v>
      </c>
    </row>
    <row r="1838" spans="1:2" x14ac:dyDescent="0.2">
      <c r="A1838" t="s">
        <v>2170</v>
      </c>
      <c r="B1838">
        <v>1315</v>
      </c>
    </row>
    <row r="1839" spans="1:2" x14ac:dyDescent="0.2">
      <c r="A1839" t="s">
        <v>2171</v>
      </c>
      <c r="B1839">
        <v>4960</v>
      </c>
    </row>
    <row r="1840" spans="1:2" x14ac:dyDescent="0.2">
      <c r="A1840" t="s">
        <v>2172</v>
      </c>
      <c r="B1840">
        <v>210</v>
      </c>
    </row>
    <row r="1841" spans="1:2" x14ac:dyDescent="0.2">
      <c r="A1841" t="s">
        <v>2173</v>
      </c>
      <c r="B1841">
        <v>1965</v>
      </c>
    </row>
    <row r="1842" spans="1:2" x14ac:dyDescent="0.2">
      <c r="A1842" t="s">
        <v>2174</v>
      </c>
      <c r="B1842">
        <v>650</v>
      </c>
    </row>
    <row r="1843" spans="1:2" x14ac:dyDescent="0.2">
      <c r="A1843" t="s">
        <v>2175</v>
      </c>
      <c r="B1843">
        <v>130</v>
      </c>
    </row>
    <row r="1844" spans="1:2" x14ac:dyDescent="0.2">
      <c r="A1844" t="s">
        <v>2176</v>
      </c>
      <c r="B1844">
        <v>120440</v>
      </c>
    </row>
    <row r="1845" spans="1:2" x14ac:dyDescent="0.2">
      <c r="A1845" t="s">
        <v>2177</v>
      </c>
      <c r="B1845">
        <v>240</v>
      </c>
    </row>
    <row r="1846" spans="1:2" x14ac:dyDescent="0.2">
      <c r="A1846" t="s">
        <v>2178</v>
      </c>
      <c r="B1846">
        <v>770</v>
      </c>
    </row>
    <row r="1847" spans="1:2" x14ac:dyDescent="0.2">
      <c r="A1847" t="s">
        <v>2179</v>
      </c>
      <c r="B1847">
        <v>15950</v>
      </c>
    </row>
    <row r="1848" spans="1:2" x14ac:dyDescent="0.2">
      <c r="A1848" t="s">
        <v>2180</v>
      </c>
      <c r="B1848">
        <v>600</v>
      </c>
    </row>
    <row r="1849" spans="1:2" x14ac:dyDescent="0.2">
      <c r="A1849" t="s">
        <v>2181</v>
      </c>
      <c r="B1849">
        <v>14270</v>
      </c>
    </row>
    <row r="1850" spans="1:2" x14ac:dyDescent="0.2">
      <c r="A1850" t="s">
        <v>2182</v>
      </c>
      <c r="B1850">
        <v>1080</v>
      </c>
    </row>
    <row r="1851" spans="1:2" x14ac:dyDescent="0.2">
      <c r="A1851" t="s">
        <v>2183</v>
      </c>
      <c r="B1851">
        <v>61435</v>
      </c>
    </row>
    <row r="1852" spans="1:2" x14ac:dyDescent="0.2">
      <c r="A1852" t="s">
        <v>2184</v>
      </c>
      <c r="B1852">
        <v>715</v>
      </c>
    </row>
    <row r="1853" spans="1:2" x14ac:dyDescent="0.2">
      <c r="A1853" t="s">
        <v>2185</v>
      </c>
      <c r="B1853">
        <v>7370</v>
      </c>
    </row>
    <row r="1854" spans="1:2" x14ac:dyDescent="0.2">
      <c r="A1854" t="s">
        <v>2186</v>
      </c>
      <c r="B1854">
        <v>49595</v>
      </c>
    </row>
    <row r="1855" spans="1:2" x14ac:dyDescent="0.2">
      <c r="A1855" t="s">
        <v>2187</v>
      </c>
      <c r="B1855">
        <v>3670</v>
      </c>
    </row>
    <row r="1856" spans="1:2" x14ac:dyDescent="0.2">
      <c r="A1856" t="s">
        <v>2188</v>
      </c>
      <c r="B1856">
        <v>80</v>
      </c>
    </row>
    <row r="1857" spans="1:2" x14ac:dyDescent="0.2">
      <c r="A1857" t="s">
        <v>2189</v>
      </c>
      <c r="B1857">
        <v>140</v>
      </c>
    </row>
    <row r="1858" spans="1:2" x14ac:dyDescent="0.2">
      <c r="A1858" t="s">
        <v>2190</v>
      </c>
      <c r="B1858">
        <v>964505</v>
      </c>
    </row>
    <row r="1859" spans="1:2" x14ac:dyDescent="0.2">
      <c r="A1859" t="s">
        <v>2191</v>
      </c>
      <c r="B1859">
        <v>6570</v>
      </c>
    </row>
    <row r="1860" spans="1:2" x14ac:dyDescent="0.2">
      <c r="A1860" t="s">
        <v>2192</v>
      </c>
      <c r="B1860">
        <v>11605</v>
      </c>
    </row>
    <row r="1861" spans="1:2" x14ac:dyDescent="0.2">
      <c r="A1861" t="s">
        <v>2193</v>
      </c>
      <c r="B1861">
        <v>163755</v>
      </c>
    </row>
    <row r="1862" spans="1:2" x14ac:dyDescent="0.2">
      <c r="A1862" t="s">
        <v>2194</v>
      </c>
      <c r="B1862">
        <v>1785</v>
      </c>
    </row>
    <row r="1863" spans="1:2" x14ac:dyDescent="0.2">
      <c r="A1863" t="s">
        <v>2195</v>
      </c>
      <c r="B1863">
        <v>705</v>
      </c>
    </row>
    <row r="1864" spans="1:2" x14ac:dyDescent="0.2">
      <c r="A1864" t="s">
        <v>2196</v>
      </c>
      <c r="B1864">
        <v>1080</v>
      </c>
    </row>
    <row r="1865" spans="1:2" x14ac:dyDescent="0.2">
      <c r="A1865" t="s">
        <v>2197</v>
      </c>
      <c r="B1865">
        <v>161970</v>
      </c>
    </row>
    <row r="1866" spans="1:2" x14ac:dyDescent="0.2">
      <c r="A1866" t="s">
        <v>2198</v>
      </c>
      <c r="B1866">
        <v>110</v>
      </c>
    </row>
    <row r="1867" spans="1:2" x14ac:dyDescent="0.2">
      <c r="A1867" t="s">
        <v>2199</v>
      </c>
      <c r="B1867">
        <v>3095</v>
      </c>
    </row>
    <row r="1868" spans="1:2" x14ac:dyDescent="0.2">
      <c r="A1868" t="s">
        <v>2200</v>
      </c>
      <c r="B1868">
        <v>5695</v>
      </c>
    </row>
    <row r="1869" spans="1:2" x14ac:dyDescent="0.2">
      <c r="A1869" t="s">
        <v>2201</v>
      </c>
      <c r="B1869">
        <v>8850</v>
      </c>
    </row>
    <row r="1870" spans="1:2" x14ac:dyDescent="0.2">
      <c r="A1870" t="s">
        <v>2202</v>
      </c>
      <c r="B1870">
        <v>3110</v>
      </c>
    </row>
    <row r="1871" spans="1:2" x14ac:dyDescent="0.2">
      <c r="A1871" t="s">
        <v>2203</v>
      </c>
      <c r="B1871">
        <v>3725</v>
      </c>
    </row>
    <row r="1872" spans="1:2" x14ac:dyDescent="0.2">
      <c r="A1872" t="s">
        <v>2204</v>
      </c>
      <c r="B1872">
        <v>39765</v>
      </c>
    </row>
    <row r="1873" spans="1:2" x14ac:dyDescent="0.2">
      <c r="A1873" t="s">
        <v>2205</v>
      </c>
      <c r="B1873">
        <v>61035</v>
      </c>
    </row>
    <row r="1874" spans="1:2" x14ac:dyDescent="0.2">
      <c r="A1874" t="s">
        <v>2206</v>
      </c>
      <c r="B1874">
        <v>15795</v>
      </c>
    </row>
    <row r="1875" spans="1:2" x14ac:dyDescent="0.2">
      <c r="A1875" t="s">
        <v>2207</v>
      </c>
      <c r="B1875">
        <v>2035</v>
      </c>
    </row>
    <row r="1876" spans="1:2" x14ac:dyDescent="0.2">
      <c r="A1876" t="s">
        <v>2208</v>
      </c>
      <c r="B1876">
        <v>3010</v>
      </c>
    </row>
    <row r="1877" spans="1:2" x14ac:dyDescent="0.2">
      <c r="A1877" t="s">
        <v>2209</v>
      </c>
      <c r="B1877">
        <v>1135</v>
      </c>
    </row>
    <row r="1878" spans="1:2" x14ac:dyDescent="0.2">
      <c r="A1878" t="s">
        <v>2210</v>
      </c>
      <c r="B1878">
        <v>14345</v>
      </c>
    </row>
    <row r="1879" spans="1:2" x14ac:dyDescent="0.2">
      <c r="A1879" t="s">
        <v>2211</v>
      </c>
      <c r="B1879">
        <v>260</v>
      </c>
    </row>
    <row r="1880" spans="1:2" x14ac:dyDescent="0.2">
      <c r="A1880" t="s">
        <v>2212</v>
      </c>
      <c r="B1880">
        <v>100</v>
      </c>
    </row>
    <row r="1881" spans="1:2" x14ac:dyDescent="0.2">
      <c r="A1881" t="s">
        <v>2213</v>
      </c>
      <c r="B1881">
        <v>55</v>
      </c>
    </row>
    <row r="1882" spans="1:2" x14ac:dyDescent="0.2">
      <c r="A1882" t="s">
        <v>2214</v>
      </c>
      <c r="B1882">
        <v>20</v>
      </c>
    </row>
    <row r="1883" spans="1:2" x14ac:dyDescent="0.2">
      <c r="A1883" t="s">
        <v>2215</v>
      </c>
      <c r="B1883">
        <v>20</v>
      </c>
    </row>
    <row r="1884" spans="1:2" x14ac:dyDescent="0.2">
      <c r="A1884" t="s">
        <v>2216</v>
      </c>
      <c r="B1884">
        <v>60485</v>
      </c>
    </row>
    <row r="1885" spans="1:2" x14ac:dyDescent="0.2">
      <c r="A1885" t="s">
        <v>2217</v>
      </c>
      <c r="B1885">
        <v>2365</v>
      </c>
    </row>
    <row r="1886" spans="1:2" x14ac:dyDescent="0.2">
      <c r="A1886" t="s">
        <v>2218</v>
      </c>
      <c r="B1886">
        <v>455</v>
      </c>
    </row>
    <row r="1887" spans="1:2" x14ac:dyDescent="0.2">
      <c r="A1887" t="s">
        <v>2219</v>
      </c>
      <c r="B1887">
        <v>4720</v>
      </c>
    </row>
    <row r="1888" spans="1:2" x14ac:dyDescent="0.2">
      <c r="A1888" t="s">
        <v>2220</v>
      </c>
      <c r="B1888">
        <v>50</v>
      </c>
    </row>
    <row r="1889" spans="1:2" x14ac:dyDescent="0.2">
      <c r="A1889" t="s">
        <v>2221</v>
      </c>
      <c r="B1889">
        <v>45580</v>
      </c>
    </row>
    <row r="1890" spans="1:2" x14ac:dyDescent="0.2">
      <c r="A1890" t="s">
        <v>2222</v>
      </c>
      <c r="B1890">
        <v>140</v>
      </c>
    </row>
    <row r="1891" spans="1:2" x14ac:dyDescent="0.2">
      <c r="A1891" t="s">
        <v>2223</v>
      </c>
      <c r="B1891">
        <v>140</v>
      </c>
    </row>
    <row r="1892" spans="1:2" x14ac:dyDescent="0.2">
      <c r="A1892" t="s">
        <v>2224</v>
      </c>
      <c r="B1892">
        <v>510</v>
      </c>
    </row>
    <row r="1893" spans="1:2" x14ac:dyDescent="0.2">
      <c r="A1893" t="s">
        <v>2225</v>
      </c>
      <c r="B1893">
        <v>185</v>
      </c>
    </row>
    <row r="1894" spans="1:2" x14ac:dyDescent="0.2">
      <c r="A1894" t="s">
        <v>2226</v>
      </c>
      <c r="B1894">
        <v>3125</v>
      </c>
    </row>
    <row r="1895" spans="1:2" x14ac:dyDescent="0.2">
      <c r="A1895" t="s">
        <v>2227</v>
      </c>
      <c r="B1895">
        <v>3215</v>
      </c>
    </row>
    <row r="1896" spans="1:2" x14ac:dyDescent="0.2">
      <c r="A1896" t="s">
        <v>2228</v>
      </c>
      <c r="B1896">
        <v>22960</v>
      </c>
    </row>
    <row r="1897" spans="1:2" x14ac:dyDescent="0.2">
      <c r="A1897" t="s">
        <v>2229</v>
      </c>
      <c r="B1897">
        <v>419740</v>
      </c>
    </row>
    <row r="1898" spans="1:2" x14ac:dyDescent="0.2">
      <c r="A1898" t="s">
        <v>2230</v>
      </c>
      <c r="B1898">
        <v>337210</v>
      </c>
    </row>
    <row r="1899" spans="1:2" x14ac:dyDescent="0.2">
      <c r="A1899" t="s">
        <v>2231</v>
      </c>
      <c r="B1899">
        <v>23375</v>
      </c>
    </row>
    <row r="1900" spans="1:2" x14ac:dyDescent="0.2">
      <c r="A1900" t="s">
        <v>2232</v>
      </c>
      <c r="B1900">
        <v>32150</v>
      </c>
    </row>
    <row r="1901" spans="1:2" x14ac:dyDescent="0.2">
      <c r="A1901" t="s">
        <v>2233</v>
      </c>
      <c r="B1901">
        <v>26850</v>
      </c>
    </row>
    <row r="1902" spans="1:2" x14ac:dyDescent="0.2">
      <c r="A1902" t="s">
        <v>2234</v>
      </c>
      <c r="B1902">
        <v>55</v>
      </c>
    </row>
    <row r="1903" spans="1:2" x14ac:dyDescent="0.2">
      <c r="A1903" t="s">
        <v>2235</v>
      </c>
      <c r="B1903">
        <v>365</v>
      </c>
    </row>
    <row r="1904" spans="1:2" x14ac:dyDescent="0.2">
      <c r="A1904" t="s">
        <v>2236</v>
      </c>
      <c r="B1904">
        <v>1735</v>
      </c>
    </row>
    <row r="1905" spans="1:2" x14ac:dyDescent="0.2">
      <c r="A1905" t="s">
        <v>2237</v>
      </c>
      <c r="B1905">
        <v>6480</v>
      </c>
    </row>
    <row r="1906" spans="1:2" x14ac:dyDescent="0.2">
      <c r="A1906" t="s">
        <v>2238</v>
      </c>
      <c r="B1906">
        <v>260</v>
      </c>
    </row>
    <row r="1907" spans="1:2" x14ac:dyDescent="0.2">
      <c r="A1907" t="s">
        <v>2239</v>
      </c>
      <c r="B1907">
        <v>174525</v>
      </c>
    </row>
    <row r="1908" spans="1:2" x14ac:dyDescent="0.2">
      <c r="A1908" t="s">
        <v>2240</v>
      </c>
      <c r="B1908">
        <v>2780</v>
      </c>
    </row>
    <row r="1909" spans="1:2" x14ac:dyDescent="0.2">
      <c r="A1909" t="s">
        <v>2241</v>
      </c>
      <c r="B1909">
        <v>4085</v>
      </c>
    </row>
    <row r="1910" spans="1:2" x14ac:dyDescent="0.2">
      <c r="A1910" t="s">
        <v>2242</v>
      </c>
      <c r="B1910">
        <v>64560</v>
      </c>
    </row>
    <row r="1911" spans="1:2" x14ac:dyDescent="0.2">
      <c r="A1911" t="s">
        <v>2243</v>
      </c>
      <c r="B1911">
        <v>81350</v>
      </c>
    </row>
    <row r="1912" spans="1:2" x14ac:dyDescent="0.2">
      <c r="A1912" t="s">
        <v>2244</v>
      </c>
      <c r="B1912">
        <v>3170</v>
      </c>
    </row>
    <row r="1913" spans="1:2" x14ac:dyDescent="0.2">
      <c r="A1913" t="s">
        <v>2245</v>
      </c>
      <c r="B1913">
        <v>5030</v>
      </c>
    </row>
    <row r="1914" spans="1:2" x14ac:dyDescent="0.2">
      <c r="A1914" t="s">
        <v>2246</v>
      </c>
      <c r="B1914">
        <v>73145</v>
      </c>
    </row>
    <row r="1915" spans="1:2" x14ac:dyDescent="0.2">
      <c r="A1915" t="s">
        <v>2247</v>
      </c>
      <c r="B1915">
        <v>1185</v>
      </c>
    </row>
    <row r="1916" spans="1:2" x14ac:dyDescent="0.2">
      <c r="A1916" t="s">
        <v>2248</v>
      </c>
      <c r="B1916">
        <v>279290</v>
      </c>
    </row>
    <row r="1917" spans="1:2" x14ac:dyDescent="0.2">
      <c r="A1917" t="s">
        <v>2249</v>
      </c>
      <c r="B1917">
        <v>170</v>
      </c>
    </row>
    <row r="1918" spans="1:2" x14ac:dyDescent="0.2">
      <c r="A1918" t="s">
        <v>2250</v>
      </c>
      <c r="B1918">
        <v>65015</v>
      </c>
    </row>
    <row r="1919" spans="1:2" x14ac:dyDescent="0.2">
      <c r="A1919" t="s">
        <v>2251</v>
      </c>
      <c r="B1919">
        <v>51640</v>
      </c>
    </row>
    <row r="1920" spans="1:2" x14ac:dyDescent="0.2">
      <c r="A1920" t="s">
        <v>2252</v>
      </c>
      <c r="B1920">
        <v>27960</v>
      </c>
    </row>
    <row r="1921" spans="1:2" x14ac:dyDescent="0.2">
      <c r="A1921" t="s">
        <v>2253</v>
      </c>
      <c r="B1921">
        <v>134450</v>
      </c>
    </row>
    <row r="1922" spans="1:2" x14ac:dyDescent="0.2">
      <c r="A1922" t="s">
        <v>2254</v>
      </c>
      <c r="B1922">
        <v>55</v>
      </c>
    </row>
    <row r="1923" spans="1:2" x14ac:dyDescent="0.2">
      <c r="A1923" t="s">
        <v>2255</v>
      </c>
      <c r="B1923">
        <v>11400</v>
      </c>
    </row>
    <row r="1924" spans="1:2" x14ac:dyDescent="0.2">
      <c r="A1924" t="s">
        <v>2256</v>
      </c>
      <c r="B1924">
        <v>465</v>
      </c>
    </row>
    <row r="1925" spans="1:2" x14ac:dyDescent="0.2">
      <c r="A1925" t="s">
        <v>2257</v>
      </c>
      <c r="B1925">
        <v>465</v>
      </c>
    </row>
    <row r="1926" spans="1:2" x14ac:dyDescent="0.2">
      <c r="A1926" t="s">
        <v>2258</v>
      </c>
      <c r="B1926">
        <v>57660</v>
      </c>
    </row>
    <row r="1927" spans="1:2" x14ac:dyDescent="0.2">
      <c r="A1927" t="s">
        <v>2259</v>
      </c>
      <c r="B1927">
        <v>545</v>
      </c>
    </row>
    <row r="1928" spans="1:2" x14ac:dyDescent="0.2">
      <c r="A1928" t="s">
        <v>2260</v>
      </c>
      <c r="B1928">
        <v>550</v>
      </c>
    </row>
    <row r="1929" spans="1:2" x14ac:dyDescent="0.2">
      <c r="A1929" t="s">
        <v>2261</v>
      </c>
      <c r="B1929">
        <v>15730</v>
      </c>
    </row>
    <row r="1930" spans="1:2" x14ac:dyDescent="0.2">
      <c r="A1930" t="s">
        <v>2262</v>
      </c>
      <c r="B1930">
        <v>3485</v>
      </c>
    </row>
    <row r="1931" spans="1:2" x14ac:dyDescent="0.2">
      <c r="A1931" t="s">
        <v>2263</v>
      </c>
      <c r="B1931">
        <v>175</v>
      </c>
    </row>
    <row r="1932" spans="1:2" x14ac:dyDescent="0.2">
      <c r="A1932" t="s">
        <v>2264</v>
      </c>
      <c r="B1932">
        <v>280</v>
      </c>
    </row>
    <row r="1933" spans="1:2" x14ac:dyDescent="0.2">
      <c r="A1933" t="s">
        <v>2265</v>
      </c>
      <c r="B1933">
        <v>240</v>
      </c>
    </row>
    <row r="1934" spans="1:2" x14ac:dyDescent="0.2">
      <c r="A1934" t="s">
        <v>2266</v>
      </c>
      <c r="B1934">
        <v>310</v>
      </c>
    </row>
    <row r="1935" spans="1:2" x14ac:dyDescent="0.2">
      <c r="A1935" t="s">
        <v>2267</v>
      </c>
      <c r="B1935">
        <v>160</v>
      </c>
    </row>
    <row r="1936" spans="1:2" x14ac:dyDescent="0.2">
      <c r="A1936" t="s">
        <v>2268</v>
      </c>
      <c r="B1936">
        <v>230</v>
      </c>
    </row>
    <row r="1937" spans="1:2" x14ac:dyDescent="0.2">
      <c r="A1937" t="s">
        <v>2269</v>
      </c>
      <c r="B1937">
        <v>600</v>
      </c>
    </row>
    <row r="1938" spans="1:2" x14ac:dyDescent="0.2">
      <c r="A1938" t="s">
        <v>2270</v>
      </c>
      <c r="B1938">
        <v>610</v>
      </c>
    </row>
    <row r="1939" spans="1:2" x14ac:dyDescent="0.2">
      <c r="A1939" t="s">
        <v>2271</v>
      </c>
      <c r="B1939">
        <v>1035</v>
      </c>
    </row>
    <row r="1940" spans="1:2" x14ac:dyDescent="0.2">
      <c r="A1940" t="s">
        <v>2272</v>
      </c>
      <c r="B1940">
        <v>845</v>
      </c>
    </row>
    <row r="1941" spans="1:2" x14ac:dyDescent="0.2">
      <c r="A1941" t="s">
        <v>2273</v>
      </c>
      <c r="B1941">
        <v>600</v>
      </c>
    </row>
    <row r="1942" spans="1:2" x14ac:dyDescent="0.2">
      <c r="A1942" t="s">
        <v>2274</v>
      </c>
      <c r="B1942">
        <v>2720</v>
      </c>
    </row>
    <row r="1943" spans="1:2" x14ac:dyDescent="0.2">
      <c r="A1943" t="s">
        <v>2275</v>
      </c>
      <c r="B1943">
        <v>730</v>
      </c>
    </row>
    <row r="1944" spans="1:2" x14ac:dyDescent="0.2">
      <c r="A1944" t="s">
        <v>2276</v>
      </c>
      <c r="B1944">
        <v>1345</v>
      </c>
    </row>
    <row r="1945" spans="1:2" x14ac:dyDescent="0.2">
      <c r="A1945" t="s">
        <v>2277</v>
      </c>
      <c r="B1945">
        <v>2380</v>
      </c>
    </row>
    <row r="1946" spans="1:2" x14ac:dyDescent="0.2">
      <c r="A1946" t="s">
        <v>2278</v>
      </c>
      <c r="B1946">
        <v>1140</v>
      </c>
    </row>
    <row r="1947" spans="1:2" x14ac:dyDescent="0.2">
      <c r="A1947" t="s">
        <v>2279</v>
      </c>
      <c r="B1947">
        <v>425</v>
      </c>
    </row>
    <row r="1948" spans="1:2" x14ac:dyDescent="0.2">
      <c r="A1948" t="s">
        <v>2280</v>
      </c>
      <c r="B1948">
        <v>710</v>
      </c>
    </row>
    <row r="1949" spans="1:2" x14ac:dyDescent="0.2">
      <c r="A1949" t="s">
        <v>2281</v>
      </c>
      <c r="B1949">
        <v>4810</v>
      </c>
    </row>
    <row r="1950" spans="1:2" x14ac:dyDescent="0.2">
      <c r="A1950" t="s">
        <v>2282</v>
      </c>
      <c r="B1950">
        <v>1530</v>
      </c>
    </row>
    <row r="1951" spans="1:2" x14ac:dyDescent="0.2">
      <c r="A1951" t="s">
        <v>2283</v>
      </c>
      <c r="B1951">
        <v>390</v>
      </c>
    </row>
    <row r="1952" spans="1:2" x14ac:dyDescent="0.2">
      <c r="A1952" t="s">
        <v>2284</v>
      </c>
      <c r="B1952">
        <v>2890</v>
      </c>
    </row>
    <row r="1953" spans="1:2" x14ac:dyDescent="0.2">
      <c r="A1953" t="s">
        <v>2285</v>
      </c>
      <c r="B1953">
        <v>488385</v>
      </c>
    </row>
    <row r="1954" spans="1:2" x14ac:dyDescent="0.2">
      <c r="A1954" t="s">
        <v>2286</v>
      </c>
      <c r="B1954">
        <v>482860</v>
      </c>
    </row>
    <row r="1955" spans="1:2" x14ac:dyDescent="0.2">
      <c r="A1955" t="s">
        <v>2287</v>
      </c>
      <c r="B1955">
        <v>216290</v>
      </c>
    </row>
    <row r="1956" spans="1:2" x14ac:dyDescent="0.2">
      <c r="A1956" t="s">
        <v>2288</v>
      </c>
      <c r="B1956">
        <v>2275</v>
      </c>
    </row>
    <row r="1957" spans="1:2" x14ac:dyDescent="0.2">
      <c r="A1957" t="s">
        <v>2289</v>
      </c>
      <c r="B1957">
        <v>240475</v>
      </c>
    </row>
    <row r="1958" spans="1:2" x14ac:dyDescent="0.2">
      <c r="A1958" t="s">
        <v>2290</v>
      </c>
      <c r="B1958">
        <v>130</v>
      </c>
    </row>
    <row r="1959" spans="1:2" x14ac:dyDescent="0.2">
      <c r="A1959" t="s">
        <v>2291</v>
      </c>
      <c r="B1959">
        <v>7600</v>
      </c>
    </row>
    <row r="1960" spans="1:2" x14ac:dyDescent="0.2">
      <c r="A1960" t="s">
        <v>2292</v>
      </c>
      <c r="B1960">
        <v>4155</v>
      </c>
    </row>
    <row r="1961" spans="1:2" x14ac:dyDescent="0.2">
      <c r="A1961" t="s">
        <v>2293</v>
      </c>
      <c r="B1961">
        <v>11730</v>
      </c>
    </row>
    <row r="1962" spans="1:2" x14ac:dyDescent="0.2">
      <c r="A1962" t="s">
        <v>2294</v>
      </c>
      <c r="B1962">
        <v>200</v>
      </c>
    </row>
    <row r="1963" spans="1:2" x14ac:dyDescent="0.2">
      <c r="A1963" t="s">
        <v>2295</v>
      </c>
      <c r="B1963">
        <v>5530</v>
      </c>
    </row>
    <row r="1964" spans="1:2" x14ac:dyDescent="0.2">
      <c r="A1964" t="s">
        <v>2296</v>
      </c>
      <c r="B1964">
        <v>1060</v>
      </c>
    </row>
    <row r="1965" spans="1:2" x14ac:dyDescent="0.2">
      <c r="A1965" t="s">
        <v>2297</v>
      </c>
      <c r="B1965">
        <v>1785</v>
      </c>
    </row>
    <row r="1966" spans="1:2" x14ac:dyDescent="0.2">
      <c r="A1966" t="s">
        <v>2298</v>
      </c>
      <c r="B1966">
        <v>2295</v>
      </c>
    </row>
    <row r="1967" spans="1:2" x14ac:dyDescent="0.2">
      <c r="A1967" t="s">
        <v>2299</v>
      </c>
      <c r="B1967">
        <v>395</v>
      </c>
    </row>
    <row r="1968" spans="1:2" x14ac:dyDescent="0.2">
      <c r="A1968" t="s">
        <v>2300</v>
      </c>
      <c r="B1968">
        <v>4925</v>
      </c>
    </row>
    <row r="1969" spans="1:2" x14ac:dyDescent="0.2">
      <c r="A1969" t="s">
        <v>2301</v>
      </c>
      <c r="B1969">
        <v>3235</v>
      </c>
    </row>
    <row r="1970" spans="1:2" x14ac:dyDescent="0.2">
      <c r="A1970" t="s">
        <v>2302</v>
      </c>
      <c r="B1970">
        <v>1685</v>
      </c>
    </row>
    <row r="1971" spans="1:2" x14ac:dyDescent="0.2">
      <c r="A1971" t="s">
        <v>2303</v>
      </c>
      <c r="B1971">
        <v>10</v>
      </c>
    </row>
    <row r="1972" spans="1:2" x14ac:dyDescent="0.2">
      <c r="A1972" t="s">
        <v>2304</v>
      </c>
      <c r="B1972">
        <v>10735</v>
      </c>
    </row>
    <row r="1973" spans="1:2" x14ac:dyDescent="0.2">
      <c r="A1973" t="s">
        <v>2305</v>
      </c>
      <c r="B1973">
        <v>645</v>
      </c>
    </row>
    <row r="1974" spans="1:2" x14ac:dyDescent="0.2">
      <c r="A1974" t="s">
        <v>2306</v>
      </c>
      <c r="B1974">
        <v>9065</v>
      </c>
    </row>
    <row r="1975" spans="1:2" x14ac:dyDescent="0.2">
      <c r="A1975" t="s">
        <v>2307</v>
      </c>
      <c r="B1975">
        <v>355</v>
      </c>
    </row>
    <row r="1976" spans="1:2" x14ac:dyDescent="0.2">
      <c r="A1976" t="s">
        <v>2308</v>
      </c>
      <c r="B1976">
        <v>475</v>
      </c>
    </row>
    <row r="1977" spans="1:2" x14ac:dyDescent="0.2">
      <c r="A1977" t="s">
        <v>2309</v>
      </c>
      <c r="B1977">
        <v>200</v>
      </c>
    </row>
    <row r="1978" spans="1:2" x14ac:dyDescent="0.2">
      <c r="A1978" t="s">
        <v>2310</v>
      </c>
      <c r="B1978">
        <v>12305</v>
      </c>
    </row>
    <row r="1979" spans="1:2" x14ac:dyDescent="0.2">
      <c r="A1979" t="s">
        <v>2311</v>
      </c>
      <c r="B1979">
        <v>615</v>
      </c>
    </row>
    <row r="1980" spans="1:2" x14ac:dyDescent="0.2">
      <c r="A1980" t="s">
        <v>2312</v>
      </c>
      <c r="B1980">
        <v>1600</v>
      </c>
    </row>
    <row r="1981" spans="1:2" x14ac:dyDescent="0.2">
      <c r="A1981" t="s">
        <v>2313</v>
      </c>
      <c r="B1981">
        <v>10090</v>
      </c>
    </row>
    <row r="1982" spans="1:2" x14ac:dyDescent="0.2">
      <c r="A1982" t="s">
        <v>2314</v>
      </c>
      <c r="B1982">
        <v>0</v>
      </c>
    </row>
    <row r="1983" spans="1:2" x14ac:dyDescent="0.2">
      <c r="A1983" t="s">
        <v>2315</v>
      </c>
      <c r="B1983">
        <v>495</v>
      </c>
    </row>
    <row r="1984" spans="1:2" x14ac:dyDescent="0.2">
      <c r="A1984" t="s">
        <v>2316</v>
      </c>
      <c r="B1984">
        <v>845395</v>
      </c>
    </row>
    <row r="1985" spans="1:2" x14ac:dyDescent="0.2">
      <c r="A1985" t="s">
        <v>2317</v>
      </c>
      <c r="B1985">
        <v>78995</v>
      </c>
    </row>
    <row r="1986" spans="1:2" x14ac:dyDescent="0.2">
      <c r="A1986" t="s">
        <v>2318</v>
      </c>
      <c r="B1986">
        <v>656395</v>
      </c>
    </row>
    <row r="1987" spans="1:2" x14ac:dyDescent="0.2">
      <c r="A1987" t="s">
        <v>2319</v>
      </c>
      <c r="B1987">
        <v>76910</v>
      </c>
    </row>
    <row r="1988" spans="1:2" x14ac:dyDescent="0.2">
      <c r="A1988" t="s">
        <v>2320</v>
      </c>
      <c r="B1988">
        <v>33100</v>
      </c>
    </row>
    <row r="1989" spans="1:2" x14ac:dyDescent="0.2">
      <c r="A1989" t="s">
        <v>2325</v>
      </c>
      <c r="B1989">
        <v>34460060</v>
      </c>
    </row>
    <row r="1990" spans="1:2" x14ac:dyDescent="0.2">
      <c r="A1990" t="s">
        <v>2326</v>
      </c>
      <c r="B1990">
        <v>29383505</v>
      </c>
    </row>
    <row r="1991" spans="1:2" x14ac:dyDescent="0.2">
      <c r="A1991" t="s">
        <v>2043</v>
      </c>
      <c r="B1991">
        <v>2068435</v>
      </c>
    </row>
    <row r="1992" spans="1:2" x14ac:dyDescent="0.2">
      <c r="A1992" t="s">
        <v>2044</v>
      </c>
      <c r="B1992">
        <v>723500</v>
      </c>
    </row>
    <row r="1993" spans="1:2" x14ac:dyDescent="0.2">
      <c r="A1993" t="s">
        <v>2327</v>
      </c>
      <c r="B1993">
        <v>2131120</v>
      </c>
    </row>
    <row r="1994" spans="1:2" x14ac:dyDescent="0.2">
      <c r="A1994" t="s">
        <v>2328</v>
      </c>
      <c r="B1994">
        <v>88800</v>
      </c>
    </row>
    <row r="1995" spans="1:2" x14ac:dyDescent="0.2">
      <c r="A1995" t="s">
        <v>2329</v>
      </c>
      <c r="B1995">
        <v>2042320</v>
      </c>
    </row>
    <row r="1996" spans="1:2" x14ac:dyDescent="0.2">
      <c r="A1996" t="s">
        <v>2034</v>
      </c>
      <c r="B1996">
        <v>46490</v>
      </c>
    </row>
    <row r="1997" spans="1:2" x14ac:dyDescent="0.2">
      <c r="A1997" t="s">
        <v>2330</v>
      </c>
      <c r="B1997">
        <v>57810</v>
      </c>
    </row>
    <row r="1998" spans="1:2" x14ac:dyDescent="0.2">
      <c r="A1998" t="s">
        <v>2331</v>
      </c>
      <c r="B1998">
        <v>47085</v>
      </c>
    </row>
    <row r="1999" spans="1:2" x14ac:dyDescent="0.2">
      <c r="A1999" t="s">
        <v>2332</v>
      </c>
      <c r="B1999">
        <v>2115</v>
      </c>
    </row>
    <row r="2000" spans="1:2" x14ac:dyDescent="0.2">
      <c r="A2000" t="s">
        <v>2333</v>
      </c>
      <c r="B2000">
        <v>16971575</v>
      </c>
    </row>
    <row r="2001" spans="1:2" x14ac:dyDescent="0.2">
      <c r="A2001" t="s">
        <v>2334</v>
      </c>
      <c r="B2001">
        <v>14520265</v>
      </c>
    </row>
    <row r="2002" spans="1:2" x14ac:dyDescent="0.2">
      <c r="A2002" t="s">
        <v>965</v>
      </c>
      <c r="B2002">
        <v>1025445</v>
      </c>
    </row>
    <row r="2003" spans="1:2" x14ac:dyDescent="0.2">
      <c r="A2003" t="s">
        <v>966</v>
      </c>
      <c r="B2003">
        <v>338945</v>
      </c>
    </row>
    <row r="2004" spans="1:2" x14ac:dyDescent="0.2">
      <c r="A2004" t="s">
        <v>2335</v>
      </c>
      <c r="B2004">
        <v>1012370</v>
      </c>
    </row>
    <row r="2005" spans="1:2" x14ac:dyDescent="0.2">
      <c r="A2005" t="s">
        <v>2336</v>
      </c>
      <c r="B2005">
        <v>41885</v>
      </c>
    </row>
    <row r="2006" spans="1:2" x14ac:dyDescent="0.2">
      <c r="A2006" t="s">
        <v>2337</v>
      </c>
      <c r="B2006">
        <v>970485</v>
      </c>
    </row>
    <row r="2007" spans="1:2" x14ac:dyDescent="0.2">
      <c r="A2007" t="s">
        <v>2039</v>
      </c>
      <c r="B2007">
        <v>23235</v>
      </c>
    </row>
    <row r="2008" spans="1:2" x14ac:dyDescent="0.2">
      <c r="A2008" t="s">
        <v>2051</v>
      </c>
      <c r="B2008">
        <v>28350</v>
      </c>
    </row>
    <row r="2009" spans="1:2" x14ac:dyDescent="0.2">
      <c r="A2009" t="s">
        <v>2052</v>
      </c>
      <c r="B2009">
        <v>21880</v>
      </c>
    </row>
    <row r="2010" spans="1:2" x14ac:dyDescent="0.2">
      <c r="A2010" t="s">
        <v>2053</v>
      </c>
      <c r="B2010">
        <v>1085</v>
      </c>
    </row>
    <row r="2011" spans="1:2" x14ac:dyDescent="0.2">
      <c r="A2011" t="s">
        <v>2338</v>
      </c>
      <c r="B2011">
        <v>17488490</v>
      </c>
    </row>
    <row r="2012" spans="1:2" x14ac:dyDescent="0.2">
      <c r="A2012" t="s">
        <v>2334</v>
      </c>
      <c r="B2012">
        <v>14863240</v>
      </c>
    </row>
    <row r="2013" spans="1:2" x14ac:dyDescent="0.2">
      <c r="A2013" t="s">
        <v>965</v>
      </c>
      <c r="B2013">
        <v>1042995</v>
      </c>
    </row>
    <row r="2014" spans="1:2" x14ac:dyDescent="0.2">
      <c r="A2014" t="s">
        <v>966</v>
      </c>
      <c r="B2014">
        <v>384555</v>
      </c>
    </row>
    <row r="2015" spans="1:2" x14ac:dyDescent="0.2">
      <c r="A2015" t="s">
        <v>2335</v>
      </c>
      <c r="B2015">
        <v>1118750</v>
      </c>
    </row>
    <row r="2016" spans="1:2" x14ac:dyDescent="0.2">
      <c r="A2016" t="s">
        <v>2336</v>
      </c>
      <c r="B2016">
        <v>46915</v>
      </c>
    </row>
    <row r="2017" spans="1:2" x14ac:dyDescent="0.2">
      <c r="A2017" t="s">
        <v>2337</v>
      </c>
      <c r="B2017">
        <v>1071835</v>
      </c>
    </row>
    <row r="2018" spans="1:2" x14ac:dyDescent="0.2">
      <c r="A2018" t="s">
        <v>2039</v>
      </c>
      <c r="B2018">
        <v>23255</v>
      </c>
    </row>
    <row r="2019" spans="1:2" x14ac:dyDescent="0.2">
      <c r="A2019" t="s">
        <v>2051</v>
      </c>
      <c r="B2019">
        <v>29460</v>
      </c>
    </row>
    <row r="2020" spans="1:2" x14ac:dyDescent="0.2">
      <c r="A2020" t="s">
        <v>2052</v>
      </c>
      <c r="B2020">
        <v>25200</v>
      </c>
    </row>
    <row r="2021" spans="1:2" x14ac:dyDescent="0.2">
      <c r="A2021" t="s">
        <v>2053</v>
      </c>
      <c r="B2021">
        <v>1035</v>
      </c>
    </row>
    <row r="2022" spans="1:2" x14ac:dyDescent="0.2">
      <c r="A2022" t="s">
        <v>2339</v>
      </c>
      <c r="B2022">
        <v>28643015</v>
      </c>
    </row>
    <row r="2023" spans="1:2" x14ac:dyDescent="0.2">
      <c r="A2023" t="s">
        <v>2340</v>
      </c>
      <c r="B2023">
        <v>9367050</v>
      </c>
    </row>
    <row r="2024" spans="1:2" x14ac:dyDescent="0.2">
      <c r="A2024" t="s">
        <v>2341</v>
      </c>
      <c r="B2024">
        <v>53431</v>
      </c>
    </row>
    <row r="2025" spans="1:2" x14ac:dyDescent="0.2">
      <c r="A2025" t="s">
        <v>2342</v>
      </c>
      <c r="B2025">
        <v>65997</v>
      </c>
    </row>
    <row r="2026" spans="1:2" x14ac:dyDescent="0.2">
      <c r="A2026" t="s">
        <v>2343</v>
      </c>
      <c r="B2026">
        <v>13990430</v>
      </c>
    </row>
    <row r="2027" spans="1:2" x14ac:dyDescent="0.2">
      <c r="A2027" t="s">
        <v>2344</v>
      </c>
      <c r="B2027">
        <v>5231015</v>
      </c>
    </row>
    <row r="2028" spans="1:2" x14ac:dyDescent="0.2">
      <c r="A2028" t="s">
        <v>2345</v>
      </c>
      <c r="B2028">
        <v>59326</v>
      </c>
    </row>
    <row r="2029" spans="1:2" x14ac:dyDescent="0.2">
      <c r="A2029" t="s">
        <v>2346</v>
      </c>
      <c r="B2029">
        <v>74289</v>
      </c>
    </row>
    <row r="2030" spans="1:2" x14ac:dyDescent="0.2">
      <c r="A2030" t="s">
        <v>2347</v>
      </c>
      <c r="B2030">
        <v>14652585</v>
      </c>
    </row>
    <row r="2031" spans="1:2" x14ac:dyDescent="0.2">
      <c r="A2031" t="s">
        <v>2344</v>
      </c>
      <c r="B2031">
        <v>4136035</v>
      </c>
    </row>
    <row r="2032" spans="1:2" x14ac:dyDescent="0.2">
      <c r="A2032" t="s">
        <v>2345</v>
      </c>
      <c r="B2032">
        <v>47420</v>
      </c>
    </row>
    <row r="2033" spans="1:2" x14ac:dyDescent="0.2">
      <c r="A2033" t="s">
        <v>2346</v>
      </c>
      <c r="B2033">
        <v>55510</v>
      </c>
    </row>
    <row r="2034" spans="1:2" x14ac:dyDescent="0.2">
      <c r="A2034" t="s">
        <v>2348</v>
      </c>
      <c r="B2034">
        <v>19956255</v>
      </c>
    </row>
    <row r="2035" spans="1:2" x14ac:dyDescent="0.2">
      <c r="A2035" t="s">
        <v>2048</v>
      </c>
      <c r="B2035">
        <v>19365980</v>
      </c>
    </row>
    <row r="2036" spans="1:2" x14ac:dyDescent="0.2">
      <c r="A2036" t="s">
        <v>1205</v>
      </c>
      <c r="B2036">
        <v>19090545</v>
      </c>
    </row>
    <row r="2037" spans="1:2" x14ac:dyDescent="0.2">
      <c r="A2037" t="s">
        <v>429</v>
      </c>
      <c r="B2037">
        <v>15265335</v>
      </c>
    </row>
    <row r="2038" spans="1:2" x14ac:dyDescent="0.2">
      <c r="A2038" t="s">
        <v>439</v>
      </c>
      <c r="B2038">
        <v>3825215</v>
      </c>
    </row>
    <row r="2039" spans="1:2" x14ac:dyDescent="0.2">
      <c r="A2039" t="s">
        <v>1206</v>
      </c>
      <c r="B2039">
        <v>275435</v>
      </c>
    </row>
    <row r="2040" spans="1:2" x14ac:dyDescent="0.2">
      <c r="A2040" t="s">
        <v>1207</v>
      </c>
      <c r="B2040">
        <v>24950</v>
      </c>
    </row>
    <row r="2041" spans="1:2" x14ac:dyDescent="0.2">
      <c r="A2041" t="s">
        <v>1208</v>
      </c>
      <c r="B2041">
        <v>14445</v>
      </c>
    </row>
    <row r="2042" spans="1:2" x14ac:dyDescent="0.2">
      <c r="A2042" t="s">
        <v>1209</v>
      </c>
      <c r="B2042">
        <v>80</v>
      </c>
    </row>
    <row r="2043" spans="1:2" x14ac:dyDescent="0.2">
      <c r="A2043" t="s">
        <v>1210</v>
      </c>
      <c r="B2043">
        <v>11535</v>
      </c>
    </row>
    <row r="2044" spans="1:2" x14ac:dyDescent="0.2">
      <c r="A2044" t="s">
        <v>1211</v>
      </c>
      <c r="B2044">
        <v>1095</v>
      </c>
    </row>
    <row r="2045" spans="1:2" x14ac:dyDescent="0.2">
      <c r="A2045" t="s">
        <v>1212</v>
      </c>
      <c r="B2045">
        <v>2050</v>
      </c>
    </row>
    <row r="2046" spans="1:2" x14ac:dyDescent="0.2">
      <c r="A2046" t="s">
        <v>1213</v>
      </c>
      <c r="B2046">
        <v>0</v>
      </c>
    </row>
    <row r="2047" spans="1:2" x14ac:dyDescent="0.2">
      <c r="A2047" t="s">
        <v>1214</v>
      </c>
      <c r="B2047">
        <v>370</v>
      </c>
    </row>
    <row r="2048" spans="1:2" x14ac:dyDescent="0.2">
      <c r="A2048" t="s">
        <v>1215</v>
      </c>
      <c r="B2048">
        <v>40</v>
      </c>
    </row>
    <row r="2049" spans="1:2" x14ac:dyDescent="0.2">
      <c r="A2049" t="s">
        <v>1216</v>
      </c>
      <c r="B2049">
        <v>100</v>
      </c>
    </row>
    <row r="2050" spans="1:2" x14ac:dyDescent="0.2">
      <c r="A2050" t="s">
        <v>1217</v>
      </c>
      <c r="B2050">
        <v>0</v>
      </c>
    </row>
    <row r="2051" spans="1:2" x14ac:dyDescent="0.2">
      <c r="A2051" t="s">
        <v>1218</v>
      </c>
      <c r="B2051">
        <v>10</v>
      </c>
    </row>
    <row r="2052" spans="1:2" x14ac:dyDescent="0.2">
      <c r="A2052" t="s">
        <v>1219</v>
      </c>
      <c r="B2052">
        <v>70</v>
      </c>
    </row>
    <row r="2053" spans="1:2" x14ac:dyDescent="0.2">
      <c r="A2053" t="s">
        <v>1220</v>
      </c>
      <c r="B2053">
        <v>7800</v>
      </c>
    </row>
    <row r="2054" spans="1:2" x14ac:dyDescent="0.2">
      <c r="A2054" t="s">
        <v>1221</v>
      </c>
      <c r="B2054">
        <v>930</v>
      </c>
    </row>
    <row r="2055" spans="1:2" x14ac:dyDescent="0.2">
      <c r="A2055" t="s">
        <v>1222</v>
      </c>
      <c r="B2055">
        <v>10</v>
      </c>
    </row>
    <row r="2056" spans="1:2" x14ac:dyDescent="0.2">
      <c r="A2056" t="s">
        <v>1223</v>
      </c>
      <c r="B2056">
        <v>915</v>
      </c>
    </row>
    <row r="2057" spans="1:2" x14ac:dyDescent="0.2">
      <c r="A2057" t="s">
        <v>1224</v>
      </c>
      <c r="B2057">
        <v>1890</v>
      </c>
    </row>
    <row r="2058" spans="1:2" x14ac:dyDescent="0.2">
      <c r="A2058" t="s">
        <v>1225</v>
      </c>
      <c r="B2058">
        <v>45</v>
      </c>
    </row>
    <row r="2059" spans="1:2" x14ac:dyDescent="0.2">
      <c r="A2059" t="s">
        <v>1226</v>
      </c>
      <c r="B2059">
        <v>765</v>
      </c>
    </row>
    <row r="2060" spans="1:2" x14ac:dyDescent="0.2">
      <c r="A2060" t="s">
        <v>1227</v>
      </c>
      <c r="B2060">
        <v>1085</v>
      </c>
    </row>
    <row r="2061" spans="1:2" x14ac:dyDescent="0.2">
      <c r="A2061" t="s">
        <v>1228</v>
      </c>
      <c r="B2061">
        <v>0</v>
      </c>
    </row>
    <row r="2062" spans="1:2" x14ac:dyDescent="0.2">
      <c r="A2062" t="s">
        <v>1229</v>
      </c>
      <c r="B2062">
        <v>0</v>
      </c>
    </row>
    <row r="2063" spans="1:2" x14ac:dyDescent="0.2">
      <c r="A2063" t="s">
        <v>1230</v>
      </c>
      <c r="B2063">
        <v>1135</v>
      </c>
    </row>
    <row r="2064" spans="1:2" x14ac:dyDescent="0.2">
      <c r="A2064" t="s">
        <v>1231</v>
      </c>
      <c r="B2064">
        <v>1135</v>
      </c>
    </row>
    <row r="2065" spans="1:2" x14ac:dyDescent="0.2">
      <c r="A2065" t="s">
        <v>1232</v>
      </c>
      <c r="B2065">
        <v>0</v>
      </c>
    </row>
    <row r="2066" spans="1:2" x14ac:dyDescent="0.2">
      <c r="A2066" t="s">
        <v>1233</v>
      </c>
      <c r="B2066">
        <v>0</v>
      </c>
    </row>
    <row r="2067" spans="1:2" x14ac:dyDescent="0.2">
      <c r="A2067" t="s">
        <v>1234</v>
      </c>
      <c r="B2067">
        <v>20</v>
      </c>
    </row>
    <row r="2068" spans="1:2" x14ac:dyDescent="0.2">
      <c r="A2068" t="s">
        <v>1235</v>
      </c>
      <c r="B2068">
        <v>15</v>
      </c>
    </row>
    <row r="2069" spans="1:2" x14ac:dyDescent="0.2">
      <c r="A2069" t="s">
        <v>1236</v>
      </c>
      <c r="B2069">
        <v>770</v>
      </c>
    </row>
    <row r="2070" spans="1:2" x14ac:dyDescent="0.2">
      <c r="A2070" t="s">
        <v>1237</v>
      </c>
      <c r="B2070">
        <v>160</v>
      </c>
    </row>
    <row r="2071" spans="1:2" x14ac:dyDescent="0.2">
      <c r="A2071" t="s">
        <v>1238</v>
      </c>
      <c r="B2071">
        <v>10</v>
      </c>
    </row>
    <row r="2072" spans="1:2" x14ac:dyDescent="0.2">
      <c r="A2072" t="s">
        <v>1239</v>
      </c>
      <c r="B2072">
        <v>0</v>
      </c>
    </row>
    <row r="2073" spans="1:2" x14ac:dyDescent="0.2">
      <c r="A2073" t="s">
        <v>1240</v>
      </c>
      <c r="B2073">
        <v>0</v>
      </c>
    </row>
    <row r="2074" spans="1:2" x14ac:dyDescent="0.2">
      <c r="A2074" t="s">
        <v>1241</v>
      </c>
      <c r="B2074">
        <v>135</v>
      </c>
    </row>
    <row r="2075" spans="1:2" x14ac:dyDescent="0.2">
      <c r="A2075" t="s">
        <v>1242</v>
      </c>
      <c r="B2075">
        <v>95</v>
      </c>
    </row>
    <row r="2076" spans="1:2" x14ac:dyDescent="0.2">
      <c r="A2076" t="s">
        <v>1243</v>
      </c>
      <c r="B2076">
        <v>35</v>
      </c>
    </row>
    <row r="2077" spans="1:2" x14ac:dyDescent="0.2">
      <c r="A2077" t="s">
        <v>1244</v>
      </c>
      <c r="B2077">
        <v>10</v>
      </c>
    </row>
    <row r="2078" spans="1:2" x14ac:dyDescent="0.2">
      <c r="A2078" t="s">
        <v>1245</v>
      </c>
      <c r="B2078">
        <v>10</v>
      </c>
    </row>
    <row r="2079" spans="1:2" x14ac:dyDescent="0.2">
      <c r="A2079" t="s">
        <v>1246</v>
      </c>
      <c r="B2079">
        <v>10</v>
      </c>
    </row>
    <row r="2080" spans="1:2" x14ac:dyDescent="0.2">
      <c r="A2080" t="s">
        <v>1247</v>
      </c>
      <c r="B2080">
        <v>0</v>
      </c>
    </row>
    <row r="2081" spans="1:2" x14ac:dyDescent="0.2">
      <c r="A2081" t="s">
        <v>1248</v>
      </c>
      <c r="B2081">
        <v>0</v>
      </c>
    </row>
    <row r="2082" spans="1:2" x14ac:dyDescent="0.2">
      <c r="A2082" t="s">
        <v>1249</v>
      </c>
      <c r="B2082">
        <v>0</v>
      </c>
    </row>
    <row r="2083" spans="1:2" x14ac:dyDescent="0.2">
      <c r="A2083" t="s">
        <v>1250</v>
      </c>
      <c r="B2083">
        <v>0</v>
      </c>
    </row>
    <row r="2084" spans="1:2" x14ac:dyDescent="0.2">
      <c r="A2084" t="s">
        <v>1251</v>
      </c>
      <c r="B2084">
        <v>0</v>
      </c>
    </row>
    <row r="2085" spans="1:2" x14ac:dyDescent="0.2">
      <c r="A2085" t="s">
        <v>1252</v>
      </c>
      <c r="B2085">
        <v>10</v>
      </c>
    </row>
    <row r="2086" spans="1:2" x14ac:dyDescent="0.2">
      <c r="A2086" t="s">
        <v>1253</v>
      </c>
      <c r="B2086">
        <v>8845</v>
      </c>
    </row>
    <row r="2087" spans="1:2" x14ac:dyDescent="0.2">
      <c r="A2087" t="s">
        <v>1254</v>
      </c>
      <c r="B2087">
        <v>35</v>
      </c>
    </row>
    <row r="2088" spans="1:2" x14ac:dyDescent="0.2">
      <c r="A2088" t="s">
        <v>1255</v>
      </c>
      <c r="B2088">
        <v>8795</v>
      </c>
    </row>
    <row r="2089" spans="1:2" x14ac:dyDescent="0.2">
      <c r="A2089" t="s">
        <v>1256</v>
      </c>
      <c r="B2089">
        <v>20</v>
      </c>
    </row>
    <row r="2090" spans="1:2" x14ac:dyDescent="0.2">
      <c r="A2090" t="s">
        <v>1257</v>
      </c>
      <c r="B2090">
        <v>35</v>
      </c>
    </row>
    <row r="2091" spans="1:2" x14ac:dyDescent="0.2">
      <c r="A2091" t="s">
        <v>1258</v>
      </c>
      <c r="B2091">
        <v>0</v>
      </c>
    </row>
    <row r="2092" spans="1:2" x14ac:dyDescent="0.2">
      <c r="A2092" t="s">
        <v>1259</v>
      </c>
      <c r="B2092">
        <v>35</v>
      </c>
    </row>
    <row r="2093" spans="1:2" x14ac:dyDescent="0.2">
      <c r="A2093" t="s">
        <v>1260</v>
      </c>
      <c r="B2093">
        <v>0</v>
      </c>
    </row>
    <row r="2094" spans="1:2" x14ac:dyDescent="0.2">
      <c r="A2094" t="s">
        <v>1261</v>
      </c>
      <c r="B2094">
        <v>0</v>
      </c>
    </row>
    <row r="2095" spans="1:2" x14ac:dyDescent="0.2">
      <c r="A2095" t="s">
        <v>1262</v>
      </c>
      <c r="B2095">
        <v>0</v>
      </c>
    </row>
    <row r="2096" spans="1:2" x14ac:dyDescent="0.2">
      <c r="A2096" t="s">
        <v>1263</v>
      </c>
      <c r="B2096">
        <v>0</v>
      </c>
    </row>
    <row r="2097" spans="1:2" x14ac:dyDescent="0.2">
      <c r="A2097" t="s">
        <v>1264</v>
      </c>
      <c r="B2097">
        <v>110</v>
      </c>
    </row>
    <row r="2098" spans="1:2" x14ac:dyDescent="0.2">
      <c r="A2098" t="s">
        <v>1265</v>
      </c>
      <c r="B2098">
        <v>0</v>
      </c>
    </row>
    <row r="2099" spans="1:2" x14ac:dyDescent="0.2">
      <c r="A2099" t="s">
        <v>1266</v>
      </c>
      <c r="B2099">
        <v>20</v>
      </c>
    </row>
    <row r="2100" spans="1:2" x14ac:dyDescent="0.2">
      <c r="A2100" t="s">
        <v>1267</v>
      </c>
      <c r="B2100">
        <v>10</v>
      </c>
    </row>
    <row r="2101" spans="1:2" x14ac:dyDescent="0.2">
      <c r="A2101" t="s">
        <v>1268</v>
      </c>
      <c r="B2101">
        <v>20</v>
      </c>
    </row>
    <row r="2102" spans="1:2" x14ac:dyDescent="0.2">
      <c r="A2102" t="s">
        <v>1269</v>
      </c>
      <c r="B2102">
        <v>35</v>
      </c>
    </row>
    <row r="2103" spans="1:2" x14ac:dyDescent="0.2">
      <c r="A2103" t="s">
        <v>1270</v>
      </c>
      <c r="B2103">
        <v>10</v>
      </c>
    </row>
    <row r="2104" spans="1:2" x14ac:dyDescent="0.2">
      <c r="A2104" t="s">
        <v>1271</v>
      </c>
      <c r="B2104">
        <v>15</v>
      </c>
    </row>
    <row r="2105" spans="1:2" x14ac:dyDescent="0.2">
      <c r="A2105" t="s">
        <v>1272</v>
      </c>
      <c r="B2105">
        <v>0</v>
      </c>
    </row>
    <row r="2106" spans="1:2" x14ac:dyDescent="0.2">
      <c r="A2106" t="s">
        <v>1273</v>
      </c>
      <c r="B2106">
        <v>0</v>
      </c>
    </row>
    <row r="2107" spans="1:2" x14ac:dyDescent="0.2">
      <c r="A2107" t="s">
        <v>1274</v>
      </c>
      <c r="B2107">
        <v>260</v>
      </c>
    </row>
    <row r="2108" spans="1:2" x14ac:dyDescent="0.2">
      <c r="A2108" t="s">
        <v>1275</v>
      </c>
      <c r="B2108">
        <v>20</v>
      </c>
    </row>
    <row r="2109" spans="1:2" x14ac:dyDescent="0.2">
      <c r="A2109" t="s">
        <v>1276</v>
      </c>
      <c r="B2109">
        <v>240</v>
      </c>
    </row>
    <row r="2110" spans="1:2" x14ac:dyDescent="0.2">
      <c r="A2110" t="s">
        <v>1277</v>
      </c>
      <c r="B2110">
        <v>0</v>
      </c>
    </row>
    <row r="2111" spans="1:2" x14ac:dyDescent="0.2">
      <c r="A2111" t="s">
        <v>1278</v>
      </c>
      <c r="B2111">
        <v>10</v>
      </c>
    </row>
    <row r="2112" spans="1:2" x14ac:dyDescent="0.2">
      <c r="A2112" t="s">
        <v>1279</v>
      </c>
      <c r="B2112">
        <v>25</v>
      </c>
    </row>
    <row r="2113" spans="1:2" x14ac:dyDescent="0.2">
      <c r="A2113" t="s">
        <v>1280</v>
      </c>
      <c r="B2113">
        <v>15</v>
      </c>
    </row>
    <row r="2114" spans="1:2" x14ac:dyDescent="0.2">
      <c r="A2114" t="s">
        <v>1281</v>
      </c>
      <c r="B2114">
        <v>10</v>
      </c>
    </row>
    <row r="2115" spans="1:2" x14ac:dyDescent="0.2">
      <c r="A2115" t="s">
        <v>1282</v>
      </c>
      <c r="B2115">
        <v>0</v>
      </c>
    </row>
    <row r="2116" spans="1:2" x14ac:dyDescent="0.2">
      <c r="A2116" t="s">
        <v>1283</v>
      </c>
      <c r="B2116">
        <v>30</v>
      </c>
    </row>
    <row r="2117" spans="1:2" x14ac:dyDescent="0.2">
      <c r="A2117" t="s">
        <v>1284</v>
      </c>
      <c r="B2117">
        <v>10</v>
      </c>
    </row>
    <row r="2118" spans="1:2" x14ac:dyDescent="0.2">
      <c r="A2118" t="s">
        <v>1285</v>
      </c>
      <c r="B2118">
        <v>0</v>
      </c>
    </row>
    <row r="2119" spans="1:2" x14ac:dyDescent="0.2">
      <c r="A2119" t="s">
        <v>1286</v>
      </c>
      <c r="B2119">
        <v>10</v>
      </c>
    </row>
    <row r="2120" spans="1:2" x14ac:dyDescent="0.2">
      <c r="A2120" t="s">
        <v>1287</v>
      </c>
      <c r="B2120">
        <v>10</v>
      </c>
    </row>
    <row r="2121" spans="1:2" x14ac:dyDescent="0.2">
      <c r="A2121" t="s">
        <v>1288</v>
      </c>
      <c r="B2121">
        <v>0</v>
      </c>
    </row>
    <row r="2122" spans="1:2" x14ac:dyDescent="0.2">
      <c r="A2122" t="s">
        <v>1289</v>
      </c>
      <c r="B2122">
        <v>30</v>
      </c>
    </row>
    <row r="2123" spans="1:2" x14ac:dyDescent="0.2">
      <c r="A2123" t="s">
        <v>1290</v>
      </c>
      <c r="B2123">
        <v>250485</v>
      </c>
    </row>
    <row r="2124" spans="1:2" x14ac:dyDescent="0.2">
      <c r="A2124" t="s">
        <v>1291</v>
      </c>
      <c r="B2124">
        <v>7380</v>
      </c>
    </row>
    <row r="2125" spans="1:2" x14ac:dyDescent="0.2">
      <c r="A2125" t="s">
        <v>1292</v>
      </c>
      <c r="B2125">
        <v>35</v>
      </c>
    </row>
    <row r="2126" spans="1:2" x14ac:dyDescent="0.2">
      <c r="A2126" t="s">
        <v>1293</v>
      </c>
      <c r="B2126">
        <v>20</v>
      </c>
    </row>
    <row r="2127" spans="1:2" x14ac:dyDescent="0.2">
      <c r="A2127" t="s">
        <v>1294</v>
      </c>
      <c r="B2127">
        <v>15</v>
      </c>
    </row>
    <row r="2128" spans="1:2" x14ac:dyDescent="0.2">
      <c r="A2128" t="s">
        <v>1295</v>
      </c>
      <c r="B2128">
        <v>270</v>
      </c>
    </row>
    <row r="2129" spans="1:2" x14ac:dyDescent="0.2">
      <c r="A2129" t="s">
        <v>1296</v>
      </c>
      <c r="B2129">
        <v>10</v>
      </c>
    </row>
    <row r="2130" spans="1:2" x14ac:dyDescent="0.2">
      <c r="A2130" t="s">
        <v>1297</v>
      </c>
      <c r="B2130">
        <v>45</v>
      </c>
    </row>
    <row r="2131" spans="1:2" x14ac:dyDescent="0.2">
      <c r="A2131" t="s">
        <v>1298</v>
      </c>
      <c r="B2131">
        <v>220</v>
      </c>
    </row>
    <row r="2132" spans="1:2" x14ac:dyDescent="0.2">
      <c r="A2132" t="s">
        <v>1299</v>
      </c>
      <c r="B2132">
        <v>0</v>
      </c>
    </row>
    <row r="2133" spans="1:2" x14ac:dyDescent="0.2">
      <c r="A2133" t="s">
        <v>1300</v>
      </c>
      <c r="B2133">
        <v>7065</v>
      </c>
    </row>
    <row r="2134" spans="1:2" x14ac:dyDescent="0.2">
      <c r="A2134" t="s">
        <v>1301</v>
      </c>
      <c r="B2134">
        <v>200</v>
      </c>
    </row>
    <row r="2135" spans="1:2" x14ac:dyDescent="0.2">
      <c r="A2135" t="s">
        <v>1302</v>
      </c>
      <c r="B2135">
        <v>5585</v>
      </c>
    </row>
    <row r="2136" spans="1:2" x14ac:dyDescent="0.2">
      <c r="A2136" t="s">
        <v>1303</v>
      </c>
      <c r="B2136">
        <v>205</v>
      </c>
    </row>
    <row r="2137" spans="1:2" x14ac:dyDescent="0.2">
      <c r="A2137" t="s">
        <v>1304</v>
      </c>
      <c r="B2137">
        <v>35</v>
      </c>
    </row>
    <row r="2138" spans="1:2" x14ac:dyDescent="0.2">
      <c r="A2138" t="s">
        <v>1305</v>
      </c>
      <c r="B2138">
        <v>0</v>
      </c>
    </row>
    <row r="2139" spans="1:2" x14ac:dyDescent="0.2">
      <c r="A2139" t="s">
        <v>1306</v>
      </c>
      <c r="B2139">
        <v>825</v>
      </c>
    </row>
    <row r="2140" spans="1:2" x14ac:dyDescent="0.2">
      <c r="A2140" t="s">
        <v>1307</v>
      </c>
      <c r="B2140">
        <v>25</v>
      </c>
    </row>
    <row r="2141" spans="1:2" x14ac:dyDescent="0.2">
      <c r="A2141" t="s">
        <v>1308</v>
      </c>
      <c r="B2141">
        <v>135</v>
      </c>
    </row>
    <row r="2142" spans="1:2" x14ac:dyDescent="0.2">
      <c r="A2142" t="s">
        <v>1309</v>
      </c>
      <c r="B2142">
        <v>65</v>
      </c>
    </row>
    <row r="2143" spans="1:2" x14ac:dyDescent="0.2">
      <c r="A2143" t="s">
        <v>1310</v>
      </c>
      <c r="B2143">
        <v>10</v>
      </c>
    </row>
    <row r="2144" spans="1:2" x14ac:dyDescent="0.2">
      <c r="A2144" t="s">
        <v>1311</v>
      </c>
      <c r="B2144">
        <v>8545</v>
      </c>
    </row>
    <row r="2145" spans="1:2" x14ac:dyDescent="0.2">
      <c r="A2145" t="s">
        <v>1312</v>
      </c>
      <c r="B2145">
        <v>480</v>
      </c>
    </row>
    <row r="2146" spans="1:2" x14ac:dyDescent="0.2">
      <c r="A2146" t="s">
        <v>1313</v>
      </c>
      <c r="B2146">
        <v>8075</v>
      </c>
    </row>
    <row r="2147" spans="1:2" x14ac:dyDescent="0.2">
      <c r="A2147" t="s">
        <v>1314</v>
      </c>
      <c r="B2147">
        <v>0</v>
      </c>
    </row>
    <row r="2148" spans="1:2" x14ac:dyDescent="0.2">
      <c r="A2148" t="s">
        <v>1315</v>
      </c>
      <c r="B2148">
        <v>3850</v>
      </c>
    </row>
    <row r="2149" spans="1:2" x14ac:dyDescent="0.2">
      <c r="A2149" t="s">
        <v>1316</v>
      </c>
      <c r="B2149">
        <v>0</v>
      </c>
    </row>
    <row r="2150" spans="1:2" x14ac:dyDescent="0.2">
      <c r="A2150" t="s">
        <v>1317</v>
      </c>
      <c r="B2150">
        <v>70</v>
      </c>
    </row>
    <row r="2151" spans="1:2" x14ac:dyDescent="0.2">
      <c r="A2151" t="s">
        <v>1318</v>
      </c>
      <c r="B2151">
        <v>0</v>
      </c>
    </row>
    <row r="2152" spans="1:2" x14ac:dyDescent="0.2">
      <c r="A2152" t="s">
        <v>1319</v>
      </c>
      <c r="B2152">
        <v>25</v>
      </c>
    </row>
    <row r="2153" spans="1:2" x14ac:dyDescent="0.2">
      <c r="A2153" t="s">
        <v>1320</v>
      </c>
      <c r="B2153">
        <v>110</v>
      </c>
    </row>
    <row r="2154" spans="1:2" x14ac:dyDescent="0.2">
      <c r="A2154" t="s">
        <v>1321</v>
      </c>
      <c r="B2154">
        <v>0</v>
      </c>
    </row>
    <row r="2155" spans="1:2" x14ac:dyDescent="0.2">
      <c r="A2155" t="s">
        <v>1322</v>
      </c>
      <c r="B2155">
        <v>145</v>
      </c>
    </row>
    <row r="2156" spans="1:2" x14ac:dyDescent="0.2">
      <c r="A2156" t="s">
        <v>1323</v>
      </c>
      <c r="B2156">
        <v>10</v>
      </c>
    </row>
    <row r="2157" spans="1:2" x14ac:dyDescent="0.2">
      <c r="A2157" t="s">
        <v>1324</v>
      </c>
      <c r="B2157">
        <v>0</v>
      </c>
    </row>
    <row r="2158" spans="1:2" x14ac:dyDescent="0.2">
      <c r="A2158" t="s">
        <v>1325</v>
      </c>
      <c r="B2158">
        <v>3450</v>
      </c>
    </row>
    <row r="2159" spans="1:2" x14ac:dyDescent="0.2">
      <c r="A2159" t="s">
        <v>1326</v>
      </c>
      <c r="B2159">
        <v>0</v>
      </c>
    </row>
    <row r="2160" spans="1:2" x14ac:dyDescent="0.2">
      <c r="A2160" t="s">
        <v>1327</v>
      </c>
      <c r="B2160">
        <v>40</v>
      </c>
    </row>
    <row r="2161" spans="1:2" x14ac:dyDescent="0.2">
      <c r="A2161" t="s">
        <v>1328</v>
      </c>
      <c r="B2161">
        <v>350</v>
      </c>
    </row>
    <row r="2162" spans="1:2" x14ac:dyDescent="0.2">
      <c r="A2162" t="s">
        <v>1329</v>
      </c>
      <c r="B2162">
        <v>25</v>
      </c>
    </row>
    <row r="2163" spans="1:2" x14ac:dyDescent="0.2">
      <c r="A2163" t="s">
        <v>1330</v>
      </c>
      <c r="B2163">
        <v>315</v>
      </c>
    </row>
    <row r="2164" spans="1:2" x14ac:dyDescent="0.2">
      <c r="A2164" t="s">
        <v>1331</v>
      </c>
      <c r="B2164">
        <v>15</v>
      </c>
    </row>
    <row r="2165" spans="1:2" x14ac:dyDescent="0.2">
      <c r="A2165" t="s">
        <v>1332</v>
      </c>
      <c r="B2165">
        <v>2225</v>
      </c>
    </row>
    <row r="2166" spans="1:2" x14ac:dyDescent="0.2">
      <c r="A2166" t="s">
        <v>1333</v>
      </c>
      <c r="B2166">
        <v>10</v>
      </c>
    </row>
    <row r="2167" spans="1:2" x14ac:dyDescent="0.2">
      <c r="A2167" t="s">
        <v>1334</v>
      </c>
      <c r="B2167">
        <v>95</v>
      </c>
    </row>
    <row r="2168" spans="1:2" x14ac:dyDescent="0.2">
      <c r="A2168" t="s">
        <v>1335</v>
      </c>
      <c r="B2168">
        <v>2085</v>
      </c>
    </row>
    <row r="2169" spans="1:2" x14ac:dyDescent="0.2">
      <c r="A2169" t="s">
        <v>1336</v>
      </c>
      <c r="B2169">
        <v>45</v>
      </c>
    </row>
    <row r="2170" spans="1:2" x14ac:dyDescent="0.2">
      <c r="A2170" t="s">
        <v>1337</v>
      </c>
      <c r="B2170">
        <v>0</v>
      </c>
    </row>
    <row r="2171" spans="1:2" x14ac:dyDescent="0.2">
      <c r="A2171" t="s">
        <v>1338</v>
      </c>
      <c r="B2171">
        <v>10</v>
      </c>
    </row>
    <row r="2172" spans="1:2" x14ac:dyDescent="0.2">
      <c r="A2172" t="s">
        <v>1339</v>
      </c>
      <c r="B2172">
        <v>85545</v>
      </c>
    </row>
    <row r="2173" spans="1:2" x14ac:dyDescent="0.2">
      <c r="A2173" t="s">
        <v>1340</v>
      </c>
      <c r="B2173">
        <v>345</v>
      </c>
    </row>
    <row r="2174" spans="1:2" x14ac:dyDescent="0.2">
      <c r="A2174" t="s">
        <v>1341</v>
      </c>
      <c r="B2174">
        <v>445</v>
      </c>
    </row>
    <row r="2175" spans="1:2" x14ac:dyDescent="0.2">
      <c r="A2175" t="s">
        <v>1342</v>
      </c>
      <c r="B2175">
        <v>10080</v>
      </c>
    </row>
    <row r="2176" spans="1:2" x14ac:dyDescent="0.2">
      <c r="A2176" t="s">
        <v>1343</v>
      </c>
      <c r="B2176">
        <v>95</v>
      </c>
    </row>
    <row r="2177" spans="1:2" x14ac:dyDescent="0.2">
      <c r="A2177" t="s">
        <v>1344</v>
      </c>
      <c r="B2177">
        <v>35</v>
      </c>
    </row>
    <row r="2178" spans="1:2" x14ac:dyDescent="0.2">
      <c r="A2178" t="s">
        <v>1345</v>
      </c>
      <c r="B2178">
        <v>60</v>
      </c>
    </row>
    <row r="2179" spans="1:2" x14ac:dyDescent="0.2">
      <c r="A2179" t="s">
        <v>1346</v>
      </c>
      <c r="B2179">
        <v>9985</v>
      </c>
    </row>
    <row r="2180" spans="1:2" x14ac:dyDescent="0.2">
      <c r="A2180" t="s">
        <v>1347</v>
      </c>
      <c r="B2180">
        <v>0</v>
      </c>
    </row>
    <row r="2181" spans="1:2" x14ac:dyDescent="0.2">
      <c r="A2181" t="s">
        <v>1348</v>
      </c>
      <c r="B2181">
        <v>155</v>
      </c>
    </row>
    <row r="2182" spans="1:2" x14ac:dyDescent="0.2">
      <c r="A2182" t="s">
        <v>1349</v>
      </c>
      <c r="B2182">
        <v>200</v>
      </c>
    </row>
    <row r="2183" spans="1:2" x14ac:dyDescent="0.2">
      <c r="A2183" t="s">
        <v>1350</v>
      </c>
      <c r="B2183">
        <v>220</v>
      </c>
    </row>
    <row r="2184" spans="1:2" x14ac:dyDescent="0.2">
      <c r="A2184" t="s">
        <v>1351</v>
      </c>
      <c r="B2184">
        <v>70</v>
      </c>
    </row>
    <row r="2185" spans="1:2" x14ac:dyDescent="0.2">
      <c r="A2185" t="s">
        <v>1352</v>
      </c>
      <c r="B2185">
        <v>95</v>
      </c>
    </row>
    <row r="2186" spans="1:2" x14ac:dyDescent="0.2">
      <c r="A2186" t="s">
        <v>1353</v>
      </c>
      <c r="B2186">
        <v>2500</v>
      </c>
    </row>
    <row r="2187" spans="1:2" x14ac:dyDescent="0.2">
      <c r="A2187" t="s">
        <v>1354</v>
      </c>
      <c r="B2187">
        <v>4850</v>
      </c>
    </row>
    <row r="2188" spans="1:2" x14ac:dyDescent="0.2">
      <c r="A2188" t="s">
        <v>1355</v>
      </c>
      <c r="B2188">
        <v>530</v>
      </c>
    </row>
    <row r="2189" spans="1:2" x14ac:dyDescent="0.2">
      <c r="A2189" t="s">
        <v>1356</v>
      </c>
      <c r="B2189">
        <v>30</v>
      </c>
    </row>
    <row r="2190" spans="1:2" x14ac:dyDescent="0.2">
      <c r="A2190" t="s">
        <v>1357</v>
      </c>
      <c r="B2190">
        <v>100</v>
      </c>
    </row>
    <row r="2191" spans="1:2" x14ac:dyDescent="0.2">
      <c r="A2191" t="s">
        <v>1358</v>
      </c>
      <c r="B2191">
        <v>10</v>
      </c>
    </row>
    <row r="2192" spans="1:2" x14ac:dyDescent="0.2">
      <c r="A2192" t="s">
        <v>1359</v>
      </c>
      <c r="B2192">
        <v>1210</v>
      </c>
    </row>
    <row r="2193" spans="1:2" x14ac:dyDescent="0.2">
      <c r="A2193" t="s">
        <v>1360</v>
      </c>
      <c r="B2193">
        <v>10</v>
      </c>
    </row>
    <row r="2194" spans="1:2" x14ac:dyDescent="0.2">
      <c r="A2194" t="s">
        <v>1361</v>
      </c>
      <c r="B2194">
        <v>20</v>
      </c>
    </row>
    <row r="2195" spans="1:2" x14ac:dyDescent="0.2">
      <c r="A2195" t="s">
        <v>1362</v>
      </c>
      <c r="B2195">
        <v>15</v>
      </c>
    </row>
    <row r="2196" spans="1:2" x14ac:dyDescent="0.2">
      <c r="A2196" t="s">
        <v>1363</v>
      </c>
      <c r="B2196">
        <v>0</v>
      </c>
    </row>
    <row r="2197" spans="1:2" x14ac:dyDescent="0.2">
      <c r="A2197" t="s">
        <v>1364</v>
      </c>
      <c r="B2197">
        <v>10</v>
      </c>
    </row>
    <row r="2198" spans="1:2" x14ac:dyDescent="0.2">
      <c r="A2198" t="s">
        <v>1365</v>
      </c>
      <c r="B2198">
        <v>13285</v>
      </c>
    </row>
    <row r="2199" spans="1:2" x14ac:dyDescent="0.2">
      <c r="A2199" t="s">
        <v>1366</v>
      </c>
      <c r="B2199">
        <v>80</v>
      </c>
    </row>
    <row r="2200" spans="1:2" x14ac:dyDescent="0.2">
      <c r="A2200" t="s">
        <v>1367</v>
      </c>
      <c r="B2200">
        <v>90</v>
      </c>
    </row>
    <row r="2201" spans="1:2" x14ac:dyDescent="0.2">
      <c r="A2201" t="s">
        <v>1368</v>
      </c>
      <c r="B2201">
        <v>1170</v>
      </c>
    </row>
    <row r="2202" spans="1:2" x14ac:dyDescent="0.2">
      <c r="A2202" t="s">
        <v>1369</v>
      </c>
      <c r="B2202">
        <v>40</v>
      </c>
    </row>
    <row r="2203" spans="1:2" x14ac:dyDescent="0.2">
      <c r="A2203" t="s">
        <v>1370</v>
      </c>
      <c r="B2203">
        <v>10065</v>
      </c>
    </row>
    <row r="2204" spans="1:2" x14ac:dyDescent="0.2">
      <c r="A2204" t="s">
        <v>1371</v>
      </c>
      <c r="B2204">
        <v>0</v>
      </c>
    </row>
    <row r="2205" spans="1:2" x14ac:dyDescent="0.2">
      <c r="A2205" t="s">
        <v>1372</v>
      </c>
      <c r="B2205">
        <v>70</v>
      </c>
    </row>
    <row r="2206" spans="1:2" x14ac:dyDescent="0.2">
      <c r="A2206" t="s">
        <v>1373</v>
      </c>
      <c r="B2206">
        <v>125</v>
      </c>
    </row>
    <row r="2207" spans="1:2" x14ac:dyDescent="0.2">
      <c r="A2207" t="s">
        <v>1374</v>
      </c>
      <c r="B2207">
        <v>35</v>
      </c>
    </row>
    <row r="2208" spans="1:2" x14ac:dyDescent="0.2">
      <c r="A2208" t="s">
        <v>1375</v>
      </c>
      <c r="B2208">
        <v>895</v>
      </c>
    </row>
    <row r="2209" spans="1:2" x14ac:dyDescent="0.2">
      <c r="A2209" t="s">
        <v>1376</v>
      </c>
      <c r="B2209">
        <v>725</v>
      </c>
    </row>
    <row r="2210" spans="1:2" x14ac:dyDescent="0.2">
      <c r="A2210" t="s">
        <v>1377</v>
      </c>
      <c r="B2210">
        <v>1020</v>
      </c>
    </row>
    <row r="2211" spans="1:2" x14ac:dyDescent="0.2">
      <c r="A2211" t="s">
        <v>1378</v>
      </c>
      <c r="B2211">
        <v>37325</v>
      </c>
    </row>
    <row r="2212" spans="1:2" x14ac:dyDescent="0.2">
      <c r="A2212" t="s">
        <v>1379</v>
      </c>
      <c r="B2212">
        <v>32485</v>
      </c>
    </row>
    <row r="2213" spans="1:2" x14ac:dyDescent="0.2">
      <c r="A2213" t="s">
        <v>1380</v>
      </c>
      <c r="B2213">
        <v>530</v>
      </c>
    </row>
    <row r="2214" spans="1:2" x14ac:dyDescent="0.2">
      <c r="A2214" t="s">
        <v>1381</v>
      </c>
      <c r="B2214">
        <v>885</v>
      </c>
    </row>
    <row r="2215" spans="1:2" x14ac:dyDescent="0.2">
      <c r="A2215" t="s">
        <v>1382</v>
      </c>
      <c r="B2215">
        <v>1400</v>
      </c>
    </row>
    <row r="2216" spans="1:2" x14ac:dyDescent="0.2">
      <c r="A2216" t="s">
        <v>1383</v>
      </c>
      <c r="B2216">
        <v>0</v>
      </c>
    </row>
    <row r="2217" spans="1:2" x14ac:dyDescent="0.2">
      <c r="A2217" t="s">
        <v>1384</v>
      </c>
      <c r="B2217">
        <v>0</v>
      </c>
    </row>
    <row r="2218" spans="1:2" x14ac:dyDescent="0.2">
      <c r="A2218" t="s">
        <v>1385</v>
      </c>
      <c r="B2218">
        <v>35</v>
      </c>
    </row>
    <row r="2219" spans="1:2" x14ac:dyDescent="0.2">
      <c r="A2219" t="s">
        <v>1386</v>
      </c>
      <c r="B2219">
        <v>195</v>
      </c>
    </row>
    <row r="2220" spans="1:2" x14ac:dyDescent="0.2">
      <c r="A2220" t="s">
        <v>1387</v>
      </c>
      <c r="B2220">
        <v>0</v>
      </c>
    </row>
    <row r="2221" spans="1:2" x14ac:dyDescent="0.2">
      <c r="A2221" t="s">
        <v>1388</v>
      </c>
      <c r="B2221">
        <v>27870</v>
      </c>
    </row>
    <row r="2222" spans="1:2" x14ac:dyDescent="0.2">
      <c r="A2222" t="s">
        <v>1389</v>
      </c>
      <c r="B2222">
        <v>40</v>
      </c>
    </row>
    <row r="2223" spans="1:2" x14ac:dyDescent="0.2">
      <c r="A2223" t="s">
        <v>1390</v>
      </c>
      <c r="B2223">
        <v>40</v>
      </c>
    </row>
    <row r="2224" spans="1:2" x14ac:dyDescent="0.2">
      <c r="A2224" t="s">
        <v>1391</v>
      </c>
      <c r="B2224">
        <v>1495</v>
      </c>
    </row>
    <row r="2225" spans="1:2" x14ac:dyDescent="0.2">
      <c r="A2225" t="s">
        <v>1392</v>
      </c>
      <c r="B2225">
        <v>4815</v>
      </c>
    </row>
    <row r="2226" spans="1:2" x14ac:dyDescent="0.2">
      <c r="A2226" t="s">
        <v>1393</v>
      </c>
      <c r="B2226">
        <v>190</v>
      </c>
    </row>
    <row r="2227" spans="1:2" x14ac:dyDescent="0.2">
      <c r="A2227" t="s">
        <v>1394</v>
      </c>
      <c r="B2227">
        <v>50</v>
      </c>
    </row>
    <row r="2228" spans="1:2" x14ac:dyDescent="0.2">
      <c r="A2228" t="s">
        <v>1395</v>
      </c>
      <c r="B2228">
        <v>4585</v>
      </c>
    </row>
    <row r="2229" spans="1:2" x14ac:dyDescent="0.2">
      <c r="A2229" t="s">
        <v>1396</v>
      </c>
      <c r="B2229">
        <v>20</v>
      </c>
    </row>
    <row r="2230" spans="1:2" x14ac:dyDescent="0.2">
      <c r="A2230" t="s">
        <v>1397</v>
      </c>
      <c r="B2230">
        <v>23025</v>
      </c>
    </row>
    <row r="2231" spans="1:2" x14ac:dyDescent="0.2">
      <c r="A2231" t="s">
        <v>1398</v>
      </c>
      <c r="B2231">
        <v>30</v>
      </c>
    </row>
    <row r="2232" spans="1:2" x14ac:dyDescent="0.2">
      <c r="A2232" t="s">
        <v>1399</v>
      </c>
      <c r="B2232">
        <v>1705</v>
      </c>
    </row>
    <row r="2233" spans="1:2" x14ac:dyDescent="0.2">
      <c r="A2233" t="s">
        <v>1400</v>
      </c>
      <c r="B2233">
        <v>7485</v>
      </c>
    </row>
    <row r="2234" spans="1:2" x14ac:dyDescent="0.2">
      <c r="A2234" t="s">
        <v>1401</v>
      </c>
      <c r="B2234">
        <v>750</v>
      </c>
    </row>
    <row r="2235" spans="1:2" x14ac:dyDescent="0.2">
      <c r="A2235" t="s">
        <v>1402</v>
      </c>
      <c r="B2235">
        <v>13030</v>
      </c>
    </row>
    <row r="2236" spans="1:2" x14ac:dyDescent="0.2">
      <c r="A2236" t="s">
        <v>1403</v>
      </c>
      <c r="B2236">
        <v>25</v>
      </c>
    </row>
    <row r="2237" spans="1:2" x14ac:dyDescent="0.2">
      <c r="A2237" t="s">
        <v>938</v>
      </c>
      <c r="B2237">
        <v>3255</v>
      </c>
    </row>
    <row r="2238" spans="1:2" x14ac:dyDescent="0.2">
      <c r="A2238" t="s">
        <v>1404</v>
      </c>
      <c r="B2238">
        <v>25</v>
      </c>
    </row>
    <row r="2239" spans="1:2" x14ac:dyDescent="0.2">
      <c r="A2239" t="s">
        <v>1405</v>
      </c>
      <c r="B2239">
        <v>30</v>
      </c>
    </row>
    <row r="2240" spans="1:2" x14ac:dyDescent="0.2">
      <c r="A2240" t="s">
        <v>940</v>
      </c>
      <c r="B2240">
        <v>12150</v>
      </c>
    </row>
    <row r="2241" spans="1:2" x14ac:dyDescent="0.2">
      <c r="A2241" t="s">
        <v>1406</v>
      </c>
      <c r="B2241">
        <v>10</v>
      </c>
    </row>
    <row r="2242" spans="1:2" x14ac:dyDescent="0.2">
      <c r="A2242" t="s">
        <v>1407</v>
      </c>
      <c r="B2242">
        <v>0</v>
      </c>
    </row>
    <row r="2243" spans="1:2" x14ac:dyDescent="0.2">
      <c r="A2243" t="s">
        <v>1408</v>
      </c>
      <c r="B2243">
        <v>235</v>
      </c>
    </row>
    <row r="2244" spans="1:2" x14ac:dyDescent="0.2">
      <c r="A2244" t="s">
        <v>1409</v>
      </c>
      <c r="B2244">
        <v>20</v>
      </c>
    </row>
    <row r="2245" spans="1:2" x14ac:dyDescent="0.2">
      <c r="A2245" t="s">
        <v>1410</v>
      </c>
      <c r="B2245">
        <v>0</v>
      </c>
    </row>
    <row r="2246" spans="1:2" x14ac:dyDescent="0.2">
      <c r="A2246" t="s">
        <v>1411</v>
      </c>
      <c r="B2246">
        <v>0</v>
      </c>
    </row>
    <row r="2247" spans="1:2" x14ac:dyDescent="0.2">
      <c r="A2247" t="s">
        <v>1412</v>
      </c>
      <c r="B2247">
        <v>10</v>
      </c>
    </row>
    <row r="2248" spans="1:2" x14ac:dyDescent="0.2">
      <c r="A2248" t="s">
        <v>1413</v>
      </c>
      <c r="B2248">
        <v>0</v>
      </c>
    </row>
    <row r="2249" spans="1:2" x14ac:dyDescent="0.2">
      <c r="A2249" t="s">
        <v>1414</v>
      </c>
      <c r="B2249">
        <v>10</v>
      </c>
    </row>
    <row r="2250" spans="1:2" x14ac:dyDescent="0.2">
      <c r="A2250" t="s">
        <v>1415</v>
      </c>
      <c r="B2250">
        <v>20</v>
      </c>
    </row>
    <row r="2251" spans="1:2" x14ac:dyDescent="0.2">
      <c r="A2251" t="s">
        <v>1416</v>
      </c>
      <c r="B2251">
        <v>10</v>
      </c>
    </row>
    <row r="2252" spans="1:2" x14ac:dyDescent="0.2">
      <c r="A2252" t="s">
        <v>1417</v>
      </c>
      <c r="B2252">
        <v>10</v>
      </c>
    </row>
    <row r="2253" spans="1:2" x14ac:dyDescent="0.2">
      <c r="A2253" t="s">
        <v>1418</v>
      </c>
      <c r="B2253">
        <v>0</v>
      </c>
    </row>
    <row r="2254" spans="1:2" x14ac:dyDescent="0.2">
      <c r="A2254" t="s">
        <v>1419</v>
      </c>
      <c r="B2254">
        <v>20</v>
      </c>
    </row>
    <row r="2255" spans="1:2" x14ac:dyDescent="0.2">
      <c r="A2255" t="s">
        <v>1420</v>
      </c>
      <c r="B2255">
        <v>0</v>
      </c>
    </row>
    <row r="2256" spans="1:2" x14ac:dyDescent="0.2">
      <c r="A2256" t="s">
        <v>1421</v>
      </c>
      <c r="B2256">
        <v>85</v>
      </c>
    </row>
    <row r="2257" spans="1:2" x14ac:dyDescent="0.2">
      <c r="A2257" t="s">
        <v>1422</v>
      </c>
      <c r="B2257">
        <v>10</v>
      </c>
    </row>
    <row r="2258" spans="1:2" x14ac:dyDescent="0.2">
      <c r="A2258" t="s">
        <v>1423</v>
      </c>
      <c r="B2258">
        <v>15</v>
      </c>
    </row>
    <row r="2259" spans="1:2" x14ac:dyDescent="0.2">
      <c r="A2259" t="s">
        <v>1424</v>
      </c>
      <c r="B2259">
        <v>30</v>
      </c>
    </row>
    <row r="2260" spans="1:2" x14ac:dyDescent="0.2">
      <c r="A2260" t="s">
        <v>1425</v>
      </c>
      <c r="B2260">
        <v>0</v>
      </c>
    </row>
    <row r="2261" spans="1:2" x14ac:dyDescent="0.2">
      <c r="A2261" t="s">
        <v>1426</v>
      </c>
      <c r="B2261">
        <v>0</v>
      </c>
    </row>
    <row r="2262" spans="1:2" x14ac:dyDescent="0.2">
      <c r="A2262" t="s">
        <v>1427</v>
      </c>
      <c r="B2262">
        <v>0</v>
      </c>
    </row>
    <row r="2263" spans="1:2" x14ac:dyDescent="0.2">
      <c r="A2263" t="s">
        <v>1428</v>
      </c>
      <c r="B2263">
        <v>1920</v>
      </c>
    </row>
    <row r="2264" spans="1:2" x14ac:dyDescent="0.2">
      <c r="A2264" t="s">
        <v>1429</v>
      </c>
      <c r="B2264">
        <v>1145</v>
      </c>
    </row>
    <row r="2265" spans="1:2" x14ac:dyDescent="0.2">
      <c r="A2265" t="s">
        <v>1430</v>
      </c>
      <c r="B2265">
        <v>135</v>
      </c>
    </row>
    <row r="2266" spans="1:2" x14ac:dyDescent="0.2">
      <c r="A2266" t="s">
        <v>1431</v>
      </c>
      <c r="B2266">
        <v>640</v>
      </c>
    </row>
    <row r="2267" spans="1:2" x14ac:dyDescent="0.2">
      <c r="A2267" t="s">
        <v>1432</v>
      </c>
      <c r="B2267">
        <v>122880</v>
      </c>
    </row>
    <row r="2268" spans="1:2" x14ac:dyDescent="0.2">
      <c r="A2268" t="s">
        <v>1433</v>
      </c>
      <c r="B2268">
        <v>122605</v>
      </c>
    </row>
    <row r="2269" spans="1:2" x14ac:dyDescent="0.2">
      <c r="A2269" t="s">
        <v>1434</v>
      </c>
      <c r="B2269">
        <v>58820</v>
      </c>
    </row>
    <row r="2270" spans="1:2" x14ac:dyDescent="0.2">
      <c r="A2270" t="s">
        <v>1435</v>
      </c>
      <c r="B2270">
        <v>70</v>
      </c>
    </row>
    <row r="2271" spans="1:2" x14ac:dyDescent="0.2">
      <c r="A2271" t="s">
        <v>1436</v>
      </c>
      <c r="B2271">
        <v>60090</v>
      </c>
    </row>
    <row r="2272" spans="1:2" x14ac:dyDescent="0.2">
      <c r="A2272" t="s">
        <v>1437</v>
      </c>
      <c r="B2272">
        <v>25</v>
      </c>
    </row>
    <row r="2273" spans="1:2" x14ac:dyDescent="0.2">
      <c r="A2273" t="s">
        <v>1438</v>
      </c>
      <c r="B2273">
        <v>565</v>
      </c>
    </row>
    <row r="2274" spans="1:2" x14ac:dyDescent="0.2">
      <c r="A2274" t="s">
        <v>1439</v>
      </c>
      <c r="B2274">
        <v>105</v>
      </c>
    </row>
    <row r="2275" spans="1:2" x14ac:dyDescent="0.2">
      <c r="A2275" t="s">
        <v>1440</v>
      </c>
      <c r="B2275">
        <v>2930</v>
      </c>
    </row>
    <row r="2276" spans="1:2" x14ac:dyDescent="0.2">
      <c r="A2276" t="s">
        <v>1441</v>
      </c>
      <c r="B2276">
        <v>0</v>
      </c>
    </row>
    <row r="2277" spans="1:2" x14ac:dyDescent="0.2">
      <c r="A2277" t="s">
        <v>1442</v>
      </c>
      <c r="B2277">
        <v>270</v>
      </c>
    </row>
    <row r="2278" spans="1:2" x14ac:dyDescent="0.2">
      <c r="A2278" t="s">
        <v>1443</v>
      </c>
      <c r="B2278">
        <v>70</v>
      </c>
    </row>
    <row r="2279" spans="1:2" x14ac:dyDescent="0.2">
      <c r="A2279" t="s">
        <v>1444</v>
      </c>
      <c r="B2279">
        <v>135</v>
      </c>
    </row>
    <row r="2280" spans="1:2" x14ac:dyDescent="0.2">
      <c r="A2280" t="s">
        <v>1445</v>
      </c>
      <c r="B2280">
        <v>50</v>
      </c>
    </row>
    <row r="2281" spans="1:2" x14ac:dyDescent="0.2">
      <c r="A2281" t="s">
        <v>1446</v>
      </c>
      <c r="B2281">
        <v>15</v>
      </c>
    </row>
    <row r="2282" spans="1:2" x14ac:dyDescent="0.2">
      <c r="A2282" t="s">
        <v>1447</v>
      </c>
      <c r="B2282">
        <v>675</v>
      </c>
    </row>
    <row r="2283" spans="1:2" x14ac:dyDescent="0.2">
      <c r="A2283" t="s">
        <v>1448</v>
      </c>
      <c r="B2283">
        <v>150</v>
      </c>
    </row>
    <row r="2284" spans="1:2" x14ac:dyDescent="0.2">
      <c r="A2284" t="s">
        <v>1449</v>
      </c>
      <c r="B2284">
        <v>525</v>
      </c>
    </row>
    <row r="2285" spans="1:2" x14ac:dyDescent="0.2">
      <c r="A2285" t="s">
        <v>1450</v>
      </c>
      <c r="B2285">
        <v>0</v>
      </c>
    </row>
    <row r="2286" spans="1:2" x14ac:dyDescent="0.2">
      <c r="A2286" t="s">
        <v>1451</v>
      </c>
      <c r="B2286">
        <v>750</v>
      </c>
    </row>
    <row r="2287" spans="1:2" x14ac:dyDescent="0.2">
      <c r="A2287" t="s">
        <v>1452</v>
      </c>
      <c r="B2287">
        <v>25</v>
      </c>
    </row>
    <row r="2288" spans="1:2" x14ac:dyDescent="0.2">
      <c r="A2288" t="s">
        <v>1453</v>
      </c>
      <c r="B2288">
        <v>685</v>
      </c>
    </row>
    <row r="2289" spans="1:2" x14ac:dyDescent="0.2">
      <c r="A2289" t="s">
        <v>1454</v>
      </c>
      <c r="B2289">
        <v>20</v>
      </c>
    </row>
    <row r="2290" spans="1:2" x14ac:dyDescent="0.2">
      <c r="A2290" t="s">
        <v>1455</v>
      </c>
      <c r="B2290">
        <v>15</v>
      </c>
    </row>
    <row r="2291" spans="1:2" x14ac:dyDescent="0.2">
      <c r="A2291" t="s">
        <v>1456</v>
      </c>
      <c r="B2291">
        <v>0</v>
      </c>
    </row>
    <row r="2292" spans="1:2" x14ac:dyDescent="0.2">
      <c r="A2292" t="s">
        <v>1457</v>
      </c>
      <c r="B2292">
        <v>595</v>
      </c>
    </row>
    <row r="2293" spans="1:2" x14ac:dyDescent="0.2">
      <c r="A2293" t="s">
        <v>1458</v>
      </c>
      <c r="B2293">
        <v>50</v>
      </c>
    </row>
    <row r="2294" spans="1:2" x14ac:dyDescent="0.2">
      <c r="A2294" t="s">
        <v>1459</v>
      </c>
      <c r="B2294">
        <v>105</v>
      </c>
    </row>
    <row r="2295" spans="1:2" x14ac:dyDescent="0.2">
      <c r="A2295" t="s">
        <v>1460</v>
      </c>
      <c r="B2295">
        <v>435</v>
      </c>
    </row>
    <row r="2296" spans="1:2" x14ac:dyDescent="0.2">
      <c r="A2296" t="s">
        <v>1461</v>
      </c>
      <c r="B2296">
        <v>0</v>
      </c>
    </row>
    <row r="2297" spans="1:2" x14ac:dyDescent="0.2">
      <c r="A2297" t="s">
        <v>1462</v>
      </c>
      <c r="B2297">
        <v>80</v>
      </c>
    </row>
    <row r="2298" spans="1:2" x14ac:dyDescent="0.2">
      <c r="A2298" t="s">
        <v>2050</v>
      </c>
      <c r="B2298">
        <v>590275</v>
      </c>
    </row>
    <row r="2299" spans="1:2" x14ac:dyDescent="0.2">
      <c r="A2299" t="s">
        <v>2039</v>
      </c>
      <c r="B2299">
        <v>412685</v>
      </c>
    </row>
    <row r="2300" spans="1:2" x14ac:dyDescent="0.2">
      <c r="A2300" t="s">
        <v>2051</v>
      </c>
      <c r="B2300">
        <v>154290</v>
      </c>
    </row>
    <row r="2301" spans="1:2" x14ac:dyDescent="0.2">
      <c r="A2301" t="s">
        <v>2052</v>
      </c>
      <c r="B2301">
        <v>7830</v>
      </c>
    </row>
    <row r="2302" spans="1:2" x14ac:dyDescent="0.2">
      <c r="A2302" t="s">
        <v>2053</v>
      </c>
      <c r="B2302">
        <v>15475</v>
      </c>
    </row>
    <row r="2303" spans="1:2" x14ac:dyDescent="0.2">
      <c r="A2303" t="s">
        <v>2349</v>
      </c>
      <c r="B2303">
        <v>10342970</v>
      </c>
    </row>
    <row r="2304" spans="1:2" x14ac:dyDescent="0.2">
      <c r="A2304" t="s">
        <v>2055</v>
      </c>
      <c r="B2304">
        <v>10042850</v>
      </c>
    </row>
    <row r="2305" spans="1:2" x14ac:dyDescent="0.2">
      <c r="A2305" t="s">
        <v>2056</v>
      </c>
      <c r="B2305">
        <v>9897470</v>
      </c>
    </row>
    <row r="2306" spans="1:2" x14ac:dyDescent="0.2">
      <c r="A2306" t="s">
        <v>702</v>
      </c>
      <c r="B2306">
        <v>7952010</v>
      </c>
    </row>
    <row r="2307" spans="1:2" x14ac:dyDescent="0.2">
      <c r="A2307" t="s">
        <v>712</v>
      </c>
      <c r="B2307">
        <v>1945465</v>
      </c>
    </row>
    <row r="2308" spans="1:2" x14ac:dyDescent="0.2">
      <c r="A2308" t="s">
        <v>2057</v>
      </c>
      <c r="B2308">
        <v>145375</v>
      </c>
    </row>
    <row r="2309" spans="1:2" x14ac:dyDescent="0.2">
      <c r="A2309" t="s">
        <v>2058</v>
      </c>
      <c r="B2309">
        <v>12385</v>
      </c>
    </row>
    <row r="2310" spans="1:2" x14ac:dyDescent="0.2">
      <c r="A2310" t="s">
        <v>2059</v>
      </c>
      <c r="B2310">
        <v>7370</v>
      </c>
    </row>
    <row r="2311" spans="1:2" x14ac:dyDescent="0.2">
      <c r="A2311" t="s">
        <v>2060</v>
      </c>
      <c r="B2311">
        <v>50</v>
      </c>
    </row>
    <row r="2312" spans="1:2" x14ac:dyDescent="0.2">
      <c r="A2312" t="s">
        <v>2061</v>
      </c>
      <c r="B2312">
        <v>5820</v>
      </c>
    </row>
    <row r="2313" spans="1:2" x14ac:dyDescent="0.2">
      <c r="A2313" t="s">
        <v>2062</v>
      </c>
      <c r="B2313">
        <v>580</v>
      </c>
    </row>
    <row r="2314" spans="1:2" x14ac:dyDescent="0.2">
      <c r="A2314" t="s">
        <v>2063</v>
      </c>
      <c r="B2314">
        <v>965</v>
      </c>
    </row>
    <row r="2315" spans="1:2" x14ac:dyDescent="0.2">
      <c r="A2315" t="s">
        <v>2064</v>
      </c>
      <c r="B2315">
        <v>0</v>
      </c>
    </row>
    <row r="2316" spans="1:2" x14ac:dyDescent="0.2">
      <c r="A2316" t="s">
        <v>2065</v>
      </c>
      <c r="B2316">
        <v>180</v>
      </c>
    </row>
    <row r="2317" spans="1:2" x14ac:dyDescent="0.2">
      <c r="A2317" t="s">
        <v>2066</v>
      </c>
      <c r="B2317">
        <v>25</v>
      </c>
    </row>
    <row r="2318" spans="1:2" x14ac:dyDescent="0.2">
      <c r="A2318" t="s">
        <v>2067</v>
      </c>
      <c r="B2318">
        <v>60</v>
      </c>
    </row>
    <row r="2319" spans="1:2" x14ac:dyDescent="0.2">
      <c r="A2319" t="s">
        <v>2068</v>
      </c>
      <c r="B2319">
        <v>0</v>
      </c>
    </row>
    <row r="2320" spans="1:2" x14ac:dyDescent="0.2">
      <c r="A2320" t="s">
        <v>2069</v>
      </c>
      <c r="B2320">
        <v>10</v>
      </c>
    </row>
    <row r="2321" spans="1:2" x14ac:dyDescent="0.2">
      <c r="A2321" t="s">
        <v>2070</v>
      </c>
      <c r="B2321">
        <v>35</v>
      </c>
    </row>
    <row r="2322" spans="1:2" x14ac:dyDescent="0.2">
      <c r="A2322" t="s">
        <v>2071</v>
      </c>
      <c r="B2322">
        <v>3965</v>
      </c>
    </row>
    <row r="2323" spans="1:2" x14ac:dyDescent="0.2">
      <c r="A2323" t="s">
        <v>2072</v>
      </c>
      <c r="B2323">
        <v>510</v>
      </c>
    </row>
    <row r="2324" spans="1:2" x14ac:dyDescent="0.2">
      <c r="A2324" t="s">
        <v>2073</v>
      </c>
      <c r="B2324">
        <v>10</v>
      </c>
    </row>
    <row r="2325" spans="1:2" x14ac:dyDescent="0.2">
      <c r="A2325" t="s">
        <v>2074</v>
      </c>
      <c r="B2325">
        <v>505</v>
      </c>
    </row>
    <row r="2326" spans="1:2" x14ac:dyDescent="0.2">
      <c r="A2326" t="s">
        <v>2075</v>
      </c>
      <c r="B2326">
        <v>995</v>
      </c>
    </row>
    <row r="2327" spans="1:2" x14ac:dyDescent="0.2">
      <c r="A2327" t="s">
        <v>2076</v>
      </c>
      <c r="B2327">
        <v>20</v>
      </c>
    </row>
    <row r="2328" spans="1:2" x14ac:dyDescent="0.2">
      <c r="A2328" t="s">
        <v>2077</v>
      </c>
      <c r="B2328">
        <v>380</v>
      </c>
    </row>
    <row r="2329" spans="1:2" x14ac:dyDescent="0.2">
      <c r="A2329" t="s">
        <v>2078</v>
      </c>
      <c r="B2329">
        <v>590</v>
      </c>
    </row>
    <row r="2330" spans="1:2" x14ac:dyDescent="0.2">
      <c r="A2330" t="s">
        <v>2079</v>
      </c>
      <c r="B2330">
        <v>10</v>
      </c>
    </row>
    <row r="2331" spans="1:2" x14ac:dyDescent="0.2">
      <c r="A2331" t="s">
        <v>2080</v>
      </c>
      <c r="B2331">
        <v>10</v>
      </c>
    </row>
    <row r="2332" spans="1:2" x14ac:dyDescent="0.2">
      <c r="A2332" t="s">
        <v>2081</v>
      </c>
      <c r="B2332">
        <v>530</v>
      </c>
    </row>
    <row r="2333" spans="1:2" x14ac:dyDescent="0.2">
      <c r="A2333" t="s">
        <v>2082</v>
      </c>
      <c r="B2333">
        <v>530</v>
      </c>
    </row>
    <row r="2334" spans="1:2" x14ac:dyDescent="0.2">
      <c r="A2334" t="s">
        <v>2083</v>
      </c>
      <c r="B2334">
        <v>0</v>
      </c>
    </row>
    <row r="2335" spans="1:2" x14ac:dyDescent="0.2">
      <c r="A2335" t="s">
        <v>2084</v>
      </c>
      <c r="B2335">
        <v>0</v>
      </c>
    </row>
    <row r="2336" spans="1:2" x14ac:dyDescent="0.2">
      <c r="A2336" t="s">
        <v>2085</v>
      </c>
      <c r="B2336">
        <v>0</v>
      </c>
    </row>
    <row r="2337" spans="1:2" x14ac:dyDescent="0.2">
      <c r="A2337" t="s">
        <v>2086</v>
      </c>
      <c r="B2337">
        <v>10</v>
      </c>
    </row>
    <row r="2338" spans="1:2" x14ac:dyDescent="0.2">
      <c r="A2338" t="s">
        <v>2087</v>
      </c>
      <c r="B2338">
        <v>360</v>
      </c>
    </row>
    <row r="2339" spans="1:2" x14ac:dyDescent="0.2">
      <c r="A2339" t="s">
        <v>2088</v>
      </c>
      <c r="B2339">
        <v>80</v>
      </c>
    </row>
    <row r="2340" spans="1:2" x14ac:dyDescent="0.2">
      <c r="A2340" t="s">
        <v>2089</v>
      </c>
      <c r="B2340">
        <v>0</v>
      </c>
    </row>
    <row r="2341" spans="1:2" x14ac:dyDescent="0.2">
      <c r="A2341" t="s">
        <v>2090</v>
      </c>
      <c r="B2341">
        <v>10</v>
      </c>
    </row>
    <row r="2342" spans="1:2" x14ac:dyDescent="0.2">
      <c r="A2342" t="s">
        <v>2091</v>
      </c>
      <c r="B2342">
        <v>0</v>
      </c>
    </row>
    <row r="2343" spans="1:2" x14ac:dyDescent="0.2">
      <c r="A2343" t="s">
        <v>2092</v>
      </c>
      <c r="B2343">
        <v>65</v>
      </c>
    </row>
    <row r="2344" spans="1:2" x14ac:dyDescent="0.2">
      <c r="A2344" t="s">
        <v>2093</v>
      </c>
      <c r="B2344">
        <v>45</v>
      </c>
    </row>
    <row r="2345" spans="1:2" x14ac:dyDescent="0.2">
      <c r="A2345" t="s">
        <v>2094</v>
      </c>
      <c r="B2345">
        <v>15</v>
      </c>
    </row>
    <row r="2346" spans="1:2" x14ac:dyDescent="0.2">
      <c r="A2346" t="s">
        <v>2095</v>
      </c>
      <c r="B2346">
        <v>0</v>
      </c>
    </row>
    <row r="2347" spans="1:2" x14ac:dyDescent="0.2">
      <c r="A2347" t="s">
        <v>2096</v>
      </c>
      <c r="B2347">
        <v>0</v>
      </c>
    </row>
    <row r="2348" spans="1:2" x14ac:dyDescent="0.2">
      <c r="A2348" t="s">
        <v>2097</v>
      </c>
      <c r="B2348">
        <v>0</v>
      </c>
    </row>
    <row r="2349" spans="1:2" x14ac:dyDescent="0.2">
      <c r="A2349" t="s">
        <v>2098</v>
      </c>
      <c r="B2349">
        <v>10</v>
      </c>
    </row>
    <row r="2350" spans="1:2" x14ac:dyDescent="0.2">
      <c r="A2350" t="s">
        <v>2099</v>
      </c>
      <c r="B2350">
        <v>0</v>
      </c>
    </row>
    <row r="2351" spans="1:2" x14ac:dyDescent="0.2">
      <c r="A2351" t="s">
        <v>2100</v>
      </c>
      <c r="B2351">
        <v>0</v>
      </c>
    </row>
    <row r="2352" spans="1:2" x14ac:dyDescent="0.2">
      <c r="A2352" t="s">
        <v>2101</v>
      </c>
      <c r="B2352">
        <v>0</v>
      </c>
    </row>
    <row r="2353" spans="1:2" x14ac:dyDescent="0.2">
      <c r="A2353" t="s">
        <v>2102</v>
      </c>
      <c r="B2353">
        <v>0</v>
      </c>
    </row>
    <row r="2354" spans="1:2" x14ac:dyDescent="0.2">
      <c r="A2354" t="s">
        <v>2103</v>
      </c>
      <c r="B2354">
        <v>0</v>
      </c>
    </row>
    <row r="2355" spans="1:2" x14ac:dyDescent="0.2">
      <c r="A2355" t="s">
        <v>2104</v>
      </c>
      <c r="B2355">
        <v>4255</v>
      </c>
    </row>
    <row r="2356" spans="1:2" x14ac:dyDescent="0.2">
      <c r="A2356" t="s">
        <v>2105</v>
      </c>
      <c r="B2356">
        <v>10</v>
      </c>
    </row>
    <row r="2357" spans="1:2" x14ac:dyDescent="0.2">
      <c r="A2357" t="s">
        <v>2106</v>
      </c>
      <c r="B2357">
        <v>4240</v>
      </c>
    </row>
    <row r="2358" spans="1:2" x14ac:dyDescent="0.2">
      <c r="A2358" t="s">
        <v>2107</v>
      </c>
      <c r="B2358">
        <v>10</v>
      </c>
    </row>
    <row r="2359" spans="1:2" x14ac:dyDescent="0.2">
      <c r="A2359" t="s">
        <v>2108</v>
      </c>
      <c r="B2359">
        <v>10</v>
      </c>
    </row>
    <row r="2360" spans="1:2" x14ac:dyDescent="0.2">
      <c r="A2360" t="s">
        <v>2109</v>
      </c>
      <c r="B2360">
        <v>0</v>
      </c>
    </row>
    <row r="2361" spans="1:2" x14ac:dyDescent="0.2">
      <c r="A2361" t="s">
        <v>2110</v>
      </c>
      <c r="B2361">
        <v>10</v>
      </c>
    </row>
    <row r="2362" spans="1:2" x14ac:dyDescent="0.2">
      <c r="A2362" t="s">
        <v>2111</v>
      </c>
      <c r="B2362">
        <v>0</v>
      </c>
    </row>
    <row r="2363" spans="1:2" x14ac:dyDescent="0.2">
      <c r="A2363" t="s">
        <v>2112</v>
      </c>
      <c r="B2363">
        <v>0</v>
      </c>
    </row>
    <row r="2364" spans="1:2" x14ac:dyDescent="0.2">
      <c r="A2364" t="s">
        <v>2113</v>
      </c>
      <c r="B2364">
        <v>0</v>
      </c>
    </row>
    <row r="2365" spans="1:2" x14ac:dyDescent="0.2">
      <c r="A2365" t="s">
        <v>2114</v>
      </c>
      <c r="B2365">
        <v>0</v>
      </c>
    </row>
    <row r="2366" spans="1:2" x14ac:dyDescent="0.2">
      <c r="A2366" t="s">
        <v>2115</v>
      </c>
      <c r="B2366">
        <v>25</v>
      </c>
    </row>
    <row r="2367" spans="1:2" x14ac:dyDescent="0.2">
      <c r="A2367" t="s">
        <v>2116</v>
      </c>
      <c r="B2367">
        <v>0</v>
      </c>
    </row>
    <row r="2368" spans="1:2" x14ac:dyDescent="0.2">
      <c r="A2368" t="s">
        <v>2117</v>
      </c>
      <c r="B2368">
        <v>10</v>
      </c>
    </row>
    <row r="2369" spans="1:2" x14ac:dyDescent="0.2">
      <c r="A2369" t="s">
        <v>2118</v>
      </c>
      <c r="B2369">
        <v>10</v>
      </c>
    </row>
    <row r="2370" spans="1:2" x14ac:dyDescent="0.2">
      <c r="A2370" t="s">
        <v>2119</v>
      </c>
      <c r="B2370">
        <v>0</v>
      </c>
    </row>
    <row r="2371" spans="1:2" x14ac:dyDescent="0.2">
      <c r="A2371" t="s">
        <v>2120</v>
      </c>
      <c r="B2371">
        <v>10</v>
      </c>
    </row>
    <row r="2372" spans="1:2" x14ac:dyDescent="0.2">
      <c r="A2372" t="s">
        <v>2121</v>
      </c>
      <c r="B2372">
        <v>0</v>
      </c>
    </row>
    <row r="2373" spans="1:2" x14ac:dyDescent="0.2">
      <c r="A2373" t="s">
        <v>2122</v>
      </c>
      <c r="B2373">
        <v>10</v>
      </c>
    </row>
    <row r="2374" spans="1:2" x14ac:dyDescent="0.2">
      <c r="A2374" t="s">
        <v>2123</v>
      </c>
      <c r="B2374">
        <v>0</v>
      </c>
    </row>
    <row r="2375" spans="1:2" x14ac:dyDescent="0.2">
      <c r="A2375" t="s">
        <v>2124</v>
      </c>
      <c r="B2375">
        <v>10</v>
      </c>
    </row>
    <row r="2376" spans="1:2" x14ac:dyDescent="0.2">
      <c r="A2376" t="s">
        <v>2125</v>
      </c>
      <c r="B2376">
        <v>160</v>
      </c>
    </row>
    <row r="2377" spans="1:2" x14ac:dyDescent="0.2">
      <c r="A2377" t="s">
        <v>2126</v>
      </c>
      <c r="B2377">
        <v>15</v>
      </c>
    </row>
    <row r="2378" spans="1:2" x14ac:dyDescent="0.2">
      <c r="A2378" t="s">
        <v>2127</v>
      </c>
      <c r="B2378">
        <v>145</v>
      </c>
    </row>
    <row r="2379" spans="1:2" x14ac:dyDescent="0.2">
      <c r="A2379" t="s">
        <v>2128</v>
      </c>
      <c r="B2379">
        <v>0</v>
      </c>
    </row>
    <row r="2380" spans="1:2" x14ac:dyDescent="0.2">
      <c r="A2380" t="s">
        <v>2129</v>
      </c>
      <c r="B2380">
        <v>0</v>
      </c>
    </row>
    <row r="2381" spans="1:2" x14ac:dyDescent="0.2">
      <c r="A2381" t="s">
        <v>2130</v>
      </c>
      <c r="B2381">
        <v>10</v>
      </c>
    </row>
    <row r="2382" spans="1:2" x14ac:dyDescent="0.2">
      <c r="A2382" t="s">
        <v>2131</v>
      </c>
      <c r="B2382">
        <v>10</v>
      </c>
    </row>
    <row r="2383" spans="1:2" x14ac:dyDescent="0.2">
      <c r="A2383" t="s">
        <v>2132</v>
      </c>
      <c r="B2383">
        <v>0</v>
      </c>
    </row>
    <row r="2384" spans="1:2" x14ac:dyDescent="0.2">
      <c r="A2384" t="s">
        <v>2133</v>
      </c>
      <c r="B2384">
        <v>0</v>
      </c>
    </row>
    <row r="2385" spans="1:2" x14ac:dyDescent="0.2">
      <c r="A2385" t="s">
        <v>2134</v>
      </c>
      <c r="B2385">
        <v>15</v>
      </c>
    </row>
    <row r="2386" spans="1:2" x14ac:dyDescent="0.2">
      <c r="A2386" t="s">
        <v>2135</v>
      </c>
      <c r="B2386">
        <v>0</v>
      </c>
    </row>
    <row r="2387" spans="1:2" x14ac:dyDescent="0.2">
      <c r="A2387" t="s">
        <v>2136</v>
      </c>
      <c r="B2387">
        <v>10</v>
      </c>
    </row>
    <row r="2388" spans="1:2" x14ac:dyDescent="0.2">
      <c r="A2388" t="s">
        <v>2137</v>
      </c>
      <c r="B2388">
        <v>10</v>
      </c>
    </row>
    <row r="2389" spans="1:2" x14ac:dyDescent="0.2">
      <c r="A2389" t="s">
        <v>2138</v>
      </c>
      <c r="B2389">
        <v>10</v>
      </c>
    </row>
    <row r="2390" spans="1:2" x14ac:dyDescent="0.2">
      <c r="A2390" t="s">
        <v>2139</v>
      </c>
      <c r="B2390">
        <v>0</v>
      </c>
    </row>
    <row r="2391" spans="1:2" x14ac:dyDescent="0.2">
      <c r="A2391" t="s">
        <v>2140</v>
      </c>
      <c r="B2391">
        <v>15</v>
      </c>
    </row>
    <row r="2392" spans="1:2" x14ac:dyDescent="0.2">
      <c r="A2392" t="s">
        <v>2141</v>
      </c>
      <c r="B2392">
        <v>132995</v>
      </c>
    </row>
    <row r="2393" spans="1:2" x14ac:dyDescent="0.2">
      <c r="A2393" t="s">
        <v>2142</v>
      </c>
      <c r="B2393">
        <v>4530</v>
      </c>
    </row>
    <row r="2394" spans="1:2" x14ac:dyDescent="0.2">
      <c r="A2394" t="s">
        <v>2143</v>
      </c>
      <c r="B2394">
        <v>10</v>
      </c>
    </row>
    <row r="2395" spans="1:2" x14ac:dyDescent="0.2">
      <c r="A2395" t="s">
        <v>2144</v>
      </c>
      <c r="B2395">
        <v>0</v>
      </c>
    </row>
    <row r="2396" spans="1:2" x14ac:dyDescent="0.2">
      <c r="A2396" t="s">
        <v>2145</v>
      </c>
      <c r="B2396">
        <v>0</v>
      </c>
    </row>
    <row r="2397" spans="1:2" x14ac:dyDescent="0.2">
      <c r="A2397" t="s">
        <v>2146</v>
      </c>
      <c r="B2397">
        <v>105</v>
      </c>
    </row>
    <row r="2398" spans="1:2" x14ac:dyDescent="0.2">
      <c r="A2398" t="s">
        <v>2147</v>
      </c>
      <c r="B2398">
        <v>10</v>
      </c>
    </row>
    <row r="2399" spans="1:2" x14ac:dyDescent="0.2">
      <c r="A2399" t="s">
        <v>2148</v>
      </c>
      <c r="B2399">
        <v>20</v>
      </c>
    </row>
    <row r="2400" spans="1:2" x14ac:dyDescent="0.2">
      <c r="A2400" t="s">
        <v>2149</v>
      </c>
      <c r="B2400">
        <v>75</v>
      </c>
    </row>
    <row r="2401" spans="1:2" x14ac:dyDescent="0.2">
      <c r="A2401" t="s">
        <v>2150</v>
      </c>
      <c r="B2401">
        <v>0</v>
      </c>
    </row>
    <row r="2402" spans="1:2" x14ac:dyDescent="0.2">
      <c r="A2402" t="s">
        <v>2151</v>
      </c>
      <c r="B2402">
        <v>4420</v>
      </c>
    </row>
    <row r="2403" spans="1:2" x14ac:dyDescent="0.2">
      <c r="A2403" t="s">
        <v>2152</v>
      </c>
      <c r="B2403">
        <v>95</v>
      </c>
    </row>
    <row r="2404" spans="1:2" x14ac:dyDescent="0.2">
      <c r="A2404" t="s">
        <v>2153</v>
      </c>
      <c r="B2404">
        <v>3695</v>
      </c>
    </row>
    <row r="2405" spans="1:2" x14ac:dyDescent="0.2">
      <c r="A2405" t="s">
        <v>2154</v>
      </c>
      <c r="B2405">
        <v>155</v>
      </c>
    </row>
    <row r="2406" spans="1:2" x14ac:dyDescent="0.2">
      <c r="A2406" t="s">
        <v>2155</v>
      </c>
      <c r="B2406">
        <v>15</v>
      </c>
    </row>
    <row r="2407" spans="1:2" x14ac:dyDescent="0.2">
      <c r="A2407" t="s">
        <v>2156</v>
      </c>
      <c r="B2407">
        <v>0</v>
      </c>
    </row>
    <row r="2408" spans="1:2" x14ac:dyDescent="0.2">
      <c r="A2408" t="s">
        <v>2157</v>
      </c>
      <c r="B2408">
        <v>330</v>
      </c>
    </row>
    <row r="2409" spans="1:2" x14ac:dyDescent="0.2">
      <c r="A2409" t="s">
        <v>2158</v>
      </c>
      <c r="B2409">
        <v>15</v>
      </c>
    </row>
    <row r="2410" spans="1:2" x14ac:dyDescent="0.2">
      <c r="A2410" t="s">
        <v>2159</v>
      </c>
      <c r="B2410">
        <v>70</v>
      </c>
    </row>
    <row r="2411" spans="1:2" x14ac:dyDescent="0.2">
      <c r="A2411" t="s">
        <v>2160</v>
      </c>
      <c r="B2411">
        <v>35</v>
      </c>
    </row>
    <row r="2412" spans="1:2" x14ac:dyDescent="0.2">
      <c r="A2412" t="s">
        <v>2161</v>
      </c>
      <c r="B2412">
        <v>10</v>
      </c>
    </row>
    <row r="2413" spans="1:2" x14ac:dyDescent="0.2">
      <c r="A2413" t="s">
        <v>2162</v>
      </c>
      <c r="B2413">
        <v>3790</v>
      </c>
    </row>
    <row r="2414" spans="1:2" x14ac:dyDescent="0.2">
      <c r="A2414" t="s">
        <v>2163</v>
      </c>
      <c r="B2414">
        <v>230</v>
      </c>
    </row>
    <row r="2415" spans="1:2" x14ac:dyDescent="0.2">
      <c r="A2415" t="s">
        <v>2164</v>
      </c>
      <c r="B2415">
        <v>3560</v>
      </c>
    </row>
    <row r="2416" spans="1:2" x14ac:dyDescent="0.2">
      <c r="A2416" t="s">
        <v>2165</v>
      </c>
      <c r="B2416">
        <v>0</v>
      </c>
    </row>
    <row r="2417" spans="1:2" x14ac:dyDescent="0.2">
      <c r="A2417" t="s">
        <v>2166</v>
      </c>
      <c r="B2417">
        <v>1750</v>
      </c>
    </row>
    <row r="2418" spans="1:2" x14ac:dyDescent="0.2">
      <c r="A2418" t="s">
        <v>2167</v>
      </c>
      <c r="B2418">
        <v>0</v>
      </c>
    </row>
    <row r="2419" spans="1:2" x14ac:dyDescent="0.2">
      <c r="A2419" t="s">
        <v>2168</v>
      </c>
      <c r="B2419">
        <v>15</v>
      </c>
    </row>
    <row r="2420" spans="1:2" x14ac:dyDescent="0.2">
      <c r="A2420" t="s">
        <v>2169</v>
      </c>
      <c r="B2420">
        <v>0</v>
      </c>
    </row>
    <row r="2421" spans="1:2" x14ac:dyDescent="0.2">
      <c r="A2421" t="s">
        <v>2170</v>
      </c>
      <c r="B2421">
        <v>0</v>
      </c>
    </row>
    <row r="2422" spans="1:2" x14ac:dyDescent="0.2">
      <c r="A2422" t="s">
        <v>2171</v>
      </c>
      <c r="B2422">
        <v>50</v>
      </c>
    </row>
    <row r="2423" spans="1:2" x14ac:dyDescent="0.2">
      <c r="A2423" t="s">
        <v>2172</v>
      </c>
      <c r="B2423">
        <v>0</v>
      </c>
    </row>
    <row r="2424" spans="1:2" x14ac:dyDescent="0.2">
      <c r="A2424" t="s">
        <v>2173</v>
      </c>
      <c r="B2424">
        <v>80</v>
      </c>
    </row>
    <row r="2425" spans="1:2" x14ac:dyDescent="0.2">
      <c r="A2425" t="s">
        <v>2174</v>
      </c>
      <c r="B2425">
        <v>0</v>
      </c>
    </row>
    <row r="2426" spans="1:2" x14ac:dyDescent="0.2">
      <c r="A2426" t="s">
        <v>2175</v>
      </c>
      <c r="B2426">
        <v>0</v>
      </c>
    </row>
    <row r="2427" spans="1:2" x14ac:dyDescent="0.2">
      <c r="A2427" t="s">
        <v>2176</v>
      </c>
      <c r="B2427">
        <v>1580</v>
      </c>
    </row>
    <row r="2428" spans="1:2" x14ac:dyDescent="0.2">
      <c r="A2428" t="s">
        <v>2177</v>
      </c>
      <c r="B2428">
        <v>0</v>
      </c>
    </row>
    <row r="2429" spans="1:2" x14ac:dyDescent="0.2">
      <c r="A2429" t="s">
        <v>2178</v>
      </c>
      <c r="B2429">
        <v>25</v>
      </c>
    </row>
    <row r="2430" spans="1:2" x14ac:dyDescent="0.2">
      <c r="A2430" t="s">
        <v>2179</v>
      </c>
      <c r="B2430">
        <v>125</v>
      </c>
    </row>
    <row r="2431" spans="1:2" x14ac:dyDescent="0.2">
      <c r="A2431" t="s">
        <v>2180</v>
      </c>
      <c r="B2431">
        <v>0</v>
      </c>
    </row>
    <row r="2432" spans="1:2" x14ac:dyDescent="0.2">
      <c r="A2432" t="s">
        <v>2181</v>
      </c>
      <c r="B2432">
        <v>110</v>
      </c>
    </row>
    <row r="2433" spans="1:2" x14ac:dyDescent="0.2">
      <c r="A2433" t="s">
        <v>2182</v>
      </c>
      <c r="B2433">
        <v>10</v>
      </c>
    </row>
    <row r="2434" spans="1:2" x14ac:dyDescent="0.2">
      <c r="A2434" t="s">
        <v>2183</v>
      </c>
      <c r="B2434">
        <v>1060</v>
      </c>
    </row>
    <row r="2435" spans="1:2" x14ac:dyDescent="0.2">
      <c r="A2435" t="s">
        <v>2184</v>
      </c>
      <c r="B2435">
        <v>0</v>
      </c>
    </row>
    <row r="2436" spans="1:2" x14ac:dyDescent="0.2">
      <c r="A2436" t="s">
        <v>2185</v>
      </c>
      <c r="B2436">
        <v>50</v>
      </c>
    </row>
    <row r="2437" spans="1:2" x14ac:dyDescent="0.2">
      <c r="A2437" t="s">
        <v>2186</v>
      </c>
      <c r="B2437">
        <v>1000</v>
      </c>
    </row>
    <row r="2438" spans="1:2" x14ac:dyDescent="0.2">
      <c r="A2438" t="s">
        <v>2187</v>
      </c>
      <c r="B2438">
        <v>10</v>
      </c>
    </row>
    <row r="2439" spans="1:2" x14ac:dyDescent="0.2">
      <c r="A2439" t="s">
        <v>2188</v>
      </c>
      <c r="B2439">
        <v>0</v>
      </c>
    </row>
    <row r="2440" spans="1:2" x14ac:dyDescent="0.2">
      <c r="A2440" t="s">
        <v>2189</v>
      </c>
      <c r="B2440">
        <v>0</v>
      </c>
    </row>
    <row r="2441" spans="1:2" x14ac:dyDescent="0.2">
      <c r="A2441" t="s">
        <v>2190</v>
      </c>
      <c r="B2441">
        <v>47305</v>
      </c>
    </row>
    <row r="2442" spans="1:2" x14ac:dyDescent="0.2">
      <c r="A2442" t="s">
        <v>2191</v>
      </c>
      <c r="B2442">
        <v>220</v>
      </c>
    </row>
    <row r="2443" spans="1:2" x14ac:dyDescent="0.2">
      <c r="A2443" t="s">
        <v>2192</v>
      </c>
      <c r="B2443">
        <v>220</v>
      </c>
    </row>
    <row r="2444" spans="1:2" x14ac:dyDescent="0.2">
      <c r="A2444" t="s">
        <v>2193</v>
      </c>
      <c r="B2444">
        <v>4750</v>
      </c>
    </row>
    <row r="2445" spans="1:2" x14ac:dyDescent="0.2">
      <c r="A2445" t="s">
        <v>2194</v>
      </c>
      <c r="B2445">
        <v>40</v>
      </c>
    </row>
    <row r="2446" spans="1:2" x14ac:dyDescent="0.2">
      <c r="A2446" t="s">
        <v>2195</v>
      </c>
      <c r="B2446">
        <v>10</v>
      </c>
    </row>
    <row r="2447" spans="1:2" x14ac:dyDescent="0.2">
      <c r="A2447" t="s">
        <v>2196</v>
      </c>
      <c r="B2447">
        <v>25</v>
      </c>
    </row>
    <row r="2448" spans="1:2" x14ac:dyDescent="0.2">
      <c r="A2448" t="s">
        <v>2197</v>
      </c>
      <c r="B2448">
        <v>4710</v>
      </c>
    </row>
    <row r="2449" spans="1:2" x14ac:dyDescent="0.2">
      <c r="A2449" t="s">
        <v>2198</v>
      </c>
      <c r="B2449">
        <v>0</v>
      </c>
    </row>
    <row r="2450" spans="1:2" x14ac:dyDescent="0.2">
      <c r="A2450" t="s">
        <v>2199</v>
      </c>
      <c r="B2450">
        <v>90</v>
      </c>
    </row>
    <row r="2451" spans="1:2" x14ac:dyDescent="0.2">
      <c r="A2451" t="s">
        <v>2200</v>
      </c>
      <c r="B2451">
        <v>110</v>
      </c>
    </row>
    <row r="2452" spans="1:2" x14ac:dyDescent="0.2">
      <c r="A2452" t="s">
        <v>2201</v>
      </c>
      <c r="B2452">
        <v>130</v>
      </c>
    </row>
    <row r="2453" spans="1:2" x14ac:dyDescent="0.2">
      <c r="A2453" t="s">
        <v>2202</v>
      </c>
      <c r="B2453">
        <v>40</v>
      </c>
    </row>
    <row r="2454" spans="1:2" x14ac:dyDescent="0.2">
      <c r="A2454" t="s">
        <v>2203</v>
      </c>
      <c r="B2454">
        <v>45</v>
      </c>
    </row>
    <row r="2455" spans="1:2" x14ac:dyDescent="0.2">
      <c r="A2455" t="s">
        <v>2204</v>
      </c>
      <c r="B2455">
        <v>1265</v>
      </c>
    </row>
    <row r="2456" spans="1:2" x14ac:dyDescent="0.2">
      <c r="A2456" t="s">
        <v>2205</v>
      </c>
      <c r="B2456">
        <v>2130</v>
      </c>
    </row>
    <row r="2457" spans="1:2" x14ac:dyDescent="0.2">
      <c r="A2457" t="s">
        <v>2206</v>
      </c>
      <c r="B2457">
        <v>320</v>
      </c>
    </row>
    <row r="2458" spans="1:2" x14ac:dyDescent="0.2">
      <c r="A2458" t="s">
        <v>2207</v>
      </c>
      <c r="B2458">
        <v>25</v>
      </c>
    </row>
    <row r="2459" spans="1:2" x14ac:dyDescent="0.2">
      <c r="A2459" t="s">
        <v>2208</v>
      </c>
      <c r="B2459">
        <v>60</v>
      </c>
    </row>
    <row r="2460" spans="1:2" x14ac:dyDescent="0.2">
      <c r="A2460" t="s">
        <v>2209</v>
      </c>
      <c r="B2460">
        <v>0</v>
      </c>
    </row>
    <row r="2461" spans="1:2" x14ac:dyDescent="0.2">
      <c r="A2461" t="s">
        <v>2210</v>
      </c>
      <c r="B2461">
        <v>485</v>
      </c>
    </row>
    <row r="2462" spans="1:2" x14ac:dyDescent="0.2">
      <c r="A2462" t="s">
        <v>2211</v>
      </c>
      <c r="B2462">
        <v>10</v>
      </c>
    </row>
    <row r="2463" spans="1:2" x14ac:dyDescent="0.2">
      <c r="A2463" t="s">
        <v>2212</v>
      </c>
      <c r="B2463">
        <v>15</v>
      </c>
    </row>
    <row r="2464" spans="1:2" x14ac:dyDescent="0.2">
      <c r="A2464" t="s">
        <v>2213</v>
      </c>
      <c r="B2464">
        <v>15</v>
      </c>
    </row>
    <row r="2465" spans="1:2" x14ac:dyDescent="0.2">
      <c r="A2465" t="s">
        <v>2214</v>
      </c>
      <c r="B2465">
        <v>0</v>
      </c>
    </row>
    <row r="2466" spans="1:2" x14ac:dyDescent="0.2">
      <c r="A2466" t="s">
        <v>2215</v>
      </c>
      <c r="B2466">
        <v>10</v>
      </c>
    </row>
    <row r="2467" spans="1:2" x14ac:dyDescent="0.2">
      <c r="A2467" t="s">
        <v>2216</v>
      </c>
      <c r="B2467">
        <v>7455</v>
      </c>
    </row>
    <row r="2468" spans="1:2" x14ac:dyDescent="0.2">
      <c r="A2468" t="s">
        <v>2217</v>
      </c>
      <c r="B2468">
        <v>40</v>
      </c>
    </row>
    <row r="2469" spans="1:2" x14ac:dyDescent="0.2">
      <c r="A2469" t="s">
        <v>2218</v>
      </c>
      <c r="B2469">
        <v>50</v>
      </c>
    </row>
    <row r="2470" spans="1:2" x14ac:dyDescent="0.2">
      <c r="A2470" t="s">
        <v>2219</v>
      </c>
      <c r="B2470">
        <v>625</v>
      </c>
    </row>
    <row r="2471" spans="1:2" x14ac:dyDescent="0.2">
      <c r="A2471" t="s">
        <v>2220</v>
      </c>
      <c r="B2471">
        <v>25</v>
      </c>
    </row>
    <row r="2472" spans="1:2" x14ac:dyDescent="0.2">
      <c r="A2472" t="s">
        <v>2221</v>
      </c>
      <c r="B2472">
        <v>5715</v>
      </c>
    </row>
    <row r="2473" spans="1:2" x14ac:dyDescent="0.2">
      <c r="A2473" t="s">
        <v>2222</v>
      </c>
      <c r="B2473">
        <v>0</v>
      </c>
    </row>
    <row r="2474" spans="1:2" x14ac:dyDescent="0.2">
      <c r="A2474" t="s">
        <v>2223</v>
      </c>
      <c r="B2474">
        <v>30</v>
      </c>
    </row>
    <row r="2475" spans="1:2" x14ac:dyDescent="0.2">
      <c r="A2475" t="s">
        <v>2224</v>
      </c>
      <c r="B2475">
        <v>55</v>
      </c>
    </row>
    <row r="2476" spans="1:2" x14ac:dyDescent="0.2">
      <c r="A2476" t="s">
        <v>2225</v>
      </c>
      <c r="B2476">
        <v>20</v>
      </c>
    </row>
    <row r="2477" spans="1:2" x14ac:dyDescent="0.2">
      <c r="A2477" t="s">
        <v>2226</v>
      </c>
      <c r="B2477">
        <v>390</v>
      </c>
    </row>
    <row r="2478" spans="1:2" x14ac:dyDescent="0.2">
      <c r="A2478" t="s">
        <v>2227</v>
      </c>
      <c r="B2478">
        <v>495</v>
      </c>
    </row>
    <row r="2479" spans="1:2" x14ac:dyDescent="0.2">
      <c r="A2479" t="s">
        <v>2228</v>
      </c>
      <c r="B2479">
        <v>540</v>
      </c>
    </row>
    <row r="2480" spans="1:2" x14ac:dyDescent="0.2">
      <c r="A2480" t="s">
        <v>2229</v>
      </c>
      <c r="B2480">
        <v>21135</v>
      </c>
    </row>
    <row r="2481" spans="1:2" x14ac:dyDescent="0.2">
      <c r="A2481" t="s">
        <v>2230</v>
      </c>
      <c r="B2481">
        <v>18125</v>
      </c>
    </row>
    <row r="2482" spans="1:2" x14ac:dyDescent="0.2">
      <c r="A2482" t="s">
        <v>2231</v>
      </c>
      <c r="B2482">
        <v>280</v>
      </c>
    </row>
    <row r="2483" spans="1:2" x14ac:dyDescent="0.2">
      <c r="A2483" t="s">
        <v>2232</v>
      </c>
      <c r="B2483">
        <v>300</v>
      </c>
    </row>
    <row r="2484" spans="1:2" x14ac:dyDescent="0.2">
      <c r="A2484" t="s">
        <v>2233</v>
      </c>
      <c r="B2484">
        <v>755</v>
      </c>
    </row>
    <row r="2485" spans="1:2" x14ac:dyDescent="0.2">
      <c r="A2485" t="s">
        <v>2234</v>
      </c>
      <c r="B2485">
        <v>0</v>
      </c>
    </row>
    <row r="2486" spans="1:2" x14ac:dyDescent="0.2">
      <c r="A2486" t="s">
        <v>2235</v>
      </c>
      <c r="B2486">
        <v>0</v>
      </c>
    </row>
    <row r="2487" spans="1:2" x14ac:dyDescent="0.2">
      <c r="A2487" t="s">
        <v>2236</v>
      </c>
      <c r="B2487">
        <v>15</v>
      </c>
    </row>
    <row r="2488" spans="1:2" x14ac:dyDescent="0.2">
      <c r="A2488" t="s">
        <v>2237</v>
      </c>
      <c r="B2488">
        <v>95</v>
      </c>
    </row>
    <row r="2489" spans="1:2" x14ac:dyDescent="0.2">
      <c r="A2489" t="s">
        <v>2238</v>
      </c>
      <c r="B2489">
        <v>0</v>
      </c>
    </row>
    <row r="2490" spans="1:2" x14ac:dyDescent="0.2">
      <c r="A2490" t="s">
        <v>2239</v>
      </c>
      <c r="B2490">
        <v>15945</v>
      </c>
    </row>
    <row r="2491" spans="1:2" x14ac:dyDescent="0.2">
      <c r="A2491" t="s">
        <v>2240</v>
      </c>
      <c r="B2491">
        <v>10</v>
      </c>
    </row>
    <row r="2492" spans="1:2" x14ac:dyDescent="0.2">
      <c r="A2492" t="s">
        <v>2241</v>
      </c>
      <c r="B2492">
        <v>25</v>
      </c>
    </row>
    <row r="2493" spans="1:2" x14ac:dyDescent="0.2">
      <c r="A2493" t="s">
        <v>2242</v>
      </c>
      <c r="B2493">
        <v>705</v>
      </c>
    </row>
    <row r="2494" spans="1:2" x14ac:dyDescent="0.2">
      <c r="A2494" t="s">
        <v>2243</v>
      </c>
      <c r="B2494">
        <v>3000</v>
      </c>
    </row>
    <row r="2495" spans="1:2" x14ac:dyDescent="0.2">
      <c r="A2495" t="s">
        <v>2244</v>
      </c>
      <c r="B2495">
        <v>145</v>
      </c>
    </row>
    <row r="2496" spans="1:2" x14ac:dyDescent="0.2">
      <c r="A2496" t="s">
        <v>2245</v>
      </c>
      <c r="B2496">
        <v>25</v>
      </c>
    </row>
    <row r="2497" spans="1:2" x14ac:dyDescent="0.2">
      <c r="A2497" t="s">
        <v>2246</v>
      </c>
      <c r="B2497">
        <v>2830</v>
      </c>
    </row>
    <row r="2498" spans="1:2" x14ac:dyDescent="0.2">
      <c r="A2498" t="s">
        <v>2247</v>
      </c>
      <c r="B2498">
        <v>0</v>
      </c>
    </row>
    <row r="2499" spans="1:2" x14ac:dyDescent="0.2">
      <c r="A2499" t="s">
        <v>2248</v>
      </c>
      <c r="B2499">
        <v>12970</v>
      </c>
    </row>
    <row r="2500" spans="1:2" x14ac:dyDescent="0.2">
      <c r="A2500" t="s">
        <v>2249</v>
      </c>
      <c r="B2500">
        <v>10</v>
      </c>
    </row>
    <row r="2501" spans="1:2" x14ac:dyDescent="0.2">
      <c r="A2501" t="s">
        <v>2250</v>
      </c>
      <c r="B2501">
        <v>895</v>
      </c>
    </row>
    <row r="2502" spans="1:2" x14ac:dyDescent="0.2">
      <c r="A2502" t="s">
        <v>2251</v>
      </c>
      <c r="B2502">
        <v>4795</v>
      </c>
    </row>
    <row r="2503" spans="1:2" x14ac:dyDescent="0.2">
      <c r="A2503" t="s">
        <v>2252</v>
      </c>
      <c r="B2503">
        <v>365</v>
      </c>
    </row>
    <row r="2504" spans="1:2" x14ac:dyDescent="0.2">
      <c r="A2504" t="s">
        <v>2253</v>
      </c>
      <c r="B2504">
        <v>6885</v>
      </c>
    </row>
    <row r="2505" spans="1:2" x14ac:dyDescent="0.2">
      <c r="A2505" t="s">
        <v>2254</v>
      </c>
      <c r="B2505">
        <v>15</v>
      </c>
    </row>
    <row r="2506" spans="1:2" x14ac:dyDescent="0.2">
      <c r="A2506" t="s">
        <v>2255</v>
      </c>
      <c r="B2506">
        <v>1195</v>
      </c>
    </row>
    <row r="2507" spans="1:2" x14ac:dyDescent="0.2">
      <c r="A2507" t="s">
        <v>2256</v>
      </c>
      <c r="B2507">
        <v>10</v>
      </c>
    </row>
    <row r="2508" spans="1:2" x14ac:dyDescent="0.2">
      <c r="A2508" t="s">
        <v>2257</v>
      </c>
      <c r="B2508">
        <v>10</v>
      </c>
    </row>
    <row r="2509" spans="1:2" x14ac:dyDescent="0.2">
      <c r="A2509" t="s">
        <v>2258</v>
      </c>
      <c r="B2509">
        <v>6260</v>
      </c>
    </row>
    <row r="2510" spans="1:2" x14ac:dyDescent="0.2">
      <c r="A2510" t="s">
        <v>2259</v>
      </c>
      <c r="B2510">
        <v>10</v>
      </c>
    </row>
    <row r="2511" spans="1:2" x14ac:dyDescent="0.2">
      <c r="A2511" t="s">
        <v>2260</v>
      </c>
      <c r="B2511">
        <v>0</v>
      </c>
    </row>
    <row r="2512" spans="1:2" x14ac:dyDescent="0.2">
      <c r="A2512" t="s">
        <v>2261</v>
      </c>
      <c r="B2512">
        <v>120</v>
      </c>
    </row>
    <row r="2513" spans="1:2" x14ac:dyDescent="0.2">
      <c r="A2513" t="s">
        <v>2262</v>
      </c>
      <c r="B2513">
        <v>0</v>
      </c>
    </row>
    <row r="2514" spans="1:2" x14ac:dyDescent="0.2">
      <c r="A2514" t="s">
        <v>2263</v>
      </c>
      <c r="B2514">
        <v>0</v>
      </c>
    </row>
    <row r="2515" spans="1:2" x14ac:dyDescent="0.2">
      <c r="A2515" t="s">
        <v>2264</v>
      </c>
      <c r="B2515">
        <v>0</v>
      </c>
    </row>
    <row r="2516" spans="1:2" x14ac:dyDescent="0.2">
      <c r="A2516" t="s">
        <v>2265</v>
      </c>
      <c r="B2516">
        <v>10</v>
      </c>
    </row>
    <row r="2517" spans="1:2" x14ac:dyDescent="0.2">
      <c r="A2517" t="s">
        <v>2350</v>
      </c>
      <c r="B2517">
        <v>0</v>
      </c>
    </row>
    <row r="2518" spans="1:2" x14ac:dyDescent="0.2">
      <c r="A2518" t="s">
        <v>2267</v>
      </c>
      <c r="B2518">
        <v>0</v>
      </c>
    </row>
    <row r="2519" spans="1:2" x14ac:dyDescent="0.2">
      <c r="A2519" t="s">
        <v>2268</v>
      </c>
      <c r="B2519">
        <v>10</v>
      </c>
    </row>
    <row r="2520" spans="1:2" x14ac:dyDescent="0.2">
      <c r="A2520" t="s">
        <v>2269</v>
      </c>
      <c r="B2520">
        <v>10</v>
      </c>
    </row>
    <row r="2521" spans="1:2" x14ac:dyDescent="0.2">
      <c r="A2521" t="s">
        <v>2270</v>
      </c>
      <c r="B2521">
        <v>0</v>
      </c>
    </row>
    <row r="2522" spans="1:2" x14ac:dyDescent="0.2">
      <c r="A2522" t="s">
        <v>2271</v>
      </c>
      <c r="B2522">
        <v>0</v>
      </c>
    </row>
    <row r="2523" spans="1:2" x14ac:dyDescent="0.2">
      <c r="A2523" t="s">
        <v>2272</v>
      </c>
      <c r="B2523">
        <v>10</v>
      </c>
    </row>
    <row r="2524" spans="1:2" x14ac:dyDescent="0.2">
      <c r="A2524" t="s">
        <v>2273</v>
      </c>
      <c r="B2524">
        <v>0</v>
      </c>
    </row>
    <row r="2525" spans="1:2" x14ac:dyDescent="0.2">
      <c r="A2525" t="s">
        <v>2274</v>
      </c>
      <c r="B2525">
        <v>50</v>
      </c>
    </row>
    <row r="2526" spans="1:2" x14ac:dyDescent="0.2">
      <c r="A2526" t="s">
        <v>2275</v>
      </c>
      <c r="B2526">
        <v>0</v>
      </c>
    </row>
    <row r="2527" spans="1:2" x14ac:dyDescent="0.2">
      <c r="A2527" t="s">
        <v>2276</v>
      </c>
      <c r="B2527">
        <v>0</v>
      </c>
    </row>
    <row r="2528" spans="1:2" x14ac:dyDescent="0.2">
      <c r="A2528" t="s">
        <v>2277</v>
      </c>
      <c r="B2528">
        <v>20</v>
      </c>
    </row>
    <row r="2529" spans="1:2" x14ac:dyDescent="0.2">
      <c r="A2529" t="s">
        <v>2278</v>
      </c>
      <c r="B2529">
        <v>0</v>
      </c>
    </row>
    <row r="2530" spans="1:2" x14ac:dyDescent="0.2">
      <c r="A2530" t="s">
        <v>2279</v>
      </c>
      <c r="B2530">
        <v>0</v>
      </c>
    </row>
    <row r="2531" spans="1:2" x14ac:dyDescent="0.2">
      <c r="A2531" t="s">
        <v>2280</v>
      </c>
      <c r="B2531">
        <v>0</v>
      </c>
    </row>
    <row r="2532" spans="1:2" x14ac:dyDescent="0.2">
      <c r="A2532" t="s">
        <v>2281</v>
      </c>
      <c r="B2532">
        <v>740</v>
      </c>
    </row>
    <row r="2533" spans="1:2" x14ac:dyDescent="0.2">
      <c r="A2533" t="s">
        <v>2282</v>
      </c>
      <c r="B2533">
        <v>335</v>
      </c>
    </row>
    <row r="2534" spans="1:2" x14ac:dyDescent="0.2">
      <c r="A2534" t="s">
        <v>2283</v>
      </c>
      <c r="B2534">
        <v>20</v>
      </c>
    </row>
    <row r="2535" spans="1:2" x14ac:dyDescent="0.2">
      <c r="A2535" t="s">
        <v>2284</v>
      </c>
      <c r="B2535">
        <v>385</v>
      </c>
    </row>
    <row r="2536" spans="1:2" x14ac:dyDescent="0.2">
      <c r="A2536" t="s">
        <v>2285</v>
      </c>
      <c r="B2536">
        <v>65035</v>
      </c>
    </row>
    <row r="2537" spans="1:2" x14ac:dyDescent="0.2">
      <c r="A2537" t="s">
        <v>2286</v>
      </c>
      <c r="B2537">
        <v>64880</v>
      </c>
    </row>
    <row r="2538" spans="1:2" x14ac:dyDescent="0.2">
      <c r="A2538" t="s">
        <v>2287</v>
      </c>
      <c r="B2538">
        <v>30485</v>
      </c>
    </row>
    <row r="2539" spans="1:2" x14ac:dyDescent="0.2">
      <c r="A2539" t="s">
        <v>2288</v>
      </c>
      <c r="B2539">
        <v>25</v>
      </c>
    </row>
    <row r="2540" spans="1:2" x14ac:dyDescent="0.2">
      <c r="A2540" t="s">
        <v>2289</v>
      </c>
      <c r="B2540">
        <v>32425</v>
      </c>
    </row>
    <row r="2541" spans="1:2" x14ac:dyDescent="0.2">
      <c r="A2541" t="s">
        <v>2290</v>
      </c>
      <c r="B2541">
        <v>15</v>
      </c>
    </row>
    <row r="2542" spans="1:2" x14ac:dyDescent="0.2">
      <c r="A2542" t="s">
        <v>2291</v>
      </c>
      <c r="B2542">
        <v>340</v>
      </c>
    </row>
    <row r="2543" spans="1:2" x14ac:dyDescent="0.2">
      <c r="A2543" t="s">
        <v>2292</v>
      </c>
      <c r="B2543">
        <v>65</v>
      </c>
    </row>
    <row r="2544" spans="1:2" x14ac:dyDescent="0.2">
      <c r="A2544" t="s">
        <v>2293</v>
      </c>
      <c r="B2544">
        <v>1530</v>
      </c>
    </row>
    <row r="2545" spans="1:2" x14ac:dyDescent="0.2">
      <c r="A2545" t="s">
        <v>2294</v>
      </c>
      <c r="B2545">
        <v>0</v>
      </c>
    </row>
    <row r="2546" spans="1:2" x14ac:dyDescent="0.2">
      <c r="A2546" t="s">
        <v>2295</v>
      </c>
      <c r="B2546">
        <v>155</v>
      </c>
    </row>
    <row r="2547" spans="1:2" x14ac:dyDescent="0.2">
      <c r="A2547" t="s">
        <v>2296</v>
      </c>
      <c r="B2547">
        <v>35</v>
      </c>
    </row>
    <row r="2548" spans="1:2" x14ac:dyDescent="0.2">
      <c r="A2548" t="s">
        <v>2297</v>
      </c>
      <c r="B2548">
        <v>75</v>
      </c>
    </row>
    <row r="2549" spans="1:2" x14ac:dyDescent="0.2">
      <c r="A2549" t="s">
        <v>2298</v>
      </c>
      <c r="B2549">
        <v>35</v>
      </c>
    </row>
    <row r="2550" spans="1:2" x14ac:dyDescent="0.2">
      <c r="A2550" t="s">
        <v>2299</v>
      </c>
      <c r="B2550">
        <v>10</v>
      </c>
    </row>
    <row r="2551" spans="1:2" x14ac:dyDescent="0.2">
      <c r="A2551" t="s">
        <v>2300</v>
      </c>
      <c r="B2551">
        <v>270</v>
      </c>
    </row>
    <row r="2552" spans="1:2" x14ac:dyDescent="0.2">
      <c r="A2552" t="s">
        <v>2301</v>
      </c>
      <c r="B2552">
        <v>70</v>
      </c>
    </row>
    <row r="2553" spans="1:2" x14ac:dyDescent="0.2">
      <c r="A2553" t="s">
        <v>2302</v>
      </c>
      <c r="B2553">
        <v>200</v>
      </c>
    </row>
    <row r="2554" spans="1:2" x14ac:dyDescent="0.2">
      <c r="A2554" t="s">
        <v>2303</v>
      </c>
      <c r="B2554">
        <v>0</v>
      </c>
    </row>
    <row r="2555" spans="1:2" x14ac:dyDescent="0.2">
      <c r="A2555" t="s">
        <v>2304</v>
      </c>
      <c r="B2555">
        <v>475</v>
      </c>
    </row>
    <row r="2556" spans="1:2" x14ac:dyDescent="0.2">
      <c r="A2556" t="s">
        <v>2305</v>
      </c>
      <c r="B2556">
        <v>25</v>
      </c>
    </row>
    <row r="2557" spans="1:2" x14ac:dyDescent="0.2">
      <c r="A2557" t="s">
        <v>2306</v>
      </c>
      <c r="B2557">
        <v>435</v>
      </c>
    </row>
    <row r="2558" spans="1:2" x14ac:dyDescent="0.2">
      <c r="A2558" t="s">
        <v>2307</v>
      </c>
      <c r="B2558">
        <v>10</v>
      </c>
    </row>
    <row r="2559" spans="1:2" x14ac:dyDescent="0.2">
      <c r="A2559" t="s">
        <v>2308</v>
      </c>
      <c r="B2559">
        <v>10</v>
      </c>
    </row>
    <row r="2560" spans="1:2" x14ac:dyDescent="0.2">
      <c r="A2560" t="s">
        <v>2309</v>
      </c>
      <c r="B2560">
        <v>0</v>
      </c>
    </row>
    <row r="2561" spans="1:2" x14ac:dyDescent="0.2">
      <c r="A2561" t="s">
        <v>2310</v>
      </c>
      <c r="B2561">
        <v>275</v>
      </c>
    </row>
    <row r="2562" spans="1:2" x14ac:dyDescent="0.2">
      <c r="A2562" t="s">
        <v>2311</v>
      </c>
      <c r="B2562">
        <v>10</v>
      </c>
    </row>
    <row r="2563" spans="1:2" x14ac:dyDescent="0.2">
      <c r="A2563" t="s">
        <v>2312</v>
      </c>
      <c r="B2563">
        <v>40</v>
      </c>
    </row>
    <row r="2564" spans="1:2" x14ac:dyDescent="0.2">
      <c r="A2564" t="s">
        <v>2313</v>
      </c>
      <c r="B2564">
        <v>220</v>
      </c>
    </row>
    <row r="2565" spans="1:2" x14ac:dyDescent="0.2">
      <c r="A2565" t="s">
        <v>2314</v>
      </c>
      <c r="B2565">
        <v>0</v>
      </c>
    </row>
    <row r="2566" spans="1:2" x14ac:dyDescent="0.2">
      <c r="A2566" t="s">
        <v>2315</v>
      </c>
      <c r="B2566">
        <v>45</v>
      </c>
    </row>
    <row r="2567" spans="1:2" x14ac:dyDescent="0.2">
      <c r="A2567" t="s">
        <v>2316</v>
      </c>
      <c r="B2567">
        <v>300115</v>
      </c>
    </row>
    <row r="2568" spans="1:2" x14ac:dyDescent="0.2">
      <c r="A2568" t="s">
        <v>2317</v>
      </c>
      <c r="B2568">
        <v>211095</v>
      </c>
    </row>
    <row r="2569" spans="1:2" x14ac:dyDescent="0.2">
      <c r="A2569" t="s">
        <v>2318</v>
      </c>
      <c r="B2569">
        <v>77870</v>
      </c>
    </row>
    <row r="2570" spans="1:2" x14ac:dyDescent="0.2">
      <c r="A2570" t="s">
        <v>2319</v>
      </c>
      <c r="B2570">
        <v>3595</v>
      </c>
    </row>
    <row r="2571" spans="1:2" x14ac:dyDescent="0.2">
      <c r="A2571" t="s">
        <v>2320</v>
      </c>
      <c r="B2571">
        <v>7565</v>
      </c>
    </row>
    <row r="2572" spans="1:2" x14ac:dyDescent="0.2">
      <c r="A2572" t="s">
        <v>2351</v>
      </c>
      <c r="B2572">
        <v>9613285</v>
      </c>
    </row>
    <row r="2573" spans="1:2" x14ac:dyDescent="0.2">
      <c r="A2573" t="s">
        <v>2055</v>
      </c>
      <c r="B2573">
        <v>9323130</v>
      </c>
    </row>
    <row r="2574" spans="1:2" x14ac:dyDescent="0.2">
      <c r="A2574" t="s">
        <v>2056</v>
      </c>
      <c r="B2574">
        <v>9193070</v>
      </c>
    </row>
    <row r="2575" spans="1:2" x14ac:dyDescent="0.2">
      <c r="A2575" t="s">
        <v>702</v>
      </c>
      <c r="B2575">
        <v>7313325</v>
      </c>
    </row>
    <row r="2576" spans="1:2" x14ac:dyDescent="0.2">
      <c r="A2576" t="s">
        <v>712</v>
      </c>
      <c r="B2576">
        <v>1879755</v>
      </c>
    </row>
    <row r="2577" spans="1:2" x14ac:dyDescent="0.2">
      <c r="A2577" t="s">
        <v>2057</v>
      </c>
      <c r="B2577">
        <v>130055</v>
      </c>
    </row>
    <row r="2578" spans="1:2" x14ac:dyDescent="0.2">
      <c r="A2578" t="s">
        <v>2058</v>
      </c>
      <c r="B2578">
        <v>12560</v>
      </c>
    </row>
    <row r="2579" spans="1:2" x14ac:dyDescent="0.2">
      <c r="A2579" t="s">
        <v>2059</v>
      </c>
      <c r="B2579">
        <v>7070</v>
      </c>
    </row>
    <row r="2580" spans="1:2" x14ac:dyDescent="0.2">
      <c r="A2580" t="s">
        <v>2060</v>
      </c>
      <c r="B2580">
        <v>35</v>
      </c>
    </row>
    <row r="2581" spans="1:2" x14ac:dyDescent="0.2">
      <c r="A2581" t="s">
        <v>2061</v>
      </c>
      <c r="B2581">
        <v>5720</v>
      </c>
    </row>
    <row r="2582" spans="1:2" x14ac:dyDescent="0.2">
      <c r="A2582" t="s">
        <v>2062</v>
      </c>
      <c r="B2582">
        <v>515</v>
      </c>
    </row>
    <row r="2583" spans="1:2" x14ac:dyDescent="0.2">
      <c r="A2583" t="s">
        <v>2063</v>
      </c>
      <c r="B2583">
        <v>1090</v>
      </c>
    </row>
    <row r="2584" spans="1:2" x14ac:dyDescent="0.2">
      <c r="A2584" t="s">
        <v>2064</v>
      </c>
      <c r="B2584">
        <v>0</v>
      </c>
    </row>
    <row r="2585" spans="1:2" x14ac:dyDescent="0.2">
      <c r="A2585" t="s">
        <v>2065</v>
      </c>
      <c r="B2585">
        <v>190</v>
      </c>
    </row>
    <row r="2586" spans="1:2" x14ac:dyDescent="0.2">
      <c r="A2586" t="s">
        <v>2066</v>
      </c>
      <c r="B2586">
        <v>15</v>
      </c>
    </row>
    <row r="2587" spans="1:2" x14ac:dyDescent="0.2">
      <c r="A2587" t="s">
        <v>2067</v>
      </c>
      <c r="B2587">
        <v>40</v>
      </c>
    </row>
    <row r="2588" spans="1:2" x14ac:dyDescent="0.2">
      <c r="A2588" t="s">
        <v>2068</v>
      </c>
      <c r="B2588">
        <v>0</v>
      </c>
    </row>
    <row r="2589" spans="1:2" x14ac:dyDescent="0.2">
      <c r="A2589" t="s">
        <v>2069</v>
      </c>
      <c r="B2589">
        <v>0</v>
      </c>
    </row>
    <row r="2590" spans="1:2" x14ac:dyDescent="0.2">
      <c r="A2590" t="s">
        <v>2070</v>
      </c>
      <c r="B2590">
        <v>45</v>
      </c>
    </row>
    <row r="2591" spans="1:2" x14ac:dyDescent="0.2">
      <c r="A2591" t="s">
        <v>2071</v>
      </c>
      <c r="B2591">
        <v>3835</v>
      </c>
    </row>
    <row r="2592" spans="1:2" x14ac:dyDescent="0.2">
      <c r="A2592" t="s">
        <v>2072</v>
      </c>
      <c r="B2592">
        <v>415</v>
      </c>
    </row>
    <row r="2593" spans="1:2" x14ac:dyDescent="0.2">
      <c r="A2593" t="s">
        <v>2073</v>
      </c>
      <c r="B2593">
        <v>0</v>
      </c>
    </row>
    <row r="2594" spans="1:2" x14ac:dyDescent="0.2">
      <c r="A2594" t="s">
        <v>2074</v>
      </c>
      <c r="B2594">
        <v>410</v>
      </c>
    </row>
    <row r="2595" spans="1:2" x14ac:dyDescent="0.2">
      <c r="A2595" t="s">
        <v>2075</v>
      </c>
      <c r="B2595">
        <v>900</v>
      </c>
    </row>
    <row r="2596" spans="1:2" x14ac:dyDescent="0.2">
      <c r="A2596" t="s">
        <v>2076</v>
      </c>
      <c r="B2596">
        <v>25</v>
      </c>
    </row>
    <row r="2597" spans="1:2" x14ac:dyDescent="0.2">
      <c r="A2597" t="s">
        <v>2077</v>
      </c>
      <c r="B2597">
        <v>385</v>
      </c>
    </row>
    <row r="2598" spans="1:2" x14ac:dyDescent="0.2">
      <c r="A2598" t="s">
        <v>2078</v>
      </c>
      <c r="B2598">
        <v>485</v>
      </c>
    </row>
    <row r="2599" spans="1:2" x14ac:dyDescent="0.2">
      <c r="A2599" t="s">
        <v>2079</v>
      </c>
      <c r="B2599">
        <v>0</v>
      </c>
    </row>
    <row r="2600" spans="1:2" x14ac:dyDescent="0.2">
      <c r="A2600" t="s">
        <v>2080</v>
      </c>
      <c r="B2600">
        <v>0</v>
      </c>
    </row>
    <row r="2601" spans="1:2" x14ac:dyDescent="0.2">
      <c r="A2601" t="s">
        <v>2081</v>
      </c>
      <c r="B2601">
        <v>610</v>
      </c>
    </row>
    <row r="2602" spans="1:2" x14ac:dyDescent="0.2">
      <c r="A2602" t="s">
        <v>2082</v>
      </c>
      <c r="B2602">
        <v>610</v>
      </c>
    </row>
    <row r="2603" spans="1:2" x14ac:dyDescent="0.2">
      <c r="A2603" t="s">
        <v>2083</v>
      </c>
      <c r="B2603">
        <v>0</v>
      </c>
    </row>
    <row r="2604" spans="1:2" x14ac:dyDescent="0.2">
      <c r="A2604" t="s">
        <v>2084</v>
      </c>
      <c r="B2604">
        <v>0</v>
      </c>
    </row>
    <row r="2605" spans="1:2" x14ac:dyDescent="0.2">
      <c r="A2605" t="s">
        <v>2085</v>
      </c>
      <c r="B2605">
        <v>15</v>
      </c>
    </row>
    <row r="2606" spans="1:2" x14ac:dyDescent="0.2">
      <c r="A2606" t="s">
        <v>2086</v>
      </c>
      <c r="B2606">
        <v>10</v>
      </c>
    </row>
    <row r="2607" spans="1:2" x14ac:dyDescent="0.2">
      <c r="A2607" t="s">
        <v>2087</v>
      </c>
      <c r="B2607">
        <v>410</v>
      </c>
    </row>
    <row r="2608" spans="1:2" x14ac:dyDescent="0.2">
      <c r="A2608" t="s">
        <v>2088</v>
      </c>
      <c r="B2608">
        <v>85</v>
      </c>
    </row>
    <row r="2609" spans="1:2" x14ac:dyDescent="0.2">
      <c r="A2609" t="s">
        <v>2089</v>
      </c>
      <c r="B2609">
        <v>15</v>
      </c>
    </row>
    <row r="2610" spans="1:2" x14ac:dyDescent="0.2">
      <c r="A2610" t="s">
        <v>2090</v>
      </c>
      <c r="B2610">
        <v>0</v>
      </c>
    </row>
    <row r="2611" spans="1:2" x14ac:dyDescent="0.2">
      <c r="A2611" t="s">
        <v>2091</v>
      </c>
      <c r="B2611">
        <v>0</v>
      </c>
    </row>
    <row r="2612" spans="1:2" x14ac:dyDescent="0.2">
      <c r="A2612" t="s">
        <v>2092</v>
      </c>
      <c r="B2612">
        <v>70</v>
      </c>
    </row>
    <row r="2613" spans="1:2" x14ac:dyDescent="0.2">
      <c r="A2613" t="s">
        <v>2093</v>
      </c>
      <c r="B2613">
        <v>45</v>
      </c>
    </row>
    <row r="2614" spans="1:2" x14ac:dyDescent="0.2">
      <c r="A2614" t="s">
        <v>2094</v>
      </c>
      <c r="B2614">
        <v>20</v>
      </c>
    </row>
    <row r="2615" spans="1:2" x14ac:dyDescent="0.2">
      <c r="A2615" t="s">
        <v>2095</v>
      </c>
      <c r="B2615">
        <v>0</v>
      </c>
    </row>
    <row r="2616" spans="1:2" x14ac:dyDescent="0.2">
      <c r="A2616" t="s">
        <v>2096</v>
      </c>
      <c r="B2616">
        <v>10</v>
      </c>
    </row>
    <row r="2617" spans="1:2" x14ac:dyDescent="0.2">
      <c r="A2617" t="s">
        <v>2097</v>
      </c>
      <c r="B2617">
        <v>10</v>
      </c>
    </row>
    <row r="2618" spans="1:2" x14ac:dyDescent="0.2">
      <c r="A2618" t="s">
        <v>2098</v>
      </c>
      <c r="B2618">
        <v>10</v>
      </c>
    </row>
    <row r="2619" spans="1:2" x14ac:dyDescent="0.2">
      <c r="A2619" t="s">
        <v>2099</v>
      </c>
      <c r="B2619">
        <v>10</v>
      </c>
    </row>
    <row r="2620" spans="1:2" x14ac:dyDescent="0.2">
      <c r="A2620" t="s">
        <v>2100</v>
      </c>
      <c r="B2620">
        <v>0</v>
      </c>
    </row>
    <row r="2621" spans="1:2" x14ac:dyDescent="0.2">
      <c r="A2621" t="s">
        <v>2101</v>
      </c>
      <c r="B2621">
        <v>0</v>
      </c>
    </row>
    <row r="2622" spans="1:2" x14ac:dyDescent="0.2">
      <c r="A2622" t="s">
        <v>2102</v>
      </c>
      <c r="B2622">
        <v>0</v>
      </c>
    </row>
    <row r="2623" spans="1:2" x14ac:dyDescent="0.2">
      <c r="A2623" t="s">
        <v>2103</v>
      </c>
      <c r="B2623">
        <v>10</v>
      </c>
    </row>
    <row r="2624" spans="1:2" x14ac:dyDescent="0.2">
      <c r="A2624" t="s">
        <v>2104</v>
      </c>
      <c r="B2624">
        <v>4595</v>
      </c>
    </row>
    <row r="2625" spans="1:2" x14ac:dyDescent="0.2">
      <c r="A2625" t="s">
        <v>2105</v>
      </c>
      <c r="B2625">
        <v>25</v>
      </c>
    </row>
    <row r="2626" spans="1:2" x14ac:dyDescent="0.2">
      <c r="A2626" t="s">
        <v>2106</v>
      </c>
      <c r="B2626">
        <v>4560</v>
      </c>
    </row>
    <row r="2627" spans="1:2" x14ac:dyDescent="0.2">
      <c r="A2627" t="s">
        <v>2107</v>
      </c>
      <c r="B2627">
        <v>10</v>
      </c>
    </row>
    <row r="2628" spans="1:2" x14ac:dyDescent="0.2">
      <c r="A2628" t="s">
        <v>2108</v>
      </c>
      <c r="B2628">
        <v>25</v>
      </c>
    </row>
    <row r="2629" spans="1:2" x14ac:dyDescent="0.2">
      <c r="A2629" t="s">
        <v>2109</v>
      </c>
      <c r="B2629">
        <v>0</v>
      </c>
    </row>
    <row r="2630" spans="1:2" x14ac:dyDescent="0.2">
      <c r="A2630" t="s">
        <v>2110</v>
      </c>
      <c r="B2630">
        <v>25</v>
      </c>
    </row>
    <row r="2631" spans="1:2" x14ac:dyDescent="0.2">
      <c r="A2631" t="s">
        <v>2111</v>
      </c>
      <c r="B2631">
        <v>0</v>
      </c>
    </row>
    <row r="2632" spans="1:2" x14ac:dyDescent="0.2">
      <c r="A2632" t="s">
        <v>2112</v>
      </c>
      <c r="B2632">
        <v>0</v>
      </c>
    </row>
    <row r="2633" spans="1:2" x14ac:dyDescent="0.2">
      <c r="A2633" t="s">
        <v>2113</v>
      </c>
      <c r="B2633">
        <v>0</v>
      </c>
    </row>
    <row r="2634" spans="1:2" x14ac:dyDescent="0.2">
      <c r="A2634" t="s">
        <v>2114</v>
      </c>
      <c r="B2634">
        <v>0</v>
      </c>
    </row>
    <row r="2635" spans="1:2" x14ac:dyDescent="0.2">
      <c r="A2635" t="s">
        <v>2115</v>
      </c>
      <c r="B2635">
        <v>85</v>
      </c>
    </row>
    <row r="2636" spans="1:2" x14ac:dyDescent="0.2">
      <c r="A2636" t="s">
        <v>2116</v>
      </c>
      <c r="B2636">
        <v>10</v>
      </c>
    </row>
    <row r="2637" spans="1:2" x14ac:dyDescent="0.2">
      <c r="A2637" t="s">
        <v>2117</v>
      </c>
      <c r="B2637">
        <v>10</v>
      </c>
    </row>
    <row r="2638" spans="1:2" x14ac:dyDescent="0.2">
      <c r="A2638" t="s">
        <v>2118</v>
      </c>
      <c r="B2638">
        <v>0</v>
      </c>
    </row>
    <row r="2639" spans="1:2" x14ac:dyDescent="0.2">
      <c r="A2639" t="s">
        <v>2119</v>
      </c>
      <c r="B2639">
        <v>20</v>
      </c>
    </row>
    <row r="2640" spans="1:2" x14ac:dyDescent="0.2">
      <c r="A2640" t="s">
        <v>2120</v>
      </c>
      <c r="B2640">
        <v>25</v>
      </c>
    </row>
    <row r="2641" spans="1:2" x14ac:dyDescent="0.2">
      <c r="A2641" t="s">
        <v>2121</v>
      </c>
      <c r="B2641">
        <v>0</v>
      </c>
    </row>
    <row r="2642" spans="1:2" x14ac:dyDescent="0.2">
      <c r="A2642" t="s">
        <v>2122</v>
      </c>
      <c r="B2642">
        <v>15</v>
      </c>
    </row>
    <row r="2643" spans="1:2" x14ac:dyDescent="0.2">
      <c r="A2643" t="s">
        <v>2123</v>
      </c>
      <c r="B2643">
        <v>10</v>
      </c>
    </row>
    <row r="2644" spans="1:2" x14ac:dyDescent="0.2">
      <c r="A2644" t="s">
        <v>2124</v>
      </c>
      <c r="B2644">
        <v>0</v>
      </c>
    </row>
    <row r="2645" spans="1:2" x14ac:dyDescent="0.2">
      <c r="A2645" t="s">
        <v>2125</v>
      </c>
      <c r="B2645">
        <v>105</v>
      </c>
    </row>
    <row r="2646" spans="1:2" x14ac:dyDescent="0.2">
      <c r="A2646" t="s">
        <v>2126</v>
      </c>
      <c r="B2646">
        <v>10</v>
      </c>
    </row>
    <row r="2647" spans="1:2" x14ac:dyDescent="0.2">
      <c r="A2647" t="s">
        <v>2127</v>
      </c>
      <c r="B2647">
        <v>95</v>
      </c>
    </row>
    <row r="2648" spans="1:2" x14ac:dyDescent="0.2">
      <c r="A2648" t="s">
        <v>2128</v>
      </c>
      <c r="B2648">
        <v>0</v>
      </c>
    </row>
    <row r="2649" spans="1:2" x14ac:dyDescent="0.2">
      <c r="A2649" t="s">
        <v>2129</v>
      </c>
      <c r="B2649">
        <v>0</v>
      </c>
    </row>
    <row r="2650" spans="1:2" x14ac:dyDescent="0.2">
      <c r="A2650" t="s">
        <v>2130</v>
      </c>
      <c r="B2650">
        <v>20</v>
      </c>
    </row>
    <row r="2651" spans="1:2" x14ac:dyDescent="0.2">
      <c r="A2651" t="s">
        <v>2131</v>
      </c>
      <c r="B2651">
        <v>0</v>
      </c>
    </row>
    <row r="2652" spans="1:2" x14ac:dyDescent="0.2">
      <c r="A2652" t="s">
        <v>2132</v>
      </c>
      <c r="B2652">
        <v>0</v>
      </c>
    </row>
    <row r="2653" spans="1:2" x14ac:dyDescent="0.2">
      <c r="A2653" t="s">
        <v>2133</v>
      </c>
      <c r="B2653">
        <v>0</v>
      </c>
    </row>
    <row r="2654" spans="1:2" x14ac:dyDescent="0.2">
      <c r="A2654" t="s">
        <v>2134</v>
      </c>
      <c r="B2654">
        <v>20</v>
      </c>
    </row>
    <row r="2655" spans="1:2" x14ac:dyDescent="0.2">
      <c r="A2655" t="s">
        <v>2135</v>
      </c>
      <c r="B2655">
        <v>0</v>
      </c>
    </row>
    <row r="2656" spans="1:2" x14ac:dyDescent="0.2">
      <c r="A2656" t="s">
        <v>2136</v>
      </c>
      <c r="B2656">
        <v>0</v>
      </c>
    </row>
    <row r="2657" spans="1:2" x14ac:dyDescent="0.2">
      <c r="A2657" t="s">
        <v>2137</v>
      </c>
      <c r="B2657">
        <v>10</v>
      </c>
    </row>
    <row r="2658" spans="1:2" x14ac:dyDescent="0.2">
      <c r="A2658" t="s">
        <v>2138</v>
      </c>
      <c r="B2658">
        <v>0</v>
      </c>
    </row>
    <row r="2659" spans="1:2" x14ac:dyDescent="0.2">
      <c r="A2659" t="s">
        <v>2139</v>
      </c>
      <c r="B2659">
        <v>0</v>
      </c>
    </row>
    <row r="2660" spans="1:2" x14ac:dyDescent="0.2">
      <c r="A2660" t="s">
        <v>2140</v>
      </c>
      <c r="B2660">
        <v>15</v>
      </c>
    </row>
    <row r="2661" spans="1:2" x14ac:dyDescent="0.2">
      <c r="A2661" t="s">
        <v>2141</v>
      </c>
      <c r="B2661">
        <v>117490</v>
      </c>
    </row>
    <row r="2662" spans="1:2" x14ac:dyDescent="0.2">
      <c r="A2662" t="s">
        <v>2142</v>
      </c>
      <c r="B2662">
        <v>2850</v>
      </c>
    </row>
    <row r="2663" spans="1:2" x14ac:dyDescent="0.2">
      <c r="A2663" t="s">
        <v>2143</v>
      </c>
      <c r="B2663">
        <v>30</v>
      </c>
    </row>
    <row r="2664" spans="1:2" x14ac:dyDescent="0.2">
      <c r="A2664" t="s">
        <v>2144</v>
      </c>
      <c r="B2664">
        <v>15</v>
      </c>
    </row>
    <row r="2665" spans="1:2" x14ac:dyDescent="0.2">
      <c r="A2665" t="s">
        <v>2145</v>
      </c>
      <c r="B2665">
        <v>10</v>
      </c>
    </row>
    <row r="2666" spans="1:2" x14ac:dyDescent="0.2">
      <c r="A2666" t="s">
        <v>2146</v>
      </c>
      <c r="B2666">
        <v>170</v>
      </c>
    </row>
    <row r="2667" spans="1:2" x14ac:dyDescent="0.2">
      <c r="A2667" t="s">
        <v>2147</v>
      </c>
      <c r="B2667">
        <v>10</v>
      </c>
    </row>
    <row r="2668" spans="1:2" x14ac:dyDescent="0.2">
      <c r="A2668" t="s">
        <v>2148</v>
      </c>
      <c r="B2668">
        <v>20</v>
      </c>
    </row>
    <row r="2669" spans="1:2" x14ac:dyDescent="0.2">
      <c r="A2669" t="s">
        <v>2149</v>
      </c>
      <c r="B2669">
        <v>140</v>
      </c>
    </row>
    <row r="2670" spans="1:2" x14ac:dyDescent="0.2">
      <c r="A2670" t="s">
        <v>2150</v>
      </c>
      <c r="B2670">
        <v>0</v>
      </c>
    </row>
    <row r="2671" spans="1:2" x14ac:dyDescent="0.2">
      <c r="A2671" t="s">
        <v>2151</v>
      </c>
      <c r="B2671">
        <v>2645</v>
      </c>
    </row>
    <row r="2672" spans="1:2" x14ac:dyDescent="0.2">
      <c r="A2672" t="s">
        <v>2152</v>
      </c>
      <c r="B2672">
        <v>100</v>
      </c>
    </row>
    <row r="2673" spans="1:2" x14ac:dyDescent="0.2">
      <c r="A2673" t="s">
        <v>2153</v>
      </c>
      <c r="B2673">
        <v>1890</v>
      </c>
    </row>
    <row r="2674" spans="1:2" x14ac:dyDescent="0.2">
      <c r="A2674" t="s">
        <v>2154</v>
      </c>
      <c r="B2674">
        <v>50</v>
      </c>
    </row>
    <row r="2675" spans="1:2" x14ac:dyDescent="0.2">
      <c r="A2675" t="s">
        <v>2155</v>
      </c>
      <c r="B2675">
        <v>15</v>
      </c>
    </row>
    <row r="2676" spans="1:2" x14ac:dyDescent="0.2">
      <c r="A2676" t="s">
        <v>2156</v>
      </c>
      <c r="B2676">
        <v>0</v>
      </c>
    </row>
    <row r="2677" spans="1:2" x14ac:dyDescent="0.2">
      <c r="A2677" t="s">
        <v>2157</v>
      </c>
      <c r="B2677">
        <v>490</v>
      </c>
    </row>
    <row r="2678" spans="1:2" x14ac:dyDescent="0.2">
      <c r="A2678" t="s">
        <v>2158</v>
      </c>
      <c r="B2678">
        <v>10</v>
      </c>
    </row>
    <row r="2679" spans="1:2" x14ac:dyDescent="0.2">
      <c r="A2679" t="s">
        <v>2159</v>
      </c>
      <c r="B2679">
        <v>60</v>
      </c>
    </row>
    <row r="2680" spans="1:2" x14ac:dyDescent="0.2">
      <c r="A2680" t="s">
        <v>2160</v>
      </c>
      <c r="B2680">
        <v>30</v>
      </c>
    </row>
    <row r="2681" spans="1:2" x14ac:dyDescent="0.2">
      <c r="A2681" t="s">
        <v>2161</v>
      </c>
      <c r="B2681">
        <v>0</v>
      </c>
    </row>
    <row r="2682" spans="1:2" x14ac:dyDescent="0.2">
      <c r="A2682" t="s">
        <v>2162</v>
      </c>
      <c r="B2682">
        <v>4765</v>
      </c>
    </row>
    <row r="2683" spans="1:2" x14ac:dyDescent="0.2">
      <c r="A2683" t="s">
        <v>2163</v>
      </c>
      <c r="B2683">
        <v>250</v>
      </c>
    </row>
    <row r="2684" spans="1:2" x14ac:dyDescent="0.2">
      <c r="A2684" t="s">
        <v>2164</v>
      </c>
      <c r="B2684">
        <v>4510</v>
      </c>
    </row>
    <row r="2685" spans="1:2" x14ac:dyDescent="0.2">
      <c r="A2685" t="s">
        <v>2165</v>
      </c>
      <c r="B2685">
        <v>0</v>
      </c>
    </row>
    <row r="2686" spans="1:2" x14ac:dyDescent="0.2">
      <c r="A2686" t="s">
        <v>2166</v>
      </c>
      <c r="B2686">
        <v>2095</v>
      </c>
    </row>
    <row r="2687" spans="1:2" x14ac:dyDescent="0.2">
      <c r="A2687" t="s">
        <v>2167</v>
      </c>
      <c r="B2687">
        <v>0</v>
      </c>
    </row>
    <row r="2688" spans="1:2" x14ac:dyDescent="0.2">
      <c r="A2688" t="s">
        <v>2168</v>
      </c>
      <c r="B2688">
        <v>55</v>
      </c>
    </row>
    <row r="2689" spans="1:2" x14ac:dyDescent="0.2">
      <c r="A2689" t="s">
        <v>2169</v>
      </c>
      <c r="B2689">
        <v>0</v>
      </c>
    </row>
    <row r="2690" spans="1:2" x14ac:dyDescent="0.2">
      <c r="A2690" t="s">
        <v>2170</v>
      </c>
      <c r="B2690">
        <v>15</v>
      </c>
    </row>
    <row r="2691" spans="1:2" x14ac:dyDescent="0.2">
      <c r="A2691" t="s">
        <v>2171</v>
      </c>
      <c r="B2691">
        <v>60</v>
      </c>
    </row>
    <row r="2692" spans="1:2" x14ac:dyDescent="0.2">
      <c r="A2692" t="s">
        <v>2172</v>
      </c>
      <c r="B2692">
        <v>0</v>
      </c>
    </row>
    <row r="2693" spans="1:2" x14ac:dyDescent="0.2">
      <c r="A2693" t="s">
        <v>2173</v>
      </c>
      <c r="B2693">
        <v>65</v>
      </c>
    </row>
    <row r="2694" spans="1:2" x14ac:dyDescent="0.2">
      <c r="A2694" t="s">
        <v>2174</v>
      </c>
      <c r="B2694">
        <v>10</v>
      </c>
    </row>
    <row r="2695" spans="1:2" x14ac:dyDescent="0.2">
      <c r="A2695" t="s">
        <v>2175</v>
      </c>
      <c r="B2695">
        <v>0</v>
      </c>
    </row>
    <row r="2696" spans="1:2" x14ac:dyDescent="0.2">
      <c r="A2696" t="s">
        <v>2176</v>
      </c>
      <c r="B2696">
        <v>1870</v>
      </c>
    </row>
    <row r="2697" spans="1:2" x14ac:dyDescent="0.2">
      <c r="A2697" t="s">
        <v>2177</v>
      </c>
      <c r="B2697">
        <v>0</v>
      </c>
    </row>
    <row r="2698" spans="1:2" x14ac:dyDescent="0.2">
      <c r="A2698" t="s">
        <v>2178</v>
      </c>
      <c r="B2698">
        <v>20</v>
      </c>
    </row>
    <row r="2699" spans="1:2" x14ac:dyDescent="0.2">
      <c r="A2699" t="s">
        <v>2179</v>
      </c>
      <c r="B2699">
        <v>225</v>
      </c>
    </row>
    <row r="2700" spans="1:2" x14ac:dyDescent="0.2">
      <c r="A2700" t="s">
        <v>2180</v>
      </c>
      <c r="B2700">
        <v>15</v>
      </c>
    </row>
    <row r="2701" spans="1:2" x14ac:dyDescent="0.2">
      <c r="A2701" t="s">
        <v>2181</v>
      </c>
      <c r="B2701">
        <v>205</v>
      </c>
    </row>
    <row r="2702" spans="1:2" x14ac:dyDescent="0.2">
      <c r="A2702" t="s">
        <v>2182</v>
      </c>
      <c r="B2702">
        <v>10</v>
      </c>
    </row>
    <row r="2703" spans="1:2" x14ac:dyDescent="0.2">
      <c r="A2703" t="s">
        <v>2183</v>
      </c>
      <c r="B2703">
        <v>1165</v>
      </c>
    </row>
    <row r="2704" spans="1:2" x14ac:dyDescent="0.2">
      <c r="A2704" t="s">
        <v>2184</v>
      </c>
      <c r="B2704">
        <v>0</v>
      </c>
    </row>
    <row r="2705" spans="1:2" x14ac:dyDescent="0.2">
      <c r="A2705" t="s">
        <v>2185</v>
      </c>
      <c r="B2705">
        <v>45</v>
      </c>
    </row>
    <row r="2706" spans="1:2" x14ac:dyDescent="0.2">
      <c r="A2706" t="s">
        <v>2186</v>
      </c>
      <c r="B2706">
        <v>1085</v>
      </c>
    </row>
    <row r="2707" spans="1:2" x14ac:dyDescent="0.2">
      <c r="A2707" t="s">
        <v>2187</v>
      </c>
      <c r="B2707">
        <v>30</v>
      </c>
    </row>
    <row r="2708" spans="1:2" x14ac:dyDescent="0.2">
      <c r="A2708" t="s">
        <v>2188</v>
      </c>
      <c r="B2708">
        <v>0</v>
      </c>
    </row>
    <row r="2709" spans="1:2" x14ac:dyDescent="0.2">
      <c r="A2709" t="s">
        <v>2189</v>
      </c>
      <c r="B2709">
        <v>0</v>
      </c>
    </row>
    <row r="2710" spans="1:2" x14ac:dyDescent="0.2">
      <c r="A2710" t="s">
        <v>2190</v>
      </c>
      <c r="B2710">
        <v>38245</v>
      </c>
    </row>
    <row r="2711" spans="1:2" x14ac:dyDescent="0.2">
      <c r="A2711" t="s">
        <v>2191</v>
      </c>
      <c r="B2711">
        <v>125</v>
      </c>
    </row>
    <row r="2712" spans="1:2" x14ac:dyDescent="0.2">
      <c r="A2712" t="s">
        <v>2192</v>
      </c>
      <c r="B2712">
        <v>230</v>
      </c>
    </row>
    <row r="2713" spans="1:2" x14ac:dyDescent="0.2">
      <c r="A2713" t="s">
        <v>2193</v>
      </c>
      <c r="B2713">
        <v>5330</v>
      </c>
    </row>
    <row r="2714" spans="1:2" x14ac:dyDescent="0.2">
      <c r="A2714" t="s">
        <v>2194</v>
      </c>
      <c r="B2714">
        <v>55</v>
      </c>
    </row>
    <row r="2715" spans="1:2" x14ac:dyDescent="0.2">
      <c r="A2715" t="s">
        <v>2195</v>
      </c>
      <c r="B2715">
        <v>25</v>
      </c>
    </row>
    <row r="2716" spans="1:2" x14ac:dyDescent="0.2">
      <c r="A2716" t="s">
        <v>2196</v>
      </c>
      <c r="B2716">
        <v>35</v>
      </c>
    </row>
    <row r="2717" spans="1:2" x14ac:dyDescent="0.2">
      <c r="A2717" t="s">
        <v>2197</v>
      </c>
      <c r="B2717">
        <v>5275</v>
      </c>
    </row>
    <row r="2718" spans="1:2" x14ac:dyDescent="0.2">
      <c r="A2718" t="s">
        <v>2198</v>
      </c>
      <c r="B2718">
        <v>0</v>
      </c>
    </row>
    <row r="2719" spans="1:2" x14ac:dyDescent="0.2">
      <c r="A2719" t="s">
        <v>2199</v>
      </c>
      <c r="B2719">
        <v>65</v>
      </c>
    </row>
    <row r="2720" spans="1:2" x14ac:dyDescent="0.2">
      <c r="A2720" t="s">
        <v>2200</v>
      </c>
      <c r="B2720">
        <v>95</v>
      </c>
    </row>
    <row r="2721" spans="1:2" x14ac:dyDescent="0.2">
      <c r="A2721" t="s">
        <v>2201</v>
      </c>
      <c r="B2721">
        <v>95</v>
      </c>
    </row>
    <row r="2722" spans="1:2" x14ac:dyDescent="0.2">
      <c r="A2722" t="s">
        <v>2202</v>
      </c>
      <c r="B2722">
        <v>25</v>
      </c>
    </row>
    <row r="2723" spans="1:2" x14ac:dyDescent="0.2">
      <c r="A2723" t="s">
        <v>2203</v>
      </c>
      <c r="B2723">
        <v>50</v>
      </c>
    </row>
    <row r="2724" spans="1:2" x14ac:dyDescent="0.2">
      <c r="A2724" t="s">
        <v>2204</v>
      </c>
      <c r="B2724">
        <v>1235</v>
      </c>
    </row>
    <row r="2725" spans="1:2" x14ac:dyDescent="0.2">
      <c r="A2725" t="s">
        <v>2205</v>
      </c>
      <c r="B2725">
        <v>2715</v>
      </c>
    </row>
    <row r="2726" spans="1:2" x14ac:dyDescent="0.2">
      <c r="A2726" t="s">
        <v>2206</v>
      </c>
      <c r="B2726">
        <v>210</v>
      </c>
    </row>
    <row r="2727" spans="1:2" x14ac:dyDescent="0.2">
      <c r="A2727" t="s">
        <v>2207</v>
      </c>
      <c r="B2727">
        <v>0</v>
      </c>
    </row>
    <row r="2728" spans="1:2" x14ac:dyDescent="0.2">
      <c r="A2728" t="s">
        <v>2208</v>
      </c>
      <c r="B2728">
        <v>40</v>
      </c>
    </row>
    <row r="2729" spans="1:2" x14ac:dyDescent="0.2">
      <c r="A2729" t="s">
        <v>2209</v>
      </c>
      <c r="B2729">
        <v>10</v>
      </c>
    </row>
    <row r="2730" spans="1:2" x14ac:dyDescent="0.2">
      <c r="A2730" t="s">
        <v>2210</v>
      </c>
      <c r="B2730">
        <v>725</v>
      </c>
    </row>
    <row r="2731" spans="1:2" x14ac:dyDescent="0.2">
      <c r="A2731" t="s">
        <v>2211</v>
      </c>
      <c r="B2731">
        <v>0</v>
      </c>
    </row>
    <row r="2732" spans="1:2" x14ac:dyDescent="0.2">
      <c r="A2732" t="s">
        <v>2212</v>
      </c>
      <c r="B2732">
        <v>10</v>
      </c>
    </row>
    <row r="2733" spans="1:2" x14ac:dyDescent="0.2">
      <c r="A2733" t="s">
        <v>2213</v>
      </c>
      <c r="B2733">
        <v>0</v>
      </c>
    </row>
    <row r="2734" spans="1:2" x14ac:dyDescent="0.2">
      <c r="A2734" t="s">
        <v>2214</v>
      </c>
      <c r="B2734">
        <v>0</v>
      </c>
    </row>
    <row r="2735" spans="1:2" x14ac:dyDescent="0.2">
      <c r="A2735" t="s">
        <v>2215</v>
      </c>
      <c r="B2735">
        <v>0</v>
      </c>
    </row>
    <row r="2736" spans="1:2" x14ac:dyDescent="0.2">
      <c r="A2736" t="s">
        <v>2216</v>
      </c>
      <c r="B2736">
        <v>5830</v>
      </c>
    </row>
    <row r="2737" spans="1:2" x14ac:dyDescent="0.2">
      <c r="A2737" t="s">
        <v>2217</v>
      </c>
      <c r="B2737">
        <v>40</v>
      </c>
    </row>
    <row r="2738" spans="1:2" x14ac:dyDescent="0.2">
      <c r="A2738" t="s">
        <v>2218</v>
      </c>
      <c r="B2738">
        <v>40</v>
      </c>
    </row>
    <row r="2739" spans="1:2" x14ac:dyDescent="0.2">
      <c r="A2739" t="s">
        <v>2219</v>
      </c>
      <c r="B2739">
        <v>540</v>
      </c>
    </row>
    <row r="2740" spans="1:2" x14ac:dyDescent="0.2">
      <c r="A2740" t="s">
        <v>2220</v>
      </c>
      <c r="B2740">
        <v>15</v>
      </c>
    </row>
    <row r="2741" spans="1:2" x14ac:dyDescent="0.2">
      <c r="A2741" t="s">
        <v>2221</v>
      </c>
      <c r="B2741">
        <v>4350</v>
      </c>
    </row>
    <row r="2742" spans="1:2" x14ac:dyDescent="0.2">
      <c r="A2742" t="s">
        <v>2222</v>
      </c>
      <c r="B2742">
        <v>0</v>
      </c>
    </row>
    <row r="2743" spans="1:2" x14ac:dyDescent="0.2">
      <c r="A2743" t="s">
        <v>2223</v>
      </c>
      <c r="B2743">
        <v>40</v>
      </c>
    </row>
    <row r="2744" spans="1:2" x14ac:dyDescent="0.2">
      <c r="A2744" t="s">
        <v>2224</v>
      </c>
      <c r="B2744">
        <v>70</v>
      </c>
    </row>
    <row r="2745" spans="1:2" x14ac:dyDescent="0.2">
      <c r="A2745" t="s">
        <v>2225</v>
      </c>
      <c r="B2745">
        <v>10</v>
      </c>
    </row>
    <row r="2746" spans="1:2" x14ac:dyDescent="0.2">
      <c r="A2746" t="s">
        <v>2226</v>
      </c>
      <c r="B2746">
        <v>505</v>
      </c>
    </row>
    <row r="2747" spans="1:2" x14ac:dyDescent="0.2">
      <c r="A2747" t="s">
        <v>2227</v>
      </c>
      <c r="B2747">
        <v>225</v>
      </c>
    </row>
    <row r="2748" spans="1:2" x14ac:dyDescent="0.2">
      <c r="A2748" t="s">
        <v>2228</v>
      </c>
      <c r="B2748">
        <v>480</v>
      </c>
    </row>
    <row r="2749" spans="1:2" x14ac:dyDescent="0.2">
      <c r="A2749" t="s">
        <v>2229</v>
      </c>
      <c r="B2749">
        <v>16190</v>
      </c>
    </row>
    <row r="2750" spans="1:2" x14ac:dyDescent="0.2">
      <c r="A2750" t="s">
        <v>2230</v>
      </c>
      <c r="B2750">
        <v>14360</v>
      </c>
    </row>
    <row r="2751" spans="1:2" x14ac:dyDescent="0.2">
      <c r="A2751" t="s">
        <v>2231</v>
      </c>
      <c r="B2751">
        <v>245</v>
      </c>
    </row>
    <row r="2752" spans="1:2" x14ac:dyDescent="0.2">
      <c r="A2752" t="s">
        <v>2232</v>
      </c>
      <c r="B2752">
        <v>580</v>
      </c>
    </row>
    <row r="2753" spans="1:2" x14ac:dyDescent="0.2">
      <c r="A2753" t="s">
        <v>2233</v>
      </c>
      <c r="B2753">
        <v>650</v>
      </c>
    </row>
    <row r="2754" spans="1:2" x14ac:dyDescent="0.2">
      <c r="A2754" t="s">
        <v>2234</v>
      </c>
      <c r="B2754">
        <v>0</v>
      </c>
    </row>
    <row r="2755" spans="1:2" x14ac:dyDescent="0.2">
      <c r="A2755" t="s">
        <v>2235</v>
      </c>
      <c r="B2755">
        <v>0</v>
      </c>
    </row>
    <row r="2756" spans="1:2" x14ac:dyDescent="0.2">
      <c r="A2756" t="s">
        <v>2236</v>
      </c>
      <c r="B2756">
        <v>20</v>
      </c>
    </row>
    <row r="2757" spans="1:2" x14ac:dyDescent="0.2">
      <c r="A2757" t="s">
        <v>2237</v>
      </c>
      <c r="B2757">
        <v>105</v>
      </c>
    </row>
    <row r="2758" spans="1:2" x14ac:dyDescent="0.2">
      <c r="A2758" t="s">
        <v>2238</v>
      </c>
      <c r="B2758">
        <v>0</v>
      </c>
    </row>
    <row r="2759" spans="1:2" x14ac:dyDescent="0.2">
      <c r="A2759" t="s">
        <v>2239</v>
      </c>
      <c r="B2759">
        <v>11920</v>
      </c>
    </row>
    <row r="2760" spans="1:2" x14ac:dyDescent="0.2">
      <c r="A2760" t="s">
        <v>2240</v>
      </c>
      <c r="B2760">
        <v>25</v>
      </c>
    </row>
    <row r="2761" spans="1:2" x14ac:dyDescent="0.2">
      <c r="A2761" t="s">
        <v>2241</v>
      </c>
      <c r="B2761">
        <v>15</v>
      </c>
    </row>
    <row r="2762" spans="1:2" x14ac:dyDescent="0.2">
      <c r="A2762" t="s">
        <v>2242</v>
      </c>
      <c r="B2762">
        <v>785</v>
      </c>
    </row>
    <row r="2763" spans="1:2" x14ac:dyDescent="0.2">
      <c r="A2763" t="s">
        <v>2243</v>
      </c>
      <c r="B2763">
        <v>1815</v>
      </c>
    </row>
    <row r="2764" spans="1:2" x14ac:dyDescent="0.2">
      <c r="A2764" t="s">
        <v>2244</v>
      </c>
      <c r="B2764">
        <v>40</v>
      </c>
    </row>
    <row r="2765" spans="1:2" x14ac:dyDescent="0.2">
      <c r="A2765" t="s">
        <v>2245</v>
      </c>
      <c r="B2765">
        <v>25</v>
      </c>
    </row>
    <row r="2766" spans="1:2" x14ac:dyDescent="0.2">
      <c r="A2766" t="s">
        <v>2246</v>
      </c>
      <c r="B2766">
        <v>1750</v>
      </c>
    </row>
    <row r="2767" spans="1:2" x14ac:dyDescent="0.2">
      <c r="A2767" t="s">
        <v>2247</v>
      </c>
      <c r="B2767">
        <v>10</v>
      </c>
    </row>
    <row r="2768" spans="1:2" x14ac:dyDescent="0.2">
      <c r="A2768" t="s">
        <v>2248</v>
      </c>
      <c r="B2768">
        <v>10060</v>
      </c>
    </row>
    <row r="2769" spans="1:2" x14ac:dyDescent="0.2">
      <c r="A2769" t="s">
        <v>2249</v>
      </c>
      <c r="B2769">
        <v>20</v>
      </c>
    </row>
    <row r="2770" spans="1:2" x14ac:dyDescent="0.2">
      <c r="A2770" t="s">
        <v>2250</v>
      </c>
      <c r="B2770">
        <v>810</v>
      </c>
    </row>
    <row r="2771" spans="1:2" x14ac:dyDescent="0.2">
      <c r="A2771" t="s">
        <v>2251</v>
      </c>
      <c r="B2771">
        <v>2690</v>
      </c>
    </row>
    <row r="2772" spans="1:2" x14ac:dyDescent="0.2">
      <c r="A2772" t="s">
        <v>2252</v>
      </c>
      <c r="B2772">
        <v>380</v>
      </c>
    </row>
    <row r="2773" spans="1:2" x14ac:dyDescent="0.2">
      <c r="A2773" t="s">
        <v>2253</v>
      </c>
      <c r="B2773">
        <v>6145</v>
      </c>
    </row>
    <row r="2774" spans="1:2" x14ac:dyDescent="0.2">
      <c r="A2774" t="s">
        <v>2254</v>
      </c>
      <c r="B2774">
        <v>10</v>
      </c>
    </row>
    <row r="2775" spans="1:2" x14ac:dyDescent="0.2">
      <c r="A2775" t="s">
        <v>2255</v>
      </c>
      <c r="B2775">
        <v>2065</v>
      </c>
    </row>
    <row r="2776" spans="1:2" x14ac:dyDescent="0.2">
      <c r="A2776" t="s">
        <v>2256</v>
      </c>
      <c r="B2776">
        <v>15</v>
      </c>
    </row>
    <row r="2777" spans="1:2" x14ac:dyDescent="0.2">
      <c r="A2777" t="s">
        <v>2257</v>
      </c>
      <c r="B2777">
        <v>20</v>
      </c>
    </row>
    <row r="2778" spans="1:2" x14ac:dyDescent="0.2">
      <c r="A2778" t="s">
        <v>2258</v>
      </c>
      <c r="B2778">
        <v>5890</v>
      </c>
    </row>
    <row r="2779" spans="1:2" x14ac:dyDescent="0.2">
      <c r="A2779" t="s">
        <v>2259</v>
      </c>
      <c r="B2779">
        <v>10</v>
      </c>
    </row>
    <row r="2780" spans="1:2" x14ac:dyDescent="0.2">
      <c r="A2780" t="s">
        <v>2260</v>
      </c>
      <c r="B2780">
        <v>0</v>
      </c>
    </row>
    <row r="2781" spans="1:2" x14ac:dyDescent="0.2">
      <c r="A2781" t="s">
        <v>2261</v>
      </c>
      <c r="B2781">
        <v>115</v>
      </c>
    </row>
    <row r="2782" spans="1:2" x14ac:dyDescent="0.2">
      <c r="A2782" t="s">
        <v>2262</v>
      </c>
      <c r="B2782">
        <v>20</v>
      </c>
    </row>
    <row r="2783" spans="1:2" x14ac:dyDescent="0.2">
      <c r="A2783" t="s">
        <v>2263</v>
      </c>
      <c r="B2783">
        <v>0</v>
      </c>
    </row>
    <row r="2784" spans="1:2" x14ac:dyDescent="0.2">
      <c r="A2784" t="s">
        <v>2264</v>
      </c>
      <c r="B2784">
        <v>0</v>
      </c>
    </row>
    <row r="2785" spans="1:2" x14ac:dyDescent="0.2">
      <c r="A2785" t="s">
        <v>2265</v>
      </c>
      <c r="B2785">
        <v>0</v>
      </c>
    </row>
    <row r="2786" spans="1:2" x14ac:dyDescent="0.2">
      <c r="A2786" t="s">
        <v>2350</v>
      </c>
      <c r="B2786">
        <v>0</v>
      </c>
    </row>
    <row r="2787" spans="1:2" x14ac:dyDescent="0.2">
      <c r="A2787" t="s">
        <v>2267</v>
      </c>
      <c r="B2787">
        <v>0</v>
      </c>
    </row>
    <row r="2788" spans="1:2" x14ac:dyDescent="0.2">
      <c r="A2788" t="s">
        <v>2268</v>
      </c>
      <c r="B2788">
        <v>15</v>
      </c>
    </row>
    <row r="2789" spans="1:2" x14ac:dyDescent="0.2">
      <c r="A2789" t="s">
        <v>2269</v>
      </c>
      <c r="B2789">
        <v>10</v>
      </c>
    </row>
    <row r="2790" spans="1:2" x14ac:dyDescent="0.2">
      <c r="A2790" t="s">
        <v>2270</v>
      </c>
      <c r="B2790">
        <v>10</v>
      </c>
    </row>
    <row r="2791" spans="1:2" x14ac:dyDescent="0.2">
      <c r="A2791" t="s">
        <v>2271</v>
      </c>
      <c r="B2791">
        <v>0</v>
      </c>
    </row>
    <row r="2792" spans="1:2" x14ac:dyDescent="0.2">
      <c r="A2792" t="s">
        <v>2272</v>
      </c>
      <c r="B2792">
        <v>15</v>
      </c>
    </row>
    <row r="2793" spans="1:2" x14ac:dyDescent="0.2">
      <c r="A2793" t="s">
        <v>2273</v>
      </c>
      <c r="B2793">
        <v>0</v>
      </c>
    </row>
    <row r="2794" spans="1:2" x14ac:dyDescent="0.2">
      <c r="A2794" t="s">
        <v>2274</v>
      </c>
      <c r="B2794">
        <v>30</v>
      </c>
    </row>
    <row r="2795" spans="1:2" x14ac:dyDescent="0.2">
      <c r="A2795" t="s">
        <v>2275</v>
      </c>
      <c r="B2795">
        <v>0</v>
      </c>
    </row>
    <row r="2796" spans="1:2" x14ac:dyDescent="0.2">
      <c r="A2796" t="s">
        <v>2276</v>
      </c>
      <c r="B2796">
        <v>20</v>
      </c>
    </row>
    <row r="2797" spans="1:2" x14ac:dyDescent="0.2">
      <c r="A2797" t="s">
        <v>2277</v>
      </c>
      <c r="B2797">
        <v>0</v>
      </c>
    </row>
    <row r="2798" spans="1:2" x14ac:dyDescent="0.2">
      <c r="A2798" t="s">
        <v>2278</v>
      </c>
      <c r="B2798">
        <v>0</v>
      </c>
    </row>
    <row r="2799" spans="1:2" x14ac:dyDescent="0.2">
      <c r="A2799" t="s">
        <v>2279</v>
      </c>
      <c r="B2799">
        <v>0</v>
      </c>
    </row>
    <row r="2800" spans="1:2" x14ac:dyDescent="0.2">
      <c r="A2800" t="s">
        <v>2280</v>
      </c>
      <c r="B2800">
        <v>0</v>
      </c>
    </row>
    <row r="2801" spans="1:2" x14ac:dyDescent="0.2">
      <c r="A2801" t="s">
        <v>2281</v>
      </c>
      <c r="B2801">
        <v>1180</v>
      </c>
    </row>
    <row r="2802" spans="1:2" x14ac:dyDescent="0.2">
      <c r="A2802" t="s">
        <v>2282</v>
      </c>
      <c r="B2802">
        <v>805</v>
      </c>
    </row>
    <row r="2803" spans="1:2" x14ac:dyDescent="0.2">
      <c r="A2803" t="s">
        <v>2283</v>
      </c>
      <c r="B2803">
        <v>115</v>
      </c>
    </row>
    <row r="2804" spans="1:2" x14ac:dyDescent="0.2">
      <c r="A2804" t="s">
        <v>2284</v>
      </c>
      <c r="B2804">
        <v>260</v>
      </c>
    </row>
    <row r="2805" spans="1:2" x14ac:dyDescent="0.2">
      <c r="A2805" t="s">
        <v>2285</v>
      </c>
      <c r="B2805">
        <v>57845</v>
      </c>
    </row>
    <row r="2806" spans="1:2" x14ac:dyDescent="0.2">
      <c r="A2806" t="s">
        <v>2286</v>
      </c>
      <c r="B2806">
        <v>57730</v>
      </c>
    </row>
    <row r="2807" spans="1:2" x14ac:dyDescent="0.2">
      <c r="A2807" t="s">
        <v>2287</v>
      </c>
      <c r="B2807">
        <v>28340</v>
      </c>
    </row>
    <row r="2808" spans="1:2" x14ac:dyDescent="0.2">
      <c r="A2808" t="s">
        <v>2288</v>
      </c>
      <c r="B2808">
        <v>50</v>
      </c>
    </row>
    <row r="2809" spans="1:2" x14ac:dyDescent="0.2">
      <c r="A2809" t="s">
        <v>2289</v>
      </c>
      <c r="B2809">
        <v>27660</v>
      </c>
    </row>
    <row r="2810" spans="1:2" x14ac:dyDescent="0.2">
      <c r="A2810" t="s">
        <v>2290</v>
      </c>
      <c r="B2810">
        <v>10</v>
      </c>
    </row>
    <row r="2811" spans="1:2" x14ac:dyDescent="0.2">
      <c r="A2811" t="s">
        <v>2291</v>
      </c>
      <c r="B2811">
        <v>230</v>
      </c>
    </row>
    <row r="2812" spans="1:2" x14ac:dyDescent="0.2">
      <c r="A2812" t="s">
        <v>2292</v>
      </c>
      <c r="B2812">
        <v>45</v>
      </c>
    </row>
    <row r="2813" spans="1:2" x14ac:dyDescent="0.2">
      <c r="A2813" t="s">
        <v>2293</v>
      </c>
      <c r="B2813">
        <v>1405</v>
      </c>
    </row>
    <row r="2814" spans="1:2" x14ac:dyDescent="0.2">
      <c r="A2814" t="s">
        <v>2294</v>
      </c>
      <c r="B2814">
        <v>0</v>
      </c>
    </row>
    <row r="2815" spans="1:2" x14ac:dyDescent="0.2">
      <c r="A2815" t="s">
        <v>2295</v>
      </c>
      <c r="B2815">
        <v>115</v>
      </c>
    </row>
    <row r="2816" spans="1:2" x14ac:dyDescent="0.2">
      <c r="A2816" t="s">
        <v>2296</v>
      </c>
      <c r="B2816">
        <v>35</v>
      </c>
    </row>
    <row r="2817" spans="1:2" x14ac:dyDescent="0.2">
      <c r="A2817" t="s">
        <v>2297</v>
      </c>
      <c r="B2817">
        <v>60</v>
      </c>
    </row>
    <row r="2818" spans="1:2" x14ac:dyDescent="0.2">
      <c r="A2818" t="s">
        <v>2298</v>
      </c>
      <c r="B2818">
        <v>20</v>
      </c>
    </row>
    <row r="2819" spans="1:2" x14ac:dyDescent="0.2">
      <c r="A2819" t="s">
        <v>2299</v>
      </c>
      <c r="B2819">
        <v>10</v>
      </c>
    </row>
    <row r="2820" spans="1:2" x14ac:dyDescent="0.2">
      <c r="A2820" t="s">
        <v>2300</v>
      </c>
      <c r="B2820">
        <v>405</v>
      </c>
    </row>
    <row r="2821" spans="1:2" x14ac:dyDescent="0.2">
      <c r="A2821" t="s">
        <v>2301</v>
      </c>
      <c r="B2821">
        <v>80</v>
      </c>
    </row>
    <row r="2822" spans="1:2" x14ac:dyDescent="0.2">
      <c r="A2822" t="s">
        <v>2302</v>
      </c>
      <c r="B2822">
        <v>325</v>
      </c>
    </row>
    <row r="2823" spans="1:2" x14ac:dyDescent="0.2">
      <c r="A2823" t="s">
        <v>2303</v>
      </c>
      <c r="B2823">
        <v>0</v>
      </c>
    </row>
    <row r="2824" spans="1:2" x14ac:dyDescent="0.2">
      <c r="A2824" t="s">
        <v>2304</v>
      </c>
      <c r="B2824">
        <v>270</v>
      </c>
    </row>
    <row r="2825" spans="1:2" x14ac:dyDescent="0.2">
      <c r="A2825" t="s">
        <v>2305</v>
      </c>
      <c r="B2825">
        <v>0</v>
      </c>
    </row>
    <row r="2826" spans="1:2" x14ac:dyDescent="0.2">
      <c r="A2826" t="s">
        <v>2306</v>
      </c>
      <c r="B2826">
        <v>255</v>
      </c>
    </row>
    <row r="2827" spans="1:2" x14ac:dyDescent="0.2">
      <c r="A2827" t="s">
        <v>2307</v>
      </c>
      <c r="B2827">
        <v>0</v>
      </c>
    </row>
    <row r="2828" spans="1:2" x14ac:dyDescent="0.2">
      <c r="A2828" t="s">
        <v>2308</v>
      </c>
      <c r="B2828">
        <v>0</v>
      </c>
    </row>
    <row r="2829" spans="1:2" x14ac:dyDescent="0.2">
      <c r="A2829" t="s">
        <v>2309</v>
      </c>
      <c r="B2829">
        <v>10</v>
      </c>
    </row>
    <row r="2830" spans="1:2" x14ac:dyDescent="0.2">
      <c r="A2830" t="s">
        <v>2310</v>
      </c>
      <c r="B2830">
        <v>320</v>
      </c>
    </row>
    <row r="2831" spans="1:2" x14ac:dyDescent="0.2">
      <c r="A2831" t="s">
        <v>2311</v>
      </c>
      <c r="B2831">
        <v>40</v>
      </c>
    </row>
    <row r="2832" spans="1:2" x14ac:dyDescent="0.2">
      <c r="A2832" t="s">
        <v>2312</v>
      </c>
      <c r="B2832">
        <v>65</v>
      </c>
    </row>
    <row r="2833" spans="1:2" x14ac:dyDescent="0.2">
      <c r="A2833" t="s">
        <v>2313</v>
      </c>
      <c r="B2833">
        <v>215</v>
      </c>
    </row>
    <row r="2834" spans="1:2" x14ac:dyDescent="0.2">
      <c r="A2834" t="s">
        <v>2314</v>
      </c>
      <c r="B2834">
        <v>0</v>
      </c>
    </row>
    <row r="2835" spans="1:2" x14ac:dyDescent="0.2">
      <c r="A2835" t="s">
        <v>2315</v>
      </c>
      <c r="B2835">
        <v>35</v>
      </c>
    </row>
    <row r="2836" spans="1:2" x14ac:dyDescent="0.2">
      <c r="A2836" t="s">
        <v>2316</v>
      </c>
      <c r="B2836">
        <v>290155</v>
      </c>
    </row>
    <row r="2837" spans="1:2" x14ac:dyDescent="0.2">
      <c r="A2837" t="s">
        <v>2317</v>
      </c>
      <c r="B2837">
        <v>201585</v>
      </c>
    </row>
    <row r="2838" spans="1:2" x14ac:dyDescent="0.2">
      <c r="A2838" t="s">
        <v>2318</v>
      </c>
      <c r="B2838">
        <v>76420</v>
      </c>
    </row>
    <row r="2839" spans="1:2" x14ac:dyDescent="0.2">
      <c r="A2839" t="s">
        <v>2319</v>
      </c>
      <c r="B2839">
        <v>4235</v>
      </c>
    </row>
    <row r="2840" spans="1:2" x14ac:dyDescent="0.2">
      <c r="A2840" t="s">
        <v>2320</v>
      </c>
      <c r="B2840">
        <v>7915</v>
      </c>
    </row>
    <row r="2841" spans="1:2" x14ac:dyDescent="0.2">
      <c r="A2841" t="s">
        <v>2352</v>
      </c>
      <c r="B2841">
        <v>19956255</v>
      </c>
    </row>
    <row r="2842" spans="1:2" x14ac:dyDescent="0.2">
      <c r="A2842" t="s">
        <v>2326</v>
      </c>
      <c r="B2842">
        <v>17456720</v>
      </c>
    </row>
    <row r="2843" spans="1:2" x14ac:dyDescent="0.2">
      <c r="A2843" t="s">
        <v>2043</v>
      </c>
      <c r="B2843">
        <v>1259230</v>
      </c>
    </row>
    <row r="2844" spans="1:2" x14ac:dyDescent="0.2">
      <c r="A2844" t="s">
        <v>2044</v>
      </c>
      <c r="B2844">
        <v>705785</v>
      </c>
    </row>
    <row r="2845" spans="1:2" x14ac:dyDescent="0.2">
      <c r="A2845" t="s">
        <v>2327</v>
      </c>
      <c r="B2845">
        <v>496565</v>
      </c>
    </row>
    <row r="2846" spans="1:2" x14ac:dyDescent="0.2">
      <c r="A2846" t="s">
        <v>2328</v>
      </c>
      <c r="B2846">
        <v>37615</v>
      </c>
    </row>
    <row r="2847" spans="1:2" x14ac:dyDescent="0.2">
      <c r="A2847" t="s">
        <v>2329</v>
      </c>
      <c r="B2847">
        <v>458950</v>
      </c>
    </row>
    <row r="2848" spans="1:2" x14ac:dyDescent="0.2">
      <c r="A2848" t="s">
        <v>2034</v>
      </c>
      <c r="B2848">
        <v>2535</v>
      </c>
    </row>
    <row r="2849" spans="1:2" x14ac:dyDescent="0.2">
      <c r="A2849" t="s">
        <v>2330</v>
      </c>
      <c r="B2849">
        <v>18045</v>
      </c>
    </row>
    <row r="2850" spans="1:2" x14ac:dyDescent="0.2">
      <c r="A2850" t="s">
        <v>2331</v>
      </c>
      <c r="B2850">
        <v>17265</v>
      </c>
    </row>
    <row r="2851" spans="1:2" x14ac:dyDescent="0.2">
      <c r="A2851" t="s">
        <v>2332</v>
      </c>
      <c r="B2851">
        <v>115</v>
      </c>
    </row>
    <row r="2852" spans="1:2" x14ac:dyDescent="0.2">
      <c r="A2852" t="s">
        <v>2353</v>
      </c>
      <c r="B2852">
        <v>10342965</v>
      </c>
    </row>
    <row r="2853" spans="1:2" x14ac:dyDescent="0.2">
      <c r="A2853" t="s">
        <v>2334</v>
      </c>
      <c r="B2853">
        <v>9056235</v>
      </c>
    </row>
    <row r="2854" spans="1:2" x14ac:dyDescent="0.2">
      <c r="A2854" t="s">
        <v>965</v>
      </c>
      <c r="B2854">
        <v>661460</v>
      </c>
    </row>
    <row r="2855" spans="1:2" x14ac:dyDescent="0.2">
      <c r="A2855" t="s">
        <v>966</v>
      </c>
      <c r="B2855">
        <v>349035</v>
      </c>
    </row>
    <row r="2856" spans="1:2" x14ac:dyDescent="0.2">
      <c r="A2856" t="s">
        <v>2335</v>
      </c>
      <c r="B2856">
        <v>257460</v>
      </c>
    </row>
    <row r="2857" spans="1:2" x14ac:dyDescent="0.2">
      <c r="A2857" t="s">
        <v>2336</v>
      </c>
      <c r="B2857">
        <v>17215</v>
      </c>
    </row>
    <row r="2858" spans="1:2" x14ac:dyDescent="0.2">
      <c r="A2858" t="s">
        <v>2337</v>
      </c>
      <c r="B2858">
        <v>240245</v>
      </c>
    </row>
    <row r="2859" spans="1:2" x14ac:dyDescent="0.2">
      <c r="A2859" t="s">
        <v>2039</v>
      </c>
      <c r="B2859">
        <v>1200</v>
      </c>
    </row>
    <row r="2860" spans="1:2" x14ac:dyDescent="0.2">
      <c r="A2860" t="s">
        <v>2051</v>
      </c>
      <c r="B2860">
        <v>8765</v>
      </c>
    </row>
    <row r="2861" spans="1:2" x14ac:dyDescent="0.2">
      <c r="A2861" t="s">
        <v>2052</v>
      </c>
      <c r="B2861">
        <v>8730</v>
      </c>
    </row>
    <row r="2862" spans="1:2" x14ac:dyDescent="0.2">
      <c r="A2862" t="s">
        <v>2053</v>
      </c>
      <c r="B2862">
        <v>90</v>
      </c>
    </row>
    <row r="2863" spans="1:2" x14ac:dyDescent="0.2">
      <c r="A2863" t="s">
        <v>2354</v>
      </c>
      <c r="B2863">
        <v>9613285</v>
      </c>
    </row>
    <row r="2864" spans="1:2" x14ac:dyDescent="0.2">
      <c r="A2864" t="s">
        <v>2334</v>
      </c>
      <c r="B2864">
        <v>8400485</v>
      </c>
    </row>
    <row r="2865" spans="1:2" x14ac:dyDescent="0.2">
      <c r="A2865" t="s">
        <v>965</v>
      </c>
      <c r="B2865">
        <v>597765</v>
      </c>
    </row>
    <row r="2866" spans="1:2" x14ac:dyDescent="0.2">
      <c r="A2866" t="s">
        <v>966</v>
      </c>
      <c r="B2866">
        <v>356745</v>
      </c>
    </row>
    <row r="2867" spans="1:2" x14ac:dyDescent="0.2">
      <c r="A2867" t="s">
        <v>2335</v>
      </c>
      <c r="B2867">
        <v>239110</v>
      </c>
    </row>
    <row r="2868" spans="1:2" x14ac:dyDescent="0.2">
      <c r="A2868" t="s">
        <v>2336</v>
      </c>
      <c r="B2868">
        <v>20400</v>
      </c>
    </row>
    <row r="2869" spans="1:2" x14ac:dyDescent="0.2">
      <c r="A2869" t="s">
        <v>2337</v>
      </c>
      <c r="B2869">
        <v>218705</v>
      </c>
    </row>
    <row r="2870" spans="1:2" x14ac:dyDescent="0.2">
      <c r="A2870" t="s">
        <v>2039</v>
      </c>
      <c r="B2870">
        <v>1340</v>
      </c>
    </row>
    <row r="2871" spans="1:2" x14ac:dyDescent="0.2">
      <c r="A2871" t="s">
        <v>2051</v>
      </c>
      <c r="B2871">
        <v>9280</v>
      </c>
    </row>
    <row r="2872" spans="1:2" x14ac:dyDescent="0.2">
      <c r="A2872" t="s">
        <v>2052</v>
      </c>
      <c r="B2872">
        <v>8535</v>
      </c>
    </row>
    <row r="2873" spans="1:2" x14ac:dyDescent="0.2">
      <c r="A2873" t="s">
        <v>2053</v>
      </c>
      <c r="B2873">
        <v>30</v>
      </c>
    </row>
    <row r="2874" spans="1:2" x14ac:dyDescent="0.2">
      <c r="A2874" t="s">
        <v>2355</v>
      </c>
      <c r="B2874">
        <v>34091785</v>
      </c>
    </row>
    <row r="2875" spans="1:2" x14ac:dyDescent="0.2">
      <c r="A2875" t="s">
        <v>2356</v>
      </c>
      <c r="B2875">
        <v>29644795</v>
      </c>
    </row>
    <row r="2876" spans="1:2" x14ac:dyDescent="0.2">
      <c r="A2876" t="s">
        <v>2357</v>
      </c>
      <c r="B2876">
        <v>4446990</v>
      </c>
    </row>
    <row r="2877" spans="1:2" x14ac:dyDescent="0.2">
      <c r="A2877" t="s">
        <v>2358</v>
      </c>
      <c r="B2877">
        <v>2623515</v>
      </c>
    </row>
    <row r="2878" spans="1:2" x14ac:dyDescent="0.2">
      <c r="A2878" t="s">
        <v>2359</v>
      </c>
      <c r="B2878">
        <v>1823475</v>
      </c>
    </row>
    <row r="2879" spans="1:2" x14ac:dyDescent="0.2">
      <c r="A2879" t="s">
        <v>2360</v>
      </c>
      <c r="B2879">
        <v>1451005</v>
      </c>
    </row>
    <row r="2880" spans="1:2" x14ac:dyDescent="0.2">
      <c r="A2880" t="s">
        <v>2361</v>
      </c>
      <c r="B2880">
        <v>1189525</v>
      </c>
    </row>
    <row r="2881" spans="1:2" x14ac:dyDescent="0.2">
      <c r="A2881" t="s">
        <v>2362</v>
      </c>
      <c r="B2881">
        <v>261475</v>
      </c>
    </row>
    <row r="2882" spans="1:2" x14ac:dyDescent="0.2">
      <c r="A2882" t="s">
        <v>2363</v>
      </c>
      <c r="B2882">
        <v>372475</v>
      </c>
    </row>
    <row r="2883" spans="1:2" x14ac:dyDescent="0.2">
      <c r="A2883" t="s">
        <v>2364</v>
      </c>
      <c r="B2883">
        <v>16783745</v>
      </c>
    </row>
    <row r="2884" spans="1:2" x14ac:dyDescent="0.2">
      <c r="A2884" t="s">
        <v>2365</v>
      </c>
      <c r="B2884">
        <v>14593190</v>
      </c>
    </row>
    <row r="2885" spans="1:2" x14ac:dyDescent="0.2">
      <c r="A2885" t="s">
        <v>2366</v>
      </c>
      <c r="B2885">
        <v>2190555</v>
      </c>
    </row>
    <row r="2886" spans="1:2" x14ac:dyDescent="0.2">
      <c r="A2886" t="s">
        <v>2367</v>
      </c>
      <c r="B2886">
        <v>1292750</v>
      </c>
    </row>
    <row r="2887" spans="1:2" x14ac:dyDescent="0.2">
      <c r="A2887" t="s">
        <v>2368</v>
      </c>
      <c r="B2887">
        <v>897805</v>
      </c>
    </row>
    <row r="2888" spans="1:2" x14ac:dyDescent="0.2">
      <c r="A2888" t="s">
        <v>2369</v>
      </c>
      <c r="B2888">
        <v>713060</v>
      </c>
    </row>
    <row r="2889" spans="1:2" x14ac:dyDescent="0.2">
      <c r="A2889" t="s">
        <v>2370</v>
      </c>
      <c r="B2889">
        <v>580900</v>
      </c>
    </row>
    <row r="2890" spans="1:2" x14ac:dyDescent="0.2">
      <c r="A2890" t="s">
        <v>2371</v>
      </c>
      <c r="B2890">
        <v>132160</v>
      </c>
    </row>
    <row r="2891" spans="1:2" x14ac:dyDescent="0.2">
      <c r="A2891" t="s">
        <v>1856</v>
      </c>
      <c r="B2891">
        <v>184745</v>
      </c>
    </row>
    <row r="2892" spans="1:2" x14ac:dyDescent="0.2">
      <c r="A2892" t="s">
        <v>2372</v>
      </c>
      <c r="B2892">
        <v>17308035</v>
      </c>
    </row>
    <row r="2893" spans="1:2" x14ac:dyDescent="0.2">
      <c r="A2893" t="s">
        <v>2365</v>
      </c>
      <c r="B2893">
        <v>15051600</v>
      </c>
    </row>
    <row r="2894" spans="1:2" x14ac:dyDescent="0.2">
      <c r="A2894" t="s">
        <v>2366</v>
      </c>
      <c r="B2894">
        <v>2256435</v>
      </c>
    </row>
    <row r="2895" spans="1:2" x14ac:dyDescent="0.2">
      <c r="A2895" t="s">
        <v>2367</v>
      </c>
      <c r="B2895">
        <v>1330760</v>
      </c>
    </row>
    <row r="2896" spans="1:2" x14ac:dyDescent="0.2">
      <c r="A2896" t="s">
        <v>2368</v>
      </c>
      <c r="B2896">
        <v>925670</v>
      </c>
    </row>
    <row r="2897" spans="1:2" x14ac:dyDescent="0.2">
      <c r="A2897" t="s">
        <v>2369</v>
      </c>
      <c r="B2897">
        <v>737945</v>
      </c>
    </row>
    <row r="2898" spans="1:2" x14ac:dyDescent="0.2">
      <c r="A2898" t="s">
        <v>2370</v>
      </c>
      <c r="B2898">
        <v>608630</v>
      </c>
    </row>
    <row r="2899" spans="1:2" x14ac:dyDescent="0.2">
      <c r="A2899" t="s">
        <v>2371</v>
      </c>
      <c r="B2899">
        <v>129315</v>
      </c>
    </row>
    <row r="2900" spans="1:2" x14ac:dyDescent="0.2">
      <c r="A2900" t="s">
        <v>1856</v>
      </c>
      <c r="B2900">
        <v>187730</v>
      </c>
    </row>
    <row r="2901" spans="1:2" x14ac:dyDescent="0.2">
      <c r="A2901" t="s">
        <v>2373</v>
      </c>
      <c r="B2901">
        <v>32568565</v>
      </c>
    </row>
    <row r="2902" spans="1:2" x14ac:dyDescent="0.2">
      <c r="A2902" t="s">
        <v>2356</v>
      </c>
      <c r="B2902">
        <v>20134755</v>
      </c>
    </row>
    <row r="2903" spans="1:2" x14ac:dyDescent="0.2">
      <c r="A2903" t="s">
        <v>2357</v>
      </c>
      <c r="B2903">
        <v>12433805</v>
      </c>
    </row>
    <row r="2904" spans="1:2" x14ac:dyDescent="0.2">
      <c r="A2904" t="s">
        <v>2358</v>
      </c>
      <c r="B2904">
        <v>6755630</v>
      </c>
    </row>
    <row r="2905" spans="1:2" x14ac:dyDescent="0.2">
      <c r="A2905" t="s">
        <v>2359</v>
      </c>
      <c r="B2905">
        <v>5678180</v>
      </c>
    </row>
    <row r="2906" spans="1:2" x14ac:dyDescent="0.2">
      <c r="A2906" t="s">
        <v>2360</v>
      </c>
      <c r="B2906">
        <v>4296720</v>
      </c>
    </row>
    <row r="2907" spans="1:2" x14ac:dyDescent="0.2">
      <c r="A2907" t="s">
        <v>2361</v>
      </c>
      <c r="B2907">
        <v>3467670</v>
      </c>
    </row>
    <row r="2908" spans="1:2" x14ac:dyDescent="0.2">
      <c r="A2908" t="s">
        <v>2362</v>
      </c>
      <c r="B2908">
        <v>829045</v>
      </c>
    </row>
    <row r="2909" spans="1:2" x14ac:dyDescent="0.2">
      <c r="A2909" t="s">
        <v>2363</v>
      </c>
      <c r="B2909">
        <v>1381455</v>
      </c>
    </row>
    <row r="2910" spans="1:2" x14ac:dyDescent="0.2">
      <c r="A2910" t="s">
        <v>2374</v>
      </c>
      <c r="B2910">
        <v>16004315</v>
      </c>
    </row>
    <row r="2911" spans="1:2" x14ac:dyDescent="0.2">
      <c r="A2911" t="s">
        <v>2365</v>
      </c>
      <c r="B2911">
        <v>9902645</v>
      </c>
    </row>
    <row r="2912" spans="1:2" x14ac:dyDescent="0.2">
      <c r="A2912" t="s">
        <v>2366</v>
      </c>
      <c r="B2912">
        <v>6101675</v>
      </c>
    </row>
    <row r="2913" spans="1:2" x14ac:dyDescent="0.2">
      <c r="A2913" t="s">
        <v>2367</v>
      </c>
      <c r="B2913">
        <v>3314730</v>
      </c>
    </row>
    <row r="2914" spans="1:2" x14ac:dyDescent="0.2">
      <c r="A2914" t="s">
        <v>2368</v>
      </c>
      <c r="B2914">
        <v>2786945</v>
      </c>
    </row>
    <row r="2915" spans="1:2" x14ac:dyDescent="0.2">
      <c r="A2915" t="s">
        <v>2369</v>
      </c>
      <c r="B2915">
        <v>2104325</v>
      </c>
    </row>
    <row r="2916" spans="1:2" x14ac:dyDescent="0.2">
      <c r="A2916" t="s">
        <v>2370</v>
      </c>
      <c r="B2916">
        <v>1689950</v>
      </c>
    </row>
    <row r="2917" spans="1:2" x14ac:dyDescent="0.2">
      <c r="A2917" t="s">
        <v>2371</v>
      </c>
      <c r="B2917">
        <v>414375</v>
      </c>
    </row>
    <row r="2918" spans="1:2" x14ac:dyDescent="0.2">
      <c r="A2918" t="s">
        <v>1856</v>
      </c>
      <c r="B2918">
        <v>682625</v>
      </c>
    </row>
    <row r="2919" spans="1:2" x14ac:dyDescent="0.2">
      <c r="A2919" t="s">
        <v>2375</v>
      </c>
      <c r="B2919">
        <v>16564245</v>
      </c>
    </row>
    <row r="2920" spans="1:2" x14ac:dyDescent="0.2">
      <c r="A2920" t="s">
        <v>2365</v>
      </c>
      <c r="B2920">
        <v>10232115</v>
      </c>
    </row>
    <row r="2921" spans="1:2" x14ac:dyDescent="0.2">
      <c r="A2921" t="s">
        <v>2366</v>
      </c>
      <c r="B2921">
        <v>6332130</v>
      </c>
    </row>
    <row r="2922" spans="1:2" x14ac:dyDescent="0.2">
      <c r="A2922" t="s">
        <v>2367</v>
      </c>
      <c r="B2922">
        <v>3440900</v>
      </c>
    </row>
    <row r="2923" spans="1:2" x14ac:dyDescent="0.2">
      <c r="A2923" t="s">
        <v>2368</v>
      </c>
      <c r="B2923">
        <v>2891225</v>
      </c>
    </row>
    <row r="2924" spans="1:2" x14ac:dyDescent="0.2">
      <c r="A2924" t="s">
        <v>2369</v>
      </c>
      <c r="B2924">
        <v>2192395</v>
      </c>
    </row>
    <row r="2925" spans="1:2" x14ac:dyDescent="0.2">
      <c r="A2925" t="s">
        <v>2370</v>
      </c>
      <c r="B2925">
        <v>1777720</v>
      </c>
    </row>
    <row r="2926" spans="1:2" x14ac:dyDescent="0.2">
      <c r="A2926" t="s">
        <v>2371</v>
      </c>
      <c r="B2926">
        <v>414675</v>
      </c>
    </row>
    <row r="2927" spans="1:2" x14ac:dyDescent="0.2">
      <c r="A2927" t="s">
        <v>1856</v>
      </c>
      <c r="B2927">
        <v>698830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2108"/>
  <sheetViews>
    <sheetView zoomScale="80" zoomScaleNormal="80" workbookViewId="0">
      <pane ySplit="2" topLeftCell="A3" activePane="bottomLeft" state="frozen"/>
      <selection pane="bottomLeft" activeCell="E110" sqref="E110"/>
    </sheetView>
  </sheetViews>
  <sheetFormatPr defaultRowHeight="15" x14ac:dyDescent="0.2"/>
  <cols>
    <col min="1" max="1" width="68.6640625" customWidth="1"/>
    <col min="2" max="7" width="11.44140625" customWidth="1"/>
    <col min="8" max="8" width="2.88671875" customWidth="1"/>
    <col min="9" max="9" width="20.33203125" customWidth="1"/>
    <col min="10" max="15" width="11" bestFit="1" customWidth="1"/>
    <col min="16" max="16" width="3" customWidth="1"/>
    <col min="17" max="17" width="3.33203125" customWidth="1"/>
  </cols>
  <sheetData>
    <row r="1" spans="1:16" ht="23.25" x14ac:dyDescent="0.35">
      <c r="A1" s="7"/>
      <c r="B1" s="149" t="str">
        <f>'Main Pt 1'!B2</f>
        <v>LIM-AT</v>
      </c>
      <c r="C1" s="149"/>
      <c r="D1" s="149"/>
      <c r="E1" s="149" t="str">
        <f>'Compare Pt 1'!B2</f>
        <v>Total pop'n</v>
      </c>
      <c r="F1" s="149"/>
      <c r="G1" s="149"/>
    </row>
    <row r="2" spans="1:16" s="7" customFormat="1" ht="15.75" x14ac:dyDescent="0.25">
      <c r="B2" s="107" t="s">
        <v>1832</v>
      </c>
      <c r="C2" s="107" t="s">
        <v>1830</v>
      </c>
      <c r="D2" s="107" t="s">
        <v>1831</v>
      </c>
      <c r="E2" s="107" t="s">
        <v>1832</v>
      </c>
      <c r="F2" s="107" t="s">
        <v>1830</v>
      </c>
      <c r="G2" s="107" t="s">
        <v>1831</v>
      </c>
    </row>
    <row r="3" spans="1:16" ht="15.75" x14ac:dyDescent="0.25">
      <c r="A3" s="99" t="s">
        <v>1829</v>
      </c>
      <c r="B3" s="69"/>
      <c r="C3" s="69"/>
      <c r="D3" s="69"/>
      <c r="E3" s="69"/>
      <c r="F3" s="69"/>
      <c r="G3" s="69"/>
      <c r="H3" s="69"/>
      <c r="I3" s="69"/>
      <c r="J3" s="69" t="s">
        <v>1854</v>
      </c>
      <c r="K3" s="69" t="s">
        <v>1854</v>
      </c>
      <c r="L3" s="69"/>
      <c r="M3" s="69" t="s">
        <v>1854</v>
      </c>
      <c r="N3" s="69" t="s">
        <v>1854</v>
      </c>
      <c r="O3" s="69"/>
      <c r="P3" s="2"/>
    </row>
    <row r="4" spans="1:16" x14ac:dyDescent="0.2">
      <c r="A4" s="69" t="s">
        <v>0</v>
      </c>
      <c r="B4" s="106">
        <f>'Main Pt 1'!B3</f>
        <v>4809340</v>
      </c>
      <c r="C4" s="106">
        <f>'Main Pt 1'!B29</f>
        <v>2242030</v>
      </c>
      <c r="D4" s="106">
        <f>'Main Pt 1'!B55</f>
        <v>2567305</v>
      </c>
      <c r="E4" s="106">
        <f>'Compare Pt 1'!B3</f>
        <v>34460065</v>
      </c>
      <c r="F4" s="106">
        <f>'Compare Pt 1'!B29</f>
        <v>16971575</v>
      </c>
      <c r="G4" s="106">
        <f>'Compare Pt 1'!B55</f>
        <v>17488485</v>
      </c>
      <c r="H4" s="69"/>
      <c r="I4" s="69"/>
      <c r="J4" s="100" t="s">
        <v>1830</v>
      </c>
      <c r="K4" s="100" t="s">
        <v>1831</v>
      </c>
      <c r="L4" s="69"/>
      <c r="M4" s="100" t="s">
        <v>1830</v>
      </c>
      <c r="N4" s="100" t="s">
        <v>1831</v>
      </c>
      <c r="O4" s="69"/>
    </row>
    <row r="5" spans="1:16" x14ac:dyDescent="0.2">
      <c r="A5" s="69" t="s">
        <v>2446</v>
      </c>
      <c r="B5" s="106">
        <f>'Main Pt 1'!B5</f>
        <v>326950</v>
      </c>
      <c r="C5" s="106">
        <f>'Main Pt 1'!B31</f>
        <v>168020</v>
      </c>
      <c r="D5" s="106">
        <f>'Main Pt 1'!B57</f>
        <v>158935</v>
      </c>
      <c r="E5" s="106">
        <f>'Compare Pt 1'!B5</f>
        <v>1891500</v>
      </c>
      <c r="F5" s="106">
        <f>'Compare Pt 1'!B31</f>
        <v>967260</v>
      </c>
      <c r="G5" s="106">
        <f>'Compare Pt 1'!B57</f>
        <v>924240</v>
      </c>
      <c r="H5" s="69"/>
      <c r="I5" s="69" t="s">
        <v>1833</v>
      </c>
      <c r="J5" s="101">
        <f t="shared" ref="J5:J25" si="0">-C5/$B$4</f>
        <v>-3.4936186670104424E-2</v>
      </c>
      <c r="K5" s="101">
        <f t="shared" ref="K5:K25" si="1">D5/$B$4</f>
        <v>3.3047154079353921E-2</v>
      </c>
      <c r="L5" s="69" t="s">
        <v>1833</v>
      </c>
      <c r="M5" s="101">
        <f t="shared" ref="M5:M25" si="2">-F5/$E$4</f>
        <v>-2.8069012638252424E-2</v>
      </c>
      <c r="N5" s="101">
        <f t="shared" ref="N5:N25" si="3">G5/$E$4</f>
        <v>2.6820611046438826E-2</v>
      </c>
      <c r="O5" s="69"/>
    </row>
    <row r="6" spans="1:16" x14ac:dyDescent="0.2">
      <c r="A6" s="69" t="s">
        <v>2447</v>
      </c>
      <c r="B6" s="106">
        <f>'Main Pt 1'!B6</f>
        <v>345935</v>
      </c>
      <c r="C6" s="106">
        <f>'Main Pt 1'!B32</f>
        <v>177245</v>
      </c>
      <c r="D6" s="106">
        <f>'Main Pt 1'!B58</f>
        <v>168690</v>
      </c>
      <c r="E6" s="106">
        <f>'Compare Pt 1'!B6</f>
        <v>2011280</v>
      </c>
      <c r="F6" s="106">
        <f>'Compare Pt 1'!B32</f>
        <v>1031920</v>
      </c>
      <c r="G6" s="106">
        <f>'Compare Pt 1'!B58</f>
        <v>979360</v>
      </c>
      <c r="H6" s="69"/>
      <c r="I6" s="69" t="s">
        <v>1834</v>
      </c>
      <c r="J6" s="101">
        <f t="shared" si="0"/>
        <v>-3.6854329284267698E-2</v>
      </c>
      <c r="K6" s="101">
        <f t="shared" si="1"/>
        <v>3.5075498925008421E-2</v>
      </c>
      <c r="L6" s="69" t="s">
        <v>1834</v>
      </c>
      <c r="M6" s="101">
        <f t="shared" si="2"/>
        <v>-2.9945387508700287E-2</v>
      </c>
      <c r="N6" s="101">
        <f t="shared" si="3"/>
        <v>2.8420143722886187E-2</v>
      </c>
      <c r="O6" s="69"/>
    </row>
    <row r="7" spans="1:16" x14ac:dyDescent="0.2">
      <c r="A7" s="69" t="s">
        <v>2448</v>
      </c>
      <c r="B7" s="106">
        <f>'Main Pt 1'!B7</f>
        <v>311955</v>
      </c>
      <c r="C7" s="106">
        <f>'Main Pt 1'!B33</f>
        <v>160270</v>
      </c>
      <c r="D7" s="106">
        <f>'Main Pt 1'!B59</f>
        <v>151685</v>
      </c>
      <c r="E7" s="106">
        <f>'Compare Pt 1'!B7</f>
        <v>1914270</v>
      </c>
      <c r="F7" s="106">
        <f>'Compare Pt 1'!B33</f>
        <v>981965</v>
      </c>
      <c r="G7" s="106">
        <f>'Compare Pt 1'!B59</f>
        <v>932305</v>
      </c>
      <c r="H7" s="69"/>
      <c r="I7" s="69" t="s">
        <v>1835</v>
      </c>
      <c r="J7" s="101">
        <f t="shared" si="0"/>
        <v>-3.3324738945468606E-2</v>
      </c>
      <c r="K7" s="101">
        <f t="shared" si="1"/>
        <v>3.1539670724049451E-2</v>
      </c>
      <c r="L7" s="69" t="s">
        <v>1835</v>
      </c>
      <c r="M7" s="101">
        <f t="shared" si="2"/>
        <v>-2.8495738472925108E-2</v>
      </c>
      <c r="N7" s="101">
        <f t="shared" si="3"/>
        <v>2.7054650071031496E-2</v>
      </c>
      <c r="O7" s="69"/>
    </row>
    <row r="8" spans="1:16" x14ac:dyDescent="0.2">
      <c r="A8" s="69" t="s">
        <v>2449</v>
      </c>
      <c r="B8" s="106">
        <f>'Main Pt 1'!B9</f>
        <v>306310</v>
      </c>
      <c r="C8" s="106">
        <f>'Main Pt 1'!B35</f>
        <v>156205</v>
      </c>
      <c r="D8" s="106">
        <f>'Main Pt 1'!B61</f>
        <v>150110</v>
      </c>
      <c r="E8" s="106">
        <f>'Compare Pt 1'!B9</f>
        <v>2010045</v>
      </c>
      <c r="F8" s="106">
        <f>'Compare Pt 1'!B35</f>
        <v>1036625</v>
      </c>
      <c r="G8" s="106">
        <f>'Compare Pt 1'!B61</f>
        <v>973430</v>
      </c>
      <c r="H8" s="69"/>
      <c r="I8" s="69" t="s">
        <v>1836</v>
      </c>
      <c r="J8" s="101">
        <f t="shared" si="0"/>
        <v>-3.2479508622804791E-2</v>
      </c>
      <c r="K8" s="101">
        <f t="shared" si="1"/>
        <v>3.1212182960655723E-2</v>
      </c>
      <c r="L8" s="69" t="s">
        <v>1836</v>
      </c>
      <c r="M8" s="101">
        <f t="shared" si="2"/>
        <v>-3.0081922364336804E-2</v>
      </c>
      <c r="N8" s="101">
        <f t="shared" si="3"/>
        <v>2.8248060472317739E-2</v>
      </c>
      <c r="O8" s="69"/>
    </row>
    <row r="9" spans="1:16" x14ac:dyDescent="0.2">
      <c r="A9" s="69" t="s">
        <v>2450</v>
      </c>
      <c r="B9" s="106">
        <f>'Main Pt 1'!B10</f>
        <v>371315</v>
      </c>
      <c r="C9" s="106">
        <f>'Main Pt 1'!B36</f>
        <v>178390</v>
      </c>
      <c r="D9" s="106">
        <f>'Main Pt 1'!B62</f>
        <v>192935</v>
      </c>
      <c r="E9" s="106">
        <f>'Compare Pt 1'!B10</f>
        <v>2221675</v>
      </c>
      <c r="F9" s="106">
        <f>'Compare Pt 1'!B36</f>
        <v>1133775</v>
      </c>
      <c r="G9" s="106">
        <f>'Compare Pt 1'!B62</f>
        <v>1087900</v>
      </c>
      <c r="H9" s="69"/>
      <c r="I9" s="69" t="s">
        <v>1837</v>
      </c>
      <c r="J9" s="101">
        <f t="shared" si="0"/>
        <v>-3.7092407690036473E-2</v>
      </c>
      <c r="K9" s="101">
        <f t="shared" si="1"/>
        <v>4.011673119388523E-2</v>
      </c>
      <c r="L9" s="69" t="s">
        <v>1837</v>
      </c>
      <c r="M9" s="101">
        <f t="shared" si="2"/>
        <v>-3.2901127725673183E-2</v>
      </c>
      <c r="N9" s="101">
        <f t="shared" si="3"/>
        <v>3.1569876609344759E-2</v>
      </c>
      <c r="O9" s="69"/>
    </row>
    <row r="10" spans="1:16" x14ac:dyDescent="0.2">
      <c r="A10" s="69" t="s">
        <v>2451</v>
      </c>
      <c r="B10" s="106">
        <f>'Main Pt 1'!B11</f>
        <v>299225</v>
      </c>
      <c r="C10" s="106">
        <f>'Main Pt 1'!B37</f>
        <v>137800</v>
      </c>
      <c r="D10" s="106">
        <f>'Main Pt 1'!B63</f>
        <v>161425</v>
      </c>
      <c r="E10" s="106">
        <f>'Compare Pt 1'!B11</f>
        <v>2266035</v>
      </c>
      <c r="F10" s="106">
        <f>'Compare Pt 1'!B37</f>
        <v>1130560</v>
      </c>
      <c r="G10" s="106">
        <f>'Compare Pt 1'!B63</f>
        <v>1135475</v>
      </c>
      <c r="H10" s="69"/>
      <c r="I10" s="69" t="s">
        <v>1838</v>
      </c>
      <c r="J10" s="101">
        <f t="shared" si="0"/>
        <v>-2.8652580187718064E-2</v>
      </c>
      <c r="K10" s="101">
        <f t="shared" si="1"/>
        <v>3.3564896638624012E-2</v>
      </c>
      <c r="L10" s="69" t="s">
        <v>1838</v>
      </c>
      <c r="M10" s="101">
        <f t="shared" si="2"/>
        <v>-3.2807831325913056E-2</v>
      </c>
      <c r="N10" s="101">
        <f t="shared" si="3"/>
        <v>3.2950460192109329E-2</v>
      </c>
      <c r="O10" s="69"/>
    </row>
    <row r="11" spans="1:16" x14ac:dyDescent="0.2">
      <c r="A11" s="69" t="s">
        <v>2452</v>
      </c>
      <c r="B11" s="106">
        <f>'Main Pt 1'!B12</f>
        <v>286945</v>
      </c>
      <c r="C11" s="106">
        <f>'Main Pt 1'!B38</f>
        <v>124670</v>
      </c>
      <c r="D11" s="106">
        <f>'Main Pt 1'!B64</f>
        <v>162275</v>
      </c>
      <c r="E11" s="106">
        <f>'Compare Pt 1'!B12</f>
        <v>2310540</v>
      </c>
      <c r="F11" s="106">
        <f>'Compare Pt 1'!B38</f>
        <v>1134405</v>
      </c>
      <c r="G11" s="106">
        <f>'Compare Pt 1'!B64</f>
        <v>1176140</v>
      </c>
      <c r="H11" s="69"/>
      <c r="I11" s="69" t="s">
        <v>1839</v>
      </c>
      <c r="J11" s="101">
        <f t="shared" si="0"/>
        <v>-2.5922475849077004E-2</v>
      </c>
      <c r="K11" s="101">
        <f t="shared" si="1"/>
        <v>3.3741636066487293E-2</v>
      </c>
      <c r="L11" s="69" t="s">
        <v>1839</v>
      </c>
      <c r="M11" s="101">
        <f t="shared" si="2"/>
        <v>-3.2919409757352462E-2</v>
      </c>
      <c r="N11" s="101">
        <f t="shared" si="3"/>
        <v>3.4130521808359911E-2</v>
      </c>
      <c r="O11" s="69"/>
    </row>
    <row r="12" spans="1:16" x14ac:dyDescent="0.2">
      <c r="A12" s="69" t="s">
        <v>2453</v>
      </c>
      <c r="B12" s="106">
        <f>'Main Pt 1'!B13</f>
        <v>279895</v>
      </c>
      <c r="C12" s="106">
        <f>'Main Pt 1'!B39</f>
        <v>122535</v>
      </c>
      <c r="D12" s="106">
        <f>'Main Pt 1'!B65</f>
        <v>157355</v>
      </c>
      <c r="E12" s="106">
        <f>'Compare Pt 1'!B13</f>
        <v>2270680</v>
      </c>
      <c r="F12" s="106">
        <f>'Compare Pt 1'!B39</f>
        <v>1103975</v>
      </c>
      <c r="G12" s="106">
        <f>'Compare Pt 1'!B65</f>
        <v>1166710</v>
      </c>
      <c r="H12" s="69"/>
      <c r="I12" s="69" t="s">
        <v>1840</v>
      </c>
      <c r="J12" s="101">
        <f t="shared" si="0"/>
        <v>-2.5478547992032172E-2</v>
      </c>
      <c r="K12" s="101">
        <f t="shared" si="1"/>
        <v>3.2718626672266882E-2</v>
      </c>
      <c r="L12" s="69" t="s">
        <v>1840</v>
      </c>
      <c r="M12" s="101">
        <f t="shared" si="2"/>
        <v>-3.2036358608145403E-2</v>
      </c>
      <c r="N12" s="101">
        <f t="shared" si="3"/>
        <v>3.38568717151288E-2</v>
      </c>
      <c r="O12" s="69"/>
    </row>
    <row r="13" spans="1:16" x14ac:dyDescent="0.2">
      <c r="A13" s="69" t="s">
        <v>2454</v>
      </c>
      <c r="B13" s="106">
        <f>'Main Pt 1'!B14</f>
        <v>265045</v>
      </c>
      <c r="C13" s="106">
        <f>'Main Pt 1'!B40</f>
        <v>120245</v>
      </c>
      <c r="D13" s="106">
        <f>'Main Pt 1'!B66</f>
        <v>144800</v>
      </c>
      <c r="E13" s="106">
        <f>'Compare Pt 1'!B14</f>
        <v>2237095</v>
      </c>
      <c r="F13" s="106">
        <f>'Compare Pt 1'!B40</f>
        <v>1091095</v>
      </c>
      <c r="G13" s="106">
        <f>'Compare Pt 1'!B66</f>
        <v>1145995</v>
      </c>
      <c r="H13" s="69"/>
      <c r="I13" s="69" t="s">
        <v>1841</v>
      </c>
      <c r="J13" s="101">
        <f t="shared" si="0"/>
        <v>-2.5002391180494622E-2</v>
      </c>
      <c r="K13" s="101">
        <f t="shared" si="1"/>
        <v>3.0108081358356863E-2</v>
      </c>
      <c r="L13" s="69" t="s">
        <v>1841</v>
      </c>
      <c r="M13" s="101">
        <f t="shared" si="2"/>
        <v>-3.1662592627146817E-2</v>
      </c>
      <c r="N13" s="101">
        <f t="shared" si="3"/>
        <v>3.3255741102055376E-2</v>
      </c>
      <c r="O13" s="69"/>
    </row>
    <row r="14" spans="1:16" x14ac:dyDescent="0.2">
      <c r="A14" s="69" t="s">
        <v>2455</v>
      </c>
      <c r="B14" s="106">
        <f>'Main Pt 1'!B15</f>
        <v>274780</v>
      </c>
      <c r="C14" s="106">
        <f>'Main Pt 1'!B41</f>
        <v>131475</v>
      </c>
      <c r="D14" s="106">
        <f>'Main Pt 1'!B67</f>
        <v>143305</v>
      </c>
      <c r="E14" s="106">
        <f>'Compare Pt 1'!B15</f>
        <v>2339335</v>
      </c>
      <c r="F14" s="106">
        <f>'Compare Pt 1'!B41</f>
        <v>1143660</v>
      </c>
      <c r="G14" s="106">
        <f>'Compare Pt 1'!B67</f>
        <v>1195670</v>
      </c>
      <c r="H14" s="69"/>
      <c r="I14" s="69" t="s">
        <v>1842</v>
      </c>
      <c r="J14" s="101">
        <f t="shared" si="0"/>
        <v>-2.7337430915676579E-2</v>
      </c>
      <c r="K14" s="101">
        <f t="shared" si="1"/>
        <v>2.9797227894056148E-2</v>
      </c>
      <c r="L14" s="69" t="s">
        <v>1842</v>
      </c>
      <c r="M14" s="101">
        <f t="shared" si="2"/>
        <v>-3.3187981508450433E-2</v>
      </c>
      <c r="N14" s="101">
        <f t="shared" si="3"/>
        <v>3.4697264790417542E-2</v>
      </c>
      <c r="O14" s="69"/>
    </row>
    <row r="15" spans="1:16" x14ac:dyDescent="0.2">
      <c r="A15" s="69" t="s">
        <v>2456</v>
      </c>
      <c r="B15" s="106">
        <f>'Main Pt 1'!B16</f>
        <v>304410</v>
      </c>
      <c r="C15" s="106">
        <f>'Main Pt 1'!B42</f>
        <v>150670</v>
      </c>
      <c r="D15" s="106">
        <f>'Main Pt 1'!B68</f>
        <v>153735</v>
      </c>
      <c r="E15" s="106">
        <f>'Compare Pt 1'!B16</f>
        <v>2652640</v>
      </c>
      <c r="F15" s="106">
        <f>'Compare Pt 1'!B42</f>
        <v>1299000</v>
      </c>
      <c r="G15" s="106">
        <f>'Compare Pt 1'!B68</f>
        <v>1353645</v>
      </c>
      <c r="H15" s="69"/>
      <c r="I15" s="69" t="s">
        <v>1843</v>
      </c>
      <c r="J15" s="101">
        <f t="shared" si="0"/>
        <v>-3.132862305430683E-2</v>
      </c>
      <c r="K15" s="101">
        <f t="shared" si="1"/>
        <v>3.1965924638307962E-2</v>
      </c>
      <c r="L15" s="69" t="s">
        <v>1843</v>
      </c>
      <c r="M15" s="101">
        <f t="shared" si="2"/>
        <v>-3.7695808176798275E-2</v>
      </c>
      <c r="N15" s="101">
        <f t="shared" si="3"/>
        <v>3.9281556781741417E-2</v>
      </c>
      <c r="O15" s="69"/>
    </row>
    <row r="16" spans="1:16" x14ac:dyDescent="0.2">
      <c r="A16" s="69" t="s">
        <v>2457</v>
      </c>
      <c r="B16" s="106">
        <f>'Main Pt 1'!B17</f>
        <v>319385</v>
      </c>
      <c r="C16" s="106">
        <f>'Main Pt 1'!B43</f>
        <v>155465</v>
      </c>
      <c r="D16" s="106">
        <f>'Main Pt 1'!B69</f>
        <v>163915</v>
      </c>
      <c r="E16" s="106">
        <f>'Compare Pt 1'!B17</f>
        <v>2592725</v>
      </c>
      <c r="F16" s="106">
        <f>'Compare Pt 1'!B43</f>
        <v>1266850</v>
      </c>
      <c r="G16" s="106">
        <f>'Compare Pt 1'!B69</f>
        <v>1325875</v>
      </c>
      <c r="H16" s="69"/>
      <c r="I16" s="69" t="s">
        <v>1844</v>
      </c>
      <c r="J16" s="101">
        <f t="shared" si="0"/>
        <v>-3.2325641356194403E-2</v>
      </c>
      <c r="K16" s="101">
        <f t="shared" si="1"/>
        <v>3.4082639197894095E-2</v>
      </c>
      <c r="L16" s="69" t="s">
        <v>1844</v>
      </c>
      <c r="M16" s="101">
        <f t="shared" si="2"/>
        <v>-3.6762844179196993E-2</v>
      </c>
      <c r="N16" s="101">
        <f t="shared" si="3"/>
        <v>3.8475696432957979E-2</v>
      </c>
      <c r="O16" s="69"/>
    </row>
    <row r="17" spans="1:15" x14ac:dyDescent="0.2">
      <c r="A17" s="69" t="s">
        <v>2458</v>
      </c>
      <c r="B17" s="106">
        <f>'Main Pt 1'!B18</f>
        <v>321240</v>
      </c>
      <c r="C17" s="106">
        <f>'Main Pt 1'!B44</f>
        <v>151685</v>
      </c>
      <c r="D17" s="106">
        <f>'Main Pt 1'!B70</f>
        <v>169555</v>
      </c>
      <c r="E17" s="106">
        <f>'Compare Pt 1'!B18</f>
        <v>2262335</v>
      </c>
      <c r="F17" s="106">
        <f>'Compare Pt 1'!B44</f>
        <v>1099015</v>
      </c>
      <c r="G17" s="106">
        <f>'Compare Pt 1'!B70</f>
        <v>1163330</v>
      </c>
      <c r="H17" s="69"/>
      <c r="I17" s="69" t="s">
        <v>1845</v>
      </c>
      <c r="J17" s="101">
        <f t="shared" si="0"/>
        <v>-3.1539670724049451E-2</v>
      </c>
      <c r="K17" s="101">
        <f t="shared" si="1"/>
        <v>3.5255357283951641E-2</v>
      </c>
      <c r="L17" s="69" t="s">
        <v>1845</v>
      </c>
      <c r="M17" s="101">
        <f t="shared" si="2"/>
        <v>-3.1892423882543458E-2</v>
      </c>
      <c r="N17" s="101">
        <f t="shared" si="3"/>
        <v>3.3758787164214578E-2</v>
      </c>
      <c r="O17" s="69"/>
    </row>
    <row r="18" spans="1:15" x14ac:dyDescent="0.2">
      <c r="A18" s="69" t="s">
        <v>2459</v>
      </c>
      <c r="B18" s="106">
        <f>'Main Pt 1'!B20</f>
        <v>252590</v>
      </c>
      <c r="C18" s="106">
        <f>'Main Pt 1'!B46</f>
        <v>114800</v>
      </c>
      <c r="D18" s="106">
        <f>'Main Pt 1'!B72</f>
        <v>137790</v>
      </c>
      <c r="E18" s="106">
        <f>'Compare Pt 1'!B20</f>
        <v>1943415</v>
      </c>
      <c r="F18" s="106">
        <f>'Compare Pt 1'!B46</f>
        <v>939110</v>
      </c>
      <c r="G18" s="106">
        <f>'Compare Pt 1'!B72</f>
        <v>1004305</v>
      </c>
      <c r="H18" s="69"/>
      <c r="I18" s="69" t="s">
        <v>1846</v>
      </c>
      <c r="J18" s="101">
        <f t="shared" si="0"/>
        <v>-2.3870219198476299E-2</v>
      </c>
      <c r="K18" s="101">
        <f t="shared" si="1"/>
        <v>2.8650500900331437E-2</v>
      </c>
      <c r="L18" s="69" t="s">
        <v>1846</v>
      </c>
      <c r="M18" s="101">
        <f t="shared" si="2"/>
        <v>-2.7252125032265609E-2</v>
      </c>
      <c r="N18" s="101">
        <f t="shared" si="3"/>
        <v>2.9144025120091909E-2</v>
      </c>
      <c r="O18" s="69"/>
    </row>
    <row r="19" spans="1:15" x14ac:dyDescent="0.2">
      <c r="A19" s="69" t="s">
        <v>2460</v>
      </c>
      <c r="B19" s="106">
        <f>'Main Pt 1'!B21</f>
        <v>188915</v>
      </c>
      <c r="C19" s="106">
        <f>'Main Pt 1'!B47</f>
        <v>78185</v>
      </c>
      <c r="D19" s="106">
        <f>'Main Pt 1'!B73</f>
        <v>110735</v>
      </c>
      <c r="E19" s="106">
        <f>'Compare Pt 1'!B21</f>
        <v>1383850</v>
      </c>
      <c r="F19" s="106">
        <f>'Compare Pt 1'!B47</f>
        <v>661680</v>
      </c>
      <c r="G19" s="106">
        <f>'Compare Pt 1'!B73</f>
        <v>722165</v>
      </c>
      <c r="H19" s="69"/>
      <c r="I19" s="69" t="s">
        <v>1847</v>
      </c>
      <c r="J19" s="101">
        <f t="shared" si="0"/>
        <v>-1.6256908432342069E-2</v>
      </c>
      <c r="K19" s="101">
        <f t="shared" si="1"/>
        <v>2.3024988875812481E-2</v>
      </c>
      <c r="L19" s="69" t="s">
        <v>1847</v>
      </c>
      <c r="M19" s="101">
        <f t="shared" si="2"/>
        <v>-1.9201356700865192E-2</v>
      </c>
      <c r="N19" s="101">
        <f t="shared" si="3"/>
        <v>2.0956576837565456E-2</v>
      </c>
      <c r="O19" s="69"/>
    </row>
    <row r="20" spans="1:15" x14ac:dyDescent="0.2">
      <c r="A20" s="69" t="s">
        <v>2461</v>
      </c>
      <c r="B20" s="106">
        <f>'Main Pt 1'!B22</f>
        <v>146630</v>
      </c>
      <c r="C20" s="106">
        <f>'Main Pt 1'!B48</f>
        <v>53455</v>
      </c>
      <c r="D20" s="106">
        <f>'Main Pt 1'!B74</f>
        <v>93175</v>
      </c>
      <c r="E20" s="106">
        <f>'Compare Pt 1'!B22</f>
        <v>968535</v>
      </c>
      <c r="F20" s="106">
        <f>'Compare Pt 1'!B48</f>
        <v>449330</v>
      </c>
      <c r="G20" s="106">
        <f>'Compare Pt 1'!B74</f>
        <v>519215</v>
      </c>
      <c r="H20" s="69"/>
      <c r="I20" s="69" t="s">
        <v>1848</v>
      </c>
      <c r="J20" s="101">
        <f t="shared" si="0"/>
        <v>-1.1114830725213855E-2</v>
      </c>
      <c r="K20" s="101">
        <f t="shared" si="1"/>
        <v>1.9373760224895724E-2</v>
      </c>
      <c r="L20" s="69" t="s">
        <v>1848</v>
      </c>
      <c r="M20" s="101">
        <f t="shared" si="2"/>
        <v>-1.3039151261032155E-2</v>
      </c>
      <c r="N20" s="101">
        <f t="shared" si="3"/>
        <v>1.5067150918026417E-2</v>
      </c>
      <c r="O20" s="69"/>
    </row>
    <row r="21" spans="1:15" x14ac:dyDescent="0.2">
      <c r="A21" s="69" t="s">
        <v>2462</v>
      </c>
      <c r="B21" s="106">
        <f>'Main Pt 1'!B23</f>
        <v>108185</v>
      </c>
      <c r="C21" s="106">
        <f>'Main Pt 1'!B49</f>
        <v>35990</v>
      </c>
      <c r="D21" s="106">
        <f>'Main Pt 1'!B75</f>
        <v>72200</v>
      </c>
      <c r="E21" s="106">
        <f>'Compare Pt 1'!B23</f>
        <v>661710</v>
      </c>
      <c r="F21" s="106">
        <f>'Compare Pt 1'!B49</f>
        <v>297020</v>
      </c>
      <c r="G21" s="106">
        <f>'Compare Pt 1'!B75</f>
        <v>364690</v>
      </c>
      <c r="H21" s="69"/>
      <c r="I21" s="69" t="s">
        <v>1849</v>
      </c>
      <c r="J21" s="101">
        <f t="shared" si="0"/>
        <v>-7.4833553044700522E-3</v>
      </c>
      <c r="K21" s="101">
        <f t="shared" si="1"/>
        <v>1.5012454931445894E-2</v>
      </c>
      <c r="L21" s="69" t="s">
        <v>1849</v>
      </c>
      <c r="M21" s="101">
        <f t="shared" si="2"/>
        <v>-8.6192524593322727E-3</v>
      </c>
      <c r="N21" s="101">
        <f t="shared" si="3"/>
        <v>1.0582974814470025E-2</v>
      </c>
      <c r="O21" s="69"/>
    </row>
    <row r="22" spans="1:15" x14ac:dyDescent="0.2">
      <c r="A22" s="69" t="s">
        <v>2463</v>
      </c>
      <c r="B22" s="106">
        <f>'Main Pt 1'!B25</f>
        <v>66060</v>
      </c>
      <c r="C22" s="106">
        <f>'Main Pt 1'!B51</f>
        <v>18065</v>
      </c>
      <c r="D22" s="106">
        <f>'Main Pt 1'!B77</f>
        <v>47995</v>
      </c>
      <c r="E22" s="106">
        <f>'Compare Pt 1'!B25</f>
        <v>364360</v>
      </c>
      <c r="F22" s="106">
        <f>'Compare Pt 1'!B51</f>
        <v>151005</v>
      </c>
      <c r="G22" s="106">
        <f>'Compare Pt 1'!B77</f>
        <v>213355</v>
      </c>
      <c r="H22" s="69"/>
      <c r="I22" s="69" t="s">
        <v>1850</v>
      </c>
      <c r="J22" s="101">
        <f t="shared" si="0"/>
        <v>-3.756232663941414E-3</v>
      </c>
      <c r="K22" s="101">
        <f t="shared" si="1"/>
        <v>9.9795398121155926E-3</v>
      </c>
      <c r="L22" s="69" t="s">
        <v>1850</v>
      </c>
      <c r="M22" s="101">
        <f t="shared" si="2"/>
        <v>-4.3820288789356608E-3</v>
      </c>
      <c r="N22" s="101">
        <f t="shared" si="3"/>
        <v>6.1913696332261707E-3</v>
      </c>
      <c r="O22" s="69"/>
    </row>
    <row r="23" spans="1:15" x14ac:dyDescent="0.2">
      <c r="A23" s="69" t="s">
        <v>2464</v>
      </c>
      <c r="B23" s="106">
        <f>'Main Pt 1'!B26</f>
        <v>26965</v>
      </c>
      <c r="C23" s="106">
        <f>'Main Pt 1'!B52</f>
        <v>5670</v>
      </c>
      <c r="D23" s="106">
        <f>'Main Pt 1'!B78</f>
        <v>21295</v>
      </c>
      <c r="E23" s="106">
        <f>'Compare Pt 1'!B26</f>
        <v>130150</v>
      </c>
      <c r="F23" s="106">
        <f>'Compare Pt 1'!B52</f>
        <v>45555</v>
      </c>
      <c r="G23" s="106">
        <f>'Compare Pt 1'!B78</f>
        <v>84590</v>
      </c>
      <c r="H23" s="69"/>
      <c r="I23" s="69" t="s">
        <v>1851</v>
      </c>
      <c r="J23" s="101">
        <f t="shared" si="0"/>
        <v>-1.1789559482174269E-3</v>
      </c>
      <c r="K23" s="101">
        <f t="shared" si="1"/>
        <v>4.4278424898218883E-3</v>
      </c>
      <c r="L23" s="69" t="s">
        <v>1851</v>
      </c>
      <c r="M23" s="101">
        <f t="shared" si="2"/>
        <v>-1.3219650049992651E-3</v>
      </c>
      <c r="N23" s="101">
        <f t="shared" si="3"/>
        <v>2.4547254916669485E-3</v>
      </c>
      <c r="O23" s="69"/>
    </row>
    <row r="24" spans="1:15" x14ac:dyDescent="0.2">
      <c r="A24" s="69" t="s">
        <v>2465</v>
      </c>
      <c r="B24" s="106">
        <f>'Main Pt 1'!B27</f>
        <v>5985</v>
      </c>
      <c r="C24" s="106">
        <f>'Main Pt 1'!B53</f>
        <v>1105</v>
      </c>
      <c r="D24" s="106">
        <f>'Main Pt 1'!B79</f>
        <v>4880</v>
      </c>
      <c r="E24" s="106">
        <f>'Compare Pt 1'!B27</f>
        <v>25100</v>
      </c>
      <c r="F24" s="106">
        <f>'Compare Pt 1'!B53</f>
        <v>7160</v>
      </c>
      <c r="G24" s="106">
        <f>'Compare Pt 1'!B79</f>
        <v>17945</v>
      </c>
      <c r="H24" s="69"/>
      <c r="I24" s="69" t="s">
        <v>1852</v>
      </c>
      <c r="J24" s="101">
        <f t="shared" si="0"/>
        <v>-2.2976125622226751E-4</v>
      </c>
      <c r="K24" s="101">
        <f t="shared" si="1"/>
        <v>1.0146922446739055E-3</v>
      </c>
      <c r="L24" s="69" t="s">
        <v>1852</v>
      </c>
      <c r="M24" s="101">
        <f t="shared" si="2"/>
        <v>-2.0777674098989657E-4</v>
      </c>
      <c r="N24" s="101">
        <f t="shared" si="3"/>
        <v>5.2074771188040413E-4</v>
      </c>
      <c r="O24" s="69"/>
    </row>
    <row r="25" spans="1:15" x14ac:dyDescent="0.2">
      <c r="A25" s="69" t="s">
        <v>2466</v>
      </c>
      <c r="B25" s="106">
        <f>'Main Pt 1'!B28</f>
        <v>615</v>
      </c>
      <c r="C25" s="106">
        <f>'Main Pt 1'!B54</f>
        <v>95</v>
      </c>
      <c r="D25" s="106">
        <f>'Main Pt 1'!B80</f>
        <v>520</v>
      </c>
      <c r="E25" s="106">
        <f>'Compare Pt 1'!B28</f>
        <v>2785</v>
      </c>
      <c r="F25" s="106">
        <f>'Compare Pt 1'!B54</f>
        <v>620</v>
      </c>
      <c r="G25" s="106">
        <f>'Compare Pt 1'!B80</f>
        <v>2170</v>
      </c>
      <c r="H25" s="69"/>
      <c r="I25" s="69" t="s">
        <v>1853</v>
      </c>
      <c r="J25" s="101">
        <f t="shared" si="0"/>
        <v>-1.9753230172955123E-5</v>
      </c>
      <c r="K25" s="101">
        <f t="shared" si="1"/>
        <v>1.0812294410459647E-4</v>
      </c>
      <c r="L25" s="69" t="s">
        <v>1853</v>
      </c>
      <c r="M25" s="101">
        <f t="shared" si="2"/>
        <v>-1.7991840700242441E-5</v>
      </c>
      <c r="N25" s="101">
        <f t="shared" si="3"/>
        <v>6.2971442450848546E-5</v>
      </c>
      <c r="O25" s="69"/>
    </row>
    <row r="26" spans="1:15" x14ac:dyDescent="0.2">
      <c r="A26" s="69"/>
      <c r="B26" s="106"/>
      <c r="C26" s="106"/>
      <c r="D26" s="106"/>
      <c r="E26" s="106"/>
      <c r="F26" s="106"/>
      <c r="G26" s="106"/>
      <c r="H26" s="69"/>
      <c r="I26" s="69"/>
      <c r="J26" s="69"/>
      <c r="K26" s="69"/>
      <c r="L26" s="69"/>
      <c r="M26" s="69"/>
      <c r="N26" s="69"/>
      <c r="O26" s="69"/>
    </row>
    <row r="27" spans="1:15" x14ac:dyDescent="0.2">
      <c r="A27" s="69" t="s">
        <v>2467</v>
      </c>
      <c r="B27" s="106">
        <f>'Main Pt 1'!B4</f>
        <v>984845</v>
      </c>
      <c r="C27" s="106">
        <f>'Main Pt 1'!B30</f>
        <v>505535</v>
      </c>
      <c r="D27" s="106">
        <f>'Main Pt 1'!B56</f>
        <v>479310</v>
      </c>
      <c r="E27" s="106">
        <f>'Compare Pt 1'!B4</f>
        <v>5817050</v>
      </c>
      <c r="F27" s="106">
        <f>'Compare Pt 1'!B30</f>
        <v>2981145</v>
      </c>
      <c r="G27" s="106">
        <f>'Compare Pt 1'!B56</f>
        <v>2835905</v>
      </c>
      <c r="H27" s="69"/>
      <c r="I27" s="69"/>
      <c r="J27" s="69"/>
      <c r="K27" s="69"/>
      <c r="L27" s="69"/>
      <c r="M27" s="69"/>
      <c r="N27" s="69"/>
      <c r="O27" s="69"/>
    </row>
    <row r="28" spans="1:15" x14ac:dyDescent="0.2">
      <c r="A28" s="69" t="s">
        <v>2468</v>
      </c>
      <c r="B28" s="106">
        <f>'Main Pt 1'!B8</f>
        <v>3028545</v>
      </c>
      <c r="C28" s="106">
        <f>'Main Pt 1'!B34</f>
        <v>1429140</v>
      </c>
      <c r="D28" s="106">
        <f>'Main Pt 1'!B60</f>
        <v>1599405</v>
      </c>
      <c r="E28" s="106">
        <f>'Compare Pt 1'!B8</f>
        <v>23163110</v>
      </c>
      <c r="F28" s="106">
        <f>'Compare Pt 1'!B34</f>
        <v>11438955</v>
      </c>
      <c r="G28" s="106">
        <f>'Compare Pt 1'!B60</f>
        <v>11724155</v>
      </c>
      <c r="H28" s="69"/>
      <c r="I28" s="69"/>
      <c r="J28" s="69"/>
      <c r="K28" s="69"/>
      <c r="L28" s="69"/>
      <c r="M28" s="69"/>
      <c r="N28" s="69"/>
      <c r="O28" s="69"/>
    </row>
    <row r="29" spans="1:15" x14ac:dyDescent="0.2">
      <c r="A29" s="69" t="s">
        <v>2469</v>
      </c>
      <c r="B29" s="106">
        <f>'Main Pt 1'!B19</f>
        <v>795950</v>
      </c>
      <c r="C29" s="106">
        <f>'Main Pt 1'!B45</f>
        <v>307360</v>
      </c>
      <c r="D29" s="106">
        <f>'Main Pt 1'!B71</f>
        <v>488595</v>
      </c>
      <c r="E29" s="106">
        <f>'Compare Pt 1'!B19</f>
        <v>5479910</v>
      </c>
      <c r="F29" s="106">
        <f>'Compare Pt 1'!B45</f>
        <v>2551475</v>
      </c>
      <c r="G29" s="106">
        <f>'Compare Pt 1'!B71</f>
        <v>2928430</v>
      </c>
      <c r="H29" s="69"/>
      <c r="I29" s="69"/>
      <c r="J29" s="69"/>
      <c r="K29" s="69"/>
      <c r="L29" s="69"/>
      <c r="M29" s="69"/>
      <c r="N29" s="69"/>
      <c r="O29" s="69"/>
    </row>
    <row r="30" spans="1:15" x14ac:dyDescent="0.2">
      <c r="A30" s="69" t="s">
        <v>2470</v>
      </c>
      <c r="B30" s="106">
        <f>'Main Pt 1'!B24</f>
        <v>99630</v>
      </c>
      <c r="C30" s="106">
        <f>'Main Pt 1'!B50</f>
        <v>24930</v>
      </c>
      <c r="D30" s="106">
        <f>'Main Pt 1'!B76</f>
        <v>74700</v>
      </c>
      <c r="E30" s="106">
        <f>'Compare Pt 1'!B24</f>
        <v>522400</v>
      </c>
      <c r="F30" s="106">
        <f>'Compare Pt 1'!B50</f>
        <v>204340</v>
      </c>
      <c r="G30" s="106">
        <f>'Compare Pt 1'!B76</f>
        <v>318060</v>
      </c>
      <c r="H30" s="69"/>
      <c r="I30" s="69"/>
      <c r="J30" s="69"/>
      <c r="K30" s="69"/>
      <c r="L30" s="69"/>
      <c r="M30" s="69"/>
      <c r="N30" s="69"/>
      <c r="O30" s="69"/>
    </row>
    <row r="31" spans="1:15" x14ac:dyDescent="0.2">
      <c r="A31" s="69"/>
      <c r="B31" s="69"/>
      <c r="C31" s="69"/>
      <c r="D31" s="69"/>
      <c r="E31" s="69"/>
      <c r="F31" s="69"/>
      <c r="G31" s="69"/>
      <c r="H31" s="69"/>
      <c r="I31" s="69"/>
      <c r="J31" s="69"/>
      <c r="K31" s="69"/>
      <c r="L31" s="69"/>
      <c r="M31" s="69"/>
      <c r="N31" s="69"/>
      <c r="O31" s="69"/>
    </row>
    <row r="32" spans="1:15" x14ac:dyDescent="0.2">
      <c r="A32" s="69" t="s">
        <v>56</v>
      </c>
      <c r="B32" s="69">
        <f>'Main Pt 1'!B96</f>
        <v>39</v>
      </c>
      <c r="C32" s="69">
        <f>'Main Pt 1'!B98</f>
        <v>37</v>
      </c>
      <c r="D32" s="69">
        <f>'Main Pt 1'!B100</f>
        <v>41</v>
      </c>
      <c r="E32" s="69">
        <f>'Compare Pt 1'!B96</f>
        <v>41</v>
      </c>
      <c r="F32" s="69">
        <f>'Compare Pt 1'!B98</f>
        <v>40</v>
      </c>
      <c r="G32" s="69">
        <f>'Compare Pt 1'!B100</f>
        <v>41</v>
      </c>
      <c r="H32" s="69"/>
      <c r="I32" s="69"/>
      <c r="J32" s="69"/>
      <c r="K32" s="69"/>
      <c r="L32" s="69"/>
      <c r="M32" s="69"/>
      <c r="N32" s="69"/>
      <c r="O32" s="69"/>
    </row>
    <row r="33" spans="1:25" x14ac:dyDescent="0.2">
      <c r="A33" s="69" t="s">
        <v>57</v>
      </c>
      <c r="B33" s="69">
        <f>'Main Pt 1'!B97</f>
        <v>38</v>
      </c>
      <c r="C33" s="69">
        <f>'Main Pt 1'!B99</f>
        <v>36</v>
      </c>
      <c r="D33" s="69">
        <f>'Main Pt 1'!B101</f>
        <v>39</v>
      </c>
      <c r="E33" s="69">
        <f>'Compare Pt 1'!B97</f>
        <v>41</v>
      </c>
      <c r="F33" s="69">
        <f>'Compare Pt 1'!B99</f>
        <v>40</v>
      </c>
      <c r="G33" s="69">
        <f>'Compare Pt 1'!B101</f>
        <v>42</v>
      </c>
      <c r="H33" s="69"/>
      <c r="I33" s="69"/>
      <c r="J33" s="69"/>
      <c r="K33" s="69"/>
      <c r="L33" s="69"/>
      <c r="M33" s="69"/>
      <c r="N33" s="69"/>
      <c r="O33" s="69"/>
    </row>
    <row r="34" spans="1:25" x14ac:dyDescent="0.2">
      <c r="A34" s="69"/>
      <c r="B34" s="69"/>
      <c r="C34" s="69" t="str">
        <f>CONCATENATE("Male avg: ",C32)</f>
        <v>Male avg: 37</v>
      </c>
      <c r="D34" s="69" t="str">
        <f>CONCATENATE("Female avg: ",D32)</f>
        <v>Female avg: 41</v>
      </c>
      <c r="E34" s="69"/>
      <c r="F34" s="69" t="str">
        <f>CONCATENATE("Male avg: ",F32)</f>
        <v>Male avg: 40</v>
      </c>
      <c r="G34" s="69" t="str">
        <f>CONCATENATE("Female avg: ",G32)</f>
        <v>Female avg: 41</v>
      </c>
      <c r="H34" s="69"/>
      <c r="I34" s="69"/>
      <c r="J34" s="69"/>
      <c r="K34" s="69"/>
      <c r="L34" s="69"/>
      <c r="M34" s="69"/>
      <c r="N34" s="69"/>
      <c r="O34" s="69"/>
    </row>
    <row r="35" spans="1:25" x14ac:dyDescent="0.2">
      <c r="A35" s="69"/>
      <c r="B35" s="69"/>
      <c r="C35" s="69"/>
      <c r="D35" s="69"/>
      <c r="E35" s="69"/>
      <c r="F35" s="69"/>
      <c r="G35" s="69"/>
      <c r="H35" s="69"/>
      <c r="I35" s="69"/>
      <c r="J35" s="69"/>
      <c r="K35" s="69"/>
      <c r="L35" s="69"/>
      <c r="M35" s="69"/>
      <c r="N35" s="69"/>
      <c r="O35" s="69"/>
    </row>
    <row r="36" spans="1:25" ht="15.75" x14ac:dyDescent="0.25">
      <c r="A36" s="102" t="s">
        <v>62</v>
      </c>
      <c r="B36" s="110">
        <f>'Main Pt 1'!B102</f>
        <v>3824495</v>
      </c>
      <c r="C36" s="110">
        <f>'Main Pt 1'!B111</f>
        <v>1736495</v>
      </c>
      <c r="D36" s="110">
        <f>'Main Pt 1'!B120</f>
        <v>2088000</v>
      </c>
      <c r="E36" s="110">
        <f>'Compare Pt 1'!B102</f>
        <v>28643020</v>
      </c>
      <c r="F36" s="110">
        <f>'Compare Pt 1'!B111</f>
        <v>13990430</v>
      </c>
      <c r="G36" s="110">
        <f>'Compare Pt 1'!B120</f>
        <v>14652585</v>
      </c>
      <c r="H36" s="84"/>
      <c r="I36" s="84"/>
      <c r="J36" s="84"/>
      <c r="K36" s="84"/>
      <c r="L36" s="84"/>
      <c r="M36" s="84"/>
      <c r="N36" s="84"/>
      <c r="O36" s="84"/>
      <c r="R36" s="148" t="s">
        <v>2675</v>
      </c>
      <c r="S36" s="148"/>
      <c r="T36" s="148"/>
      <c r="U36" s="148"/>
      <c r="V36" s="148"/>
      <c r="W36" s="148"/>
      <c r="X36" s="148"/>
    </row>
    <row r="37" spans="1:25" x14ac:dyDescent="0.2">
      <c r="A37" s="84" t="s">
        <v>63</v>
      </c>
      <c r="B37" s="110">
        <f>'Main Pt 1'!B103</f>
        <v>1421120</v>
      </c>
      <c r="C37" s="110">
        <f>'Main Pt 1'!B112</f>
        <v>701045</v>
      </c>
      <c r="D37" s="110">
        <f>'Main Pt 1'!B121</f>
        <v>720075</v>
      </c>
      <c r="E37" s="110">
        <f>'Compare Pt 1'!B103</f>
        <v>16733345</v>
      </c>
      <c r="F37" s="110">
        <f>'Compare Pt 1'!B112</f>
        <v>8363785</v>
      </c>
      <c r="G37" s="110">
        <f>'Compare Pt 1'!B121</f>
        <v>8369560</v>
      </c>
      <c r="H37" s="84"/>
      <c r="I37" s="103"/>
      <c r="J37" s="104" t="str">
        <f>'Main Pt 1'!B2</f>
        <v>LIM-AT</v>
      </c>
      <c r="K37" s="105" t="str">
        <f>CONCATENATE(J37,": Male")</f>
        <v>LIM-AT: Male</v>
      </c>
      <c r="L37" s="105" t="str">
        <f>CONCATENATE(J37,": Female")</f>
        <v>LIM-AT: Female</v>
      </c>
      <c r="M37" s="84" t="str">
        <f>'Compare Pt 1'!B2</f>
        <v>Total pop'n</v>
      </c>
      <c r="N37" s="105" t="str">
        <f>CONCATENATE(M37,": Male")</f>
        <v>Total pop'n: Male</v>
      </c>
      <c r="O37" s="105" t="str">
        <f>CONCATENATE(M37,": Female")</f>
        <v>Total pop'n: Female</v>
      </c>
      <c r="S37" s="8" t="str">
        <f>J37</f>
        <v>LIM-AT</v>
      </c>
      <c r="T37" s="8" t="str">
        <f t="shared" ref="T37:X37" si="4">K37</f>
        <v>LIM-AT: Male</v>
      </c>
      <c r="U37" s="8" t="str">
        <f t="shared" si="4"/>
        <v>LIM-AT: Female</v>
      </c>
      <c r="V37" s="8" t="str">
        <f t="shared" si="4"/>
        <v>Total pop'n</v>
      </c>
      <c r="W37" s="8" t="str">
        <f t="shared" si="4"/>
        <v>Total pop'n: Male</v>
      </c>
      <c r="X37" s="8" t="str">
        <f t="shared" si="4"/>
        <v>Total pop'n: Female</v>
      </c>
    </row>
    <row r="38" spans="1:25" x14ac:dyDescent="0.2">
      <c r="A38" s="84" t="s">
        <v>64</v>
      </c>
      <c r="B38" s="110">
        <f>'Main Pt 1'!B104</f>
        <v>1121470</v>
      </c>
      <c r="C38" s="110">
        <f>'Main Pt 1'!B113</f>
        <v>551285</v>
      </c>
      <c r="D38" s="110">
        <f>'Main Pt 1'!B122</f>
        <v>570180</v>
      </c>
      <c r="E38" s="110">
        <f>'Compare Pt 1'!B104</f>
        <v>13223980</v>
      </c>
      <c r="F38" s="110">
        <f>'Compare Pt 1'!B113</f>
        <v>6605440</v>
      </c>
      <c r="G38" s="110">
        <f>'Compare Pt 1'!B122</f>
        <v>6618540</v>
      </c>
      <c r="H38" s="84"/>
      <c r="I38" s="84" t="str">
        <f>TRIM(A38)</f>
        <v>Married</v>
      </c>
      <c r="J38" s="103">
        <f t="shared" ref="J38:L39" si="5">B38/B$36</f>
        <v>0.29323348572818109</v>
      </c>
      <c r="K38" s="103">
        <f t="shared" si="5"/>
        <v>0.31746996104221437</v>
      </c>
      <c r="L38" s="103">
        <f t="shared" si="5"/>
        <v>0.27307471264367816</v>
      </c>
      <c r="M38" s="103">
        <f t="shared" ref="M38:O39" si="6">E38/E$36</f>
        <v>0.46168246225432935</v>
      </c>
      <c r="N38" s="103">
        <f t="shared" si="6"/>
        <v>0.47213988419226571</v>
      </c>
      <c r="O38" s="103">
        <f t="shared" si="6"/>
        <v>0.45169777209959883</v>
      </c>
      <c r="R38" t="s">
        <v>2680</v>
      </c>
      <c r="S38" s="131">
        <f>IF(J38&lt;Charts!$R$31,"",Data!J38)</f>
        <v>0.29323348572818109</v>
      </c>
      <c r="T38" s="131">
        <f>IF(K38&lt;Charts!$R$31,"",Data!K38)</f>
        <v>0.31746996104221437</v>
      </c>
      <c r="U38" s="131">
        <f>IF(L38&lt;Charts!$R$31,"",Data!L38)</f>
        <v>0.27307471264367816</v>
      </c>
      <c r="V38" s="131">
        <f>IF(M38&lt;Charts!$R$31,"",Data!M38)</f>
        <v>0.46168246225432935</v>
      </c>
      <c r="W38" s="131">
        <f>IF(N38&lt;Charts!$R$31,"",Data!N38)</f>
        <v>0.47213988419226571</v>
      </c>
      <c r="X38" s="131">
        <f>IF(O38&lt;Charts!$R$31,"",Data!O38)</f>
        <v>0.45169777209959883</v>
      </c>
    </row>
    <row r="39" spans="1:25" x14ac:dyDescent="0.2">
      <c r="A39" s="84" t="s">
        <v>65</v>
      </c>
      <c r="B39" s="110">
        <f>'Main Pt 1'!B105</f>
        <v>299650</v>
      </c>
      <c r="C39" s="110">
        <f>'Main Pt 1'!B114</f>
        <v>149760</v>
      </c>
      <c r="D39" s="110">
        <f>'Main Pt 1'!B123</f>
        <v>149895</v>
      </c>
      <c r="E39" s="110">
        <f>'Compare Pt 1'!B105</f>
        <v>3509365</v>
      </c>
      <c r="F39" s="110">
        <f>'Compare Pt 1'!B114</f>
        <v>1758350</v>
      </c>
      <c r="G39" s="110">
        <f>'Compare Pt 1'!B123</f>
        <v>1751015</v>
      </c>
      <c r="H39" s="84"/>
      <c r="I39" s="84" t="str">
        <f>TRIM(A39)</f>
        <v>Living common law</v>
      </c>
      <c r="J39" s="103">
        <f t="shared" si="5"/>
        <v>7.8350213557606949E-2</v>
      </c>
      <c r="K39" s="103">
        <f t="shared" si="5"/>
        <v>8.6242690016383572E-2</v>
      </c>
      <c r="L39" s="103">
        <f t="shared" si="5"/>
        <v>7.1788793103448281E-2</v>
      </c>
      <c r="M39" s="103">
        <f t="shared" si="6"/>
        <v>0.12252077469484712</v>
      </c>
      <c r="N39" s="103">
        <f t="shared" si="6"/>
        <v>0.12568234142910548</v>
      </c>
      <c r="O39" s="103">
        <f t="shared" si="6"/>
        <v>0.11950212198052426</v>
      </c>
      <c r="R39" t="s">
        <v>2681</v>
      </c>
      <c r="S39" s="131">
        <f>IF(J39&lt;Charts!$R$31,"",Data!J39)</f>
        <v>7.8350213557606949E-2</v>
      </c>
      <c r="T39" s="131">
        <f>IF(K39&lt;Charts!$R$31,"",Data!K39)</f>
        <v>8.6242690016383572E-2</v>
      </c>
      <c r="U39" s="131">
        <f>IF(L39&lt;Charts!$R$31,"",Data!L39)</f>
        <v>7.1788793103448281E-2</v>
      </c>
      <c r="V39" s="131">
        <f>IF(M39&lt;Charts!$R$31,"",Data!M39)</f>
        <v>0.12252077469484712</v>
      </c>
      <c r="W39" s="131">
        <f>IF(N39&lt;Charts!$R$31,"",Data!N39)</f>
        <v>0.12568234142910548</v>
      </c>
      <c r="X39" s="131">
        <f>IF(O39&lt;Charts!$R$31,"",Data!O39)</f>
        <v>0.11950212198052426</v>
      </c>
    </row>
    <row r="40" spans="1:25" x14ac:dyDescent="0.2">
      <c r="A40" s="84" t="s">
        <v>66</v>
      </c>
      <c r="B40" s="110">
        <f>'Main Pt 1'!B106</f>
        <v>2403375</v>
      </c>
      <c r="C40" s="110">
        <f>'Main Pt 1'!B115</f>
        <v>1035450</v>
      </c>
      <c r="D40" s="110">
        <f>'Main Pt 1'!B124</f>
        <v>1367925</v>
      </c>
      <c r="E40" s="110">
        <f>'Compare Pt 1'!B106</f>
        <v>11909670</v>
      </c>
      <c r="F40" s="110">
        <f>'Compare Pt 1'!B115</f>
        <v>5626645</v>
      </c>
      <c r="G40" s="110">
        <f>'Compare Pt 1'!B124</f>
        <v>6283025</v>
      </c>
      <c r="H40" s="84"/>
      <c r="I40" s="84" t="str">
        <f>TRIM(A41)</f>
        <v>Never married</v>
      </c>
      <c r="J40" s="103">
        <f t="shared" ref="J40:L43" si="7">B41/B$36</f>
        <v>0.38155233566784635</v>
      </c>
      <c r="K40" s="103">
        <f t="shared" si="7"/>
        <v>0.43537413007235842</v>
      </c>
      <c r="L40" s="103">
        <f t="shared" si="7"/>
        <v>0.33679118773946359</v>
      </c>
      <c r="M40" s="103">
        <f t="shared" ref="M40:O43" si="8">E41/E$36</f>
        <v>0.28218480453527595</v>
      </c>
      <c r="N40" s="103">
        <f t="shared" si="8"/>
        <v>0.3106587860416013</v>
      </c>
      <c r="O40" s="103">
        <f t="shared" si="8"/>
        <v>0.25499766764703974</v>
      </c>
      <c r="R40" t="s">
        <v>2682</v>
      </c>
      <c r="S40" s="131">
        <f>IF(J40&lt;Charts!$R$31,"",Data!J40)</f>
        <v>0.38155233566784635</v>
      </c>
      <c r="T40" s="131">
        <f>IF(K40&lt;Charts!$R$31,"",Data!K40)</f>
        <v>0.43537413007235842</v>
      </c>
      <c r="U40" s="131">
        <f>IF(L40&lt;Charts!$R$31,"",Data!L40)</f>
        <v>0.33679118773946359</v>
      </c>
      <c r="V40" s="131">
        <f>IF(M40&lt;Charts!$R$31,"",Data!M40)</f>
        <v>0.28218480453527595</v>
      </c>
      <c r="W40" s="131">
        <f>IF(N40&lt;Charts!$R$31,"",Data!N40)</f>
        <v>0.3106587860416013</v>
      </c>
      <c r="X40" s="131">
        <f>IF(O40&lt;Charts!$R$31,"",Data!O40)</f>
        <v>0.25499766764703974</v>
      </c>
    </row>
    <row r="41" spans="1:25" x14ac:dyDescent="0.2">
      <c r="A41" s="84" t="s">
        <v>67</v>
      </c>
      <c r="B41" s="110">
        <f>'Main Pt 1'!B107</f>
        <v>1459245</v>
      </c>
      <c r="C41" s="110">
        <f>'Main Pt 1'!B116</f>
        <v>756025</v>
      </c>
      <c r="D41" s="110">
        <f>'Main Pt 1'!B125</f>
        <v>703220</v>
      </c>
      <c r="E41" s="110">
        <f>'Compare Pt 1'!B107</f>
        <v>8082625</v>
      </c>
      <c r="F41" s="110">
        <f>'Compare Pt 1'!B116</f>
        <v>4346250</v>
      </c>
      <c r="G41" s="110">
        <f>'Compare Pt 1'!B125</f>
        <v>3736375</v>
      </c>
      <c r="H41" s="84"/>
      <c r="I41" s="84" t="str">
        <f>TRIM(A42)</f>
        <v>Separated</v>
      </c>
      <c r="J41" s="103">
        <f t="shared" si="7"/>
        <v>4.7525228821060035E-2</v>
      </c>
      <c r="K41" s="103">
        <f t="shared" si="7"/>
        <v>3.5125353081926526E-2</v>
      </c>
      <c r="L41" s="103">
        <f t="shared" si="7"/>
        <v>5.7835249042145591E-2</v>
      </c>
      <c r="M41" s="103">
        <f t="shared" si="8"/>
        <v>2.4331058666299851E-2</v>
      </c>
      <c r="N41" s="103">
        <f t="shared" si="8"/>
        <v>2.1132302581121525E-2</v>
      </c>
      <c r="O41" s="103">
        <f t="shared" si="8"/>
        <v>2.7385611480841093E-2</v>
      </c>
      <c r="R41" t="s">
        <v>2683</v>
      </c>
      <c r="S41" s="131">
        <f>IF(J41&lt;Charts!$R$31,"",Data!J41)</f>
        <v>4.7525228821060035E-2</v>
      </c>
      <c r="T41" s="131">
        <f>IF(K41&lt;Charts!$R$31,"",Data!K41)</f>
        <v>3.5125353081926526E-2</v>
      </c>
      <c r="U41" s="131">
        <f>IF(L41&lt;Charts!$R$31,"",Data!L41)</f>
        <v>5.7835249042145591E-2</v>
      </c>
      <c r="V41" s="131" t="str">
        <f>IF(M41&lt;Charts!$R$31,"",Data!M41)</f>
        <v/>
      </c>
      <c r="W41" s="131" t="str">
        <f>IF(N41&lt;Charts!$R$31,"",Data!N41)</f>
        <v/>
      </c>
      <c r="X41" s="131" t="str">
        <f>IF(O41&lt;Charts!$R$31,"",Data!O41)</f>
        <v/>
      </c>
    </row>
    <row r="42" spans="1:25" x14ac:dyDescent="0.2">
      <c r="A42" s="84" t="s">
        <v>68</v>
      </c>
      <c r="B42" s="110">
        <f>'Main Pt 1'!B108</f>
        <v>181760</v>
      </c>
      <c r="C42" s="110">
        <f>'Main Pt 1'!B117</f>
        <v>60995</v>
      </c>
      <c r="D42" s="110">
        <f>'Main Pt 1'!B126</f>
        <v>120760</v>
      </c>
      <c r="E42" s="110">
        <f>'Compare Pt 1'!B108</f>
        <v>696915</v>
      </c>
      <c r="F42" s="110">
        <f>'Compare Pt 1'!B117</f>
        <v>295650</v>
      </c>
      <c r="G42" s="110">
        <f>'Compare Pt 1'!B126</f>
        <v>401270</v>
      </c>
      <c r="H42" s="84"/>
      <c r="I42" s="84" t="str">
        <f>TRIM(A43)</f>
        <v>Divorced</v>
      </c>
      <c r="J42" s="103">
        <f t="shared" si="7"/>
        <v>0.11777633386891603</v>
      </c>
      <c r="K42" s="103">
        <f t="shared" si="7"/>
        <v>9.6009490381486845E-2</v>
      </c>
      <c r="L42" s="103">
        <f t="shared" si="7"/>
        <v>0.13587883141762452</v>
      </c>
      <c r="M42" s="103">
        <f t="shared" si="8"/>
        <v>6.1464014618570248E-2</v>
      </c>
      <c r="N42" s="103">
        <f t="shared" si="8"/>
        <v>4.9811192365066689E-2</v>
      </c>
      <c r="O42" s="103">
        <f t="shared" si="8"/>
        <v>7.2590263083271656E-2</v>
      </c>
      <c r="R42" t="s">
        <v>2684</v>
      </c>
      <c r="S42" s="131">
        <f>IF(J42&lt;Charts!$R$31,"",Data!J42)</f>
        <v>0.11777633386891603</v>
      </c>
      <c r="T42" s="131">
        <f>IF(K42&lt;Charts!$R$31,"",Data!K42)</f>
        <v>9.6009490381486845E-2</v>
      </c>
      <c r="U42" s="131">
        <f>IF(L42&lt;Charts!$R$31,"",Data!L42)</f>
        <v>0.13587883141762452</v>
      </c>
      <c r="V42" s="131">
        <f>IF(M42&lt;Charts!$R$31,"",Data!M42)</f>
        <v>6.1464014618570248E-2</v>
      </c>
      <c r="W42" s="131">
        <f>IF(N42&lt;Charts!$R$31,"",Data!N42)</f>
        <v>4.9811192365066689E-2</v>
      </c>
      <c r="X42" s="131">
        <f>IF(O42&lt;Charts!$R$31,"",Data!O42)</f>
        <v>7.2590263083271656E-2</v>
      </c>
    </row>
    <row r="43" spans="1:25" x14ac:dyDescent="0.2">
      <c r="A43" s="84" t="s">
        <v>69</v>
      </c>
      <c r="B43" s="110">
        <f>'Main Pt 1'!B109</f>
        <v>450435</v>
      </c>
      <c r="C43" s="110">
        <f>'Main Pt 1'!B118</f>
        <v>166720</v>
      </c>
      <c r="D43" s="110">
        <f>'Main Pt 1'!B127</f>
        <v>283715</v>
      </c>
      <c r="E43" s="110">
        <f>'Compare Pt 1'!B109</f>
        <v>1760515</v>
      </c>
      <c r="F43" s="110">
        <f>'Compare Pt 1'!B118</f>
        <v>696880</v>
      </c>
      <c r="G43" s="110">
        <f>'Compare Pt 1'!B127</f>
        <v>1063635</v>
      </c>
      <c r="H43" s="84"/>
      <c r="I43" s="84" t="str">
        <f>TRIM(A44)</f>
        <v>Widowed</v>
      </c>
      <c r="J43" s="103">
        <f t="shared" si="7"/>
        <v>8.1562402356389535E-2</v>
      </c>
      <c r="K43" s="103">
        <f t="shared" si="7"/>
        <v>2.9778375405630306E-2</v>
      </c>
      <c r="L43" s="103">
        <f t="shared" si="7"/>
        <v>0.12462883141762453</v>
      </c>
      <c r="M43" s="103">
        <f t="shared" si="8"/>
        <v>4.7816885230677494E-2</v>
      </c>
      <c r="N43" s="103">
        <f t="shared" si="8"/>
        <v>2.0576208165152893E-2</v>
      </c>
      <c r="O43" s="103">
        <f t="shared" si="8"/>
        <v>7.3826563708724438E-2</v>
      </c>
      <c r="R43" t="s">
        <v>2685</v>
      </c>
      <c r="S43" s="131">
        <f>IF(J43&lt;Charts!$R$31,"",Data!J43)</f>
        <v>8.1562402356389535E-2</v>
      </c>
      <c r="T43" s="131" t="str">
        <f>IF(K43&lt;Charts!$R$31,"",Data!K43)</f>
        <v/>
      </c>
      <c r="U43" s="131">
        <f>IF(L43&lt;Charts!$R$31,"",Data!L43)</f>
        <v>0.12462883141762453</v>
      </c>
      <c r="V43" s="131">
        <f>IF(M43&lt;Charts!$R$31,"",Data!M43)</f>
        <v>4.7816885230677494E-2</v>
      </c>
      <c r="W43" s="131" t="str">
        <f>IF(N43&lt;Charts!$R$31,"",Data!N43)</f>
        <v/>
      </c>
      <c r="X43" s="131">
        <f>IF(O43&lt;Charts!$R$31,"",Data!O43)</f>
        <v>7.3826563708724438E-2</v>
      </c>
    </row>
    <row r="44" spans="1:25" x14ac:dyDescent="0.2">
      <c r="A44" s="84" t="s">
        <v>70</v>
      </c>
      <c r="B44" s="110">
        <f>'Main Pt 1'!B110</f>
        <v>311935</v>
      </c>
      <c r="C44" s="110">
        <f>'Main Pt 1'!B119</f>
        <v>51710</v>
      </c>
      <c r="D44" s="110">
        <f>'Main Pt 1'!B128</f>
        <v>260225</v>
      </c>
      <c r="E44" s="110">
        <f>'Compare Pt 1'!B110</f>
        <v>1369620</v>
      </c>
      <c r="F44" s="110">
        <f>'Compare Pt 1'!B119</f>
        <v>287870</v>
      </c>
      <c r="G44" s="110">
        <f>'Compare Pt 1'!B128</f>
        <v>1081750</v>
      </c>
      <c r="H44" s="84"/>
      <c r="I44" s="84"/>
      <c r="J44" s="84"/>
      <c r="K44" s="84"/>
      <c r="L44" s="84"/>
      <c r="M44" s="84"/>
      <c r="N44" s="84"/>
      <c r="O44" s="84"/>
    </row>
    <row r="45" spans="1:25" x14ac:dyDescent="0.2">
      <c r="A45" s="84"/>
      <c r="B45" s="110"/>
      <c r="C45" s="110"/>
      <c r="D45" s="110"/>
      <c r="E45" s="110"/>
      <c r="F45" s="110"/>
      <c r="G45" s="110"/>
      <c r="H45" s="84"/>
      <c r="I45" s="84"/>
      <c r="J45" s="111" t="str">
        <f>J37</f>
        <v>LIM-AT</v>
      </c>
      <c r="K45" s="111" t="str">
        <f t="shared" ref="K45:O45" si="9">K37</f>
        <v>LIM-AT: Male</v>
      </c>
      <c r="L45" s="111" t="str">
        <f t="shared" si="9"/>
        <v>LIM-AT: Female</v>
      </c>
      <c r="M45" s="111" t="str">
        <f t="shared" si="9"/>
        <v>Total pop'n</v>
      </c>
      <c r="N45" s="111" t="str">
        <f t="shared" si="9"/>
        <v>Total pop'n: Male</v>
      </c>
      <c r="O45" s="111" t="str">
        <f t="shared" si="9"/>
        <v>Total pop'n: Female</v>
      </c>
    </row>
    <row r="46" spans="1:25" ht="15.75" x14ac:dyDescent="0.25">
      <c r="A46" s="102" t="s">
        <v>1857</v>
      </c>
      <c r="B46" s="110">
        <f>'Main Pt 2'!B3</f>
        <v>1617215</v>
      </c>
      <c r="C46" s="110">
        <f>'Main Pt 2'!B4</f>
        <v>749655</v>
      </c>
      <c r="D46" s="110">
        <f>'Main Pt 2'!B5</f>
        <v>867555</v>
      </c>
      <c r="E46" s="110">
        <f>'Compare Pt 2'!B3</f>
        <v>6098470</v>
      </c>
      <c r="F46" s="110">
        <f>'Compare Pt 2'!B4</f>
        <v>2930140</v>
      </c>
      <c r="G46" s="110">
        <f>'Compare Pt 2'!B5</f>
        <v>3168330</v>
      </c>
      <c r="H46" s="84"/>
      <c r="I46" s="84" t="s">
        <v>2650</v>
      </c>
      <c r="J46" s="103">
        <f>B46/B4</f>
        <v>0.33626547509637494</v>
      </c>
      <c r="K46" s="103">
        <f t="shared" ref="K46:O46" si="10">C46/C4</f>
        <v>0.33436439298314474</v>
      </c>
      <c r="L46" s="103">
        <f t="shared" si="10"/>
        <v>0.33792439932146745</v>
      </c>
      <c r="M46" s="103">
        <f t="shared" si="10"/>
        <v>0.17697209799227018</v>
      </c>
      <c r="N46" s="103">
        <f t="shared" si="10"/>
        <v>0.17264985718768</v>
      </c>
      <c r="O46" s="103">
        <f t="shared" si="10"/>
        <v>0.18116663621806006</v>
      </c>
      <c r="Q46" s="7"/>
      <c r="R46" s="7"/>
      <c r="S46" s="7"/>
      <c r="T46" s="7"/>
      <c r="U46" s="7"/>
      <c r="V46" s="7"/>
      <c r="W46" s="7"/>
      <c r="X46" s="7"/>
      <c r="Y46" s="7"/>
    </row>
    <row r="47" spans="1:25" x14ac:dyDescent="0.2">
      <c r="A47" s="84"/>
      <c r="B47" s="110"/>
      <c r="C47" s="110"/>
      <c r="D47" s="110"/>
      <c r="E47" s="110"/>
      <c r="F47" s="110"/>
      <c r="G47" s="110"/>
      <c r="H47" s="84"/>
      <c r="I47" s="84"/>
      <c r="J47" s="84"/>
      <c r="K47" s="84"/>
      <c r="L47" s="84"/>
      <c r="M47" s="84"/>
      <c r="N47" s="84"/>
      <c r="O47" s="84"/>
      <c r="Q47" s="7"/>
      <c r="R47" s="148" t="s">
        <v>2675</v>
      </c>
      <c r="S47" s="148"/>
      <c r="T47" s="148"/>
      <c r="U47" s="148"/>
      <c r="V47" s="148"/>
      <c r="W47" s="148"/>
      <c r="X47" s="148"/>
      <c r="Y47" s="7"/>
    </row>
    <row r="48" spans="1:25" ht="15.75" x14ac:dyDescent="0.25">
      <c r="A48" s="99" t="s">
        <v>2031</v>
      </c>
      <c r="B48" s="106">
        <f>'Main Pt 2'!B345</f>
        <v>4809335</v>
      </c>
      <c r="C48" s="106">
        <f>'Main Pt 2'!B350</f>
        <v>2242030</v>
      </c>
      <c r="D48" s="106">
        <f>'Main Pt 2'!B355</f>
        <v>2567305</v>
      </c>
      <c r="E48" s="106">
        <f>'Compare Pt 2'!B345</f>
        <v>34460065</v>
      </c>
      <c r="F48" s="106">
        <f>'Compare Pt 2'!B350</f>
        <v>16971575</v>
      </c>
      <c r="G48" s="106">
        <f>'Compare Pt 2'!B355</f>
        <v>17488485</v>
      </c>
      <c r="H48" s="69"/>
      <c r="I48" s="69"/>
      <c r="J48" s="108" t="str">
        <f t="shared" ref="J48:O48" si="11">J1000</f>
        <v>LIM-AT</v>
      </c>
      <c r="K48" s="108" t="str">
        <f t="shared" si="11"/>
        <v>LIM-AT: Male</v>
      </c>
      <c r="L48" s="108" t="str">
        <f t="shared" si="11"/>
        <v>LIM-AT: Female</v>
      </c>
      <c r="M48" s="108" t="str">
        <f t="shared" si="11"/>
        <v>Total pop'n</v>
      </c>
      <c r="N48" s="108" t="str">
        <f t="shared" si="11"/>
        <v>Total pop'n: Male</v>
      </c>
      <c r="O48" s="108" t="str">
        <f t="shared" si="11"/>
        <v>Total pop'n: Female</v>
      </c>
      <c r="P48" s="7"/>
      <c r="Q48" s="7"/>
      <c r="R48" s="7"/>
      <c r="S48" s="135" t="str">
        <f>J48</f>
        <v>LIM-AT</v>
      </c>
      <c r="T48" s="135" t="str">
        <f t="shared" ref="T48:X48" si="12">K48</f>
        <v>LIM-AT: Male</v>
      </c>
      <c r="U48" s="135" t="str">
        <f t="shared" si="12"/>
        <v>LIM-AT: Female</v>
      </c>
      <c r="V48" s="135" t="str">
        <f t="shared" si="12"/>
        <v>Total pop'n</v>
      </c>
      <c r="W48" s="135" t="str">
        <f t="shared" si="12"/>
        <v>Total pop'n: Male</v>
      </c>
      <c r="X48" s="135" t="str">
        <f t="shared" si="12"/>
        <v>Total pop'n: Female</v>
      </c>
      <c r="Y48" s="7"/>
    </row>
    <row r="49" spans="1:25" x14ac:dyDescent="0.2">
      <c r="A49" s="69" t="s">
        <v>2032</v>
      </c>
      <c r="B49" s="106">
        <f>'Main Pt 2'!B346</f>
        <v>3260315</v>
      </c>
      <c r="C49" s="106">
        <f>'Main Pt 2'!B351</f>
        <v>1539875</v>
      </c>
      <c r="D49" s="106">
        <f>'Main Pt 2'!B356</f>
        <v>1720440</v>
      </c>
      <c r="E49" s="106">
        <f>'Compare Pt 2'!B346</f>
        <v>23575260</v>
      </c>
      <c r="F49" s="106">
        <f>'Compare Pt 2'!B351</f>
        <v>11756835</v>
      </c>
      <c r="G49" s="106">
        <f>'Compare Pt 2'!B356</f>
        <v>11818430</v>
      </c>
      <c r="H49" s="69"/>
      <c r="I49" s="69" t="s">
        <v>2610</v>
      </c>
      <c r="J49" s="109">
        <f t="shared" ref="J49:O52" si="13">B49/B$48</f>
        <v>0.67791389038193428</v>
      </c>
      <c r="K49" s="109">
        <f t="shared" si="13"/>
        <v>0.68682176420476082</v>
      </c>
      <c r="L49" s="109">
        <f t="shared" si="13"/>
        <v>0.67013463534718309</v>
      </c>
      <c r="M49" s="109">
        <f t="shared" si="13"/>
        <v>0.68413277804322192</v>
      </c>
      <c r="N49" s="109">
        <f t="shared" si="13"/>
        <v>0.69273682613428633</v>
      </c>
      <c r="O49" s="109">
        <f t="shared" si="13"/>
        <v>0.67578352270079423</v>
      </c>
      <c r="P49" s="7"/>
      <c r="Q49" s="7"/>
      <c r="R49" s="7" t="s">
        <v>2610</v>
      </c>
      <c r="S49" s="131">
        <f>IF(J49&lt;Charts!$R$87,"",Data!J49)</f>
        <v>0.67791389038193428</v>
      </c>
      <c r="T49" s="131">
        <f>IF(K49&lt;Charts!$R$87,"",Data!K49)</f>
        <v>0.68682176420476082</v>
      </c>
      <c r="U49" s="131">
        <f>IF(L49&lt;Charts!$R$87,"",Data!L49)</f>
        <v>0.67013463534718309</v>
      </c>
      <c r="V49" s="131">
        <f>IF(M49&lt;Charts!$R$87,"",Data!M49)</f>
        <v>0.68413277804322192</v>
      </c>
      <c r="W49" s="131">
        <f>IF(N49&lt;Charts!$R$87,"",Data!N49)</f>
        <v>0.69273682613428633</v>
      </c>
      <c r="X49" s="131">
        <f>IF(O49&lt;Charts!$R$87,"",Data!O49)</f>
        <v>0.67578352270079423</v>
      </c>
      <c r="Y49" s="7"/>
    </row>
    <row r="50" spans="1:25" x14ac:dyDescent="0.2">
      <c r="A50" s="69" t="s">
        <v>2033</v>
      </c>
      <c r="B50" s="106">
        <f>'Main Pt 2'!B347</f>
        <v>649180</v>
      </c>
      <c r="C50" s="106">
        <f>'Main Pt 2'!B352</f>
        <v>279770</v>
      </c>
      <c r="D50" s="106">
        <f>'Main Pt 2'!B357</f>
        <v>369410</v>
      </c>
      <c r="E50" s="106">
        <f>'Compare Pt 2'!B347</f>
        <v>4069950</v>
      </c>
      <c r="F50" s="106">
        <f>'Compare Pt 2'!B352</f>
        <v>1903020</v>
      </c>
      <c r="G50" s="106">
        <f>'Compare Pt 2'!B357</f>
        <v>2166925</v>
      </c>
      <c r="H50" s="69"/>
      <c r="I50" s="69" t="s">
        <v>2611</v>
      </c>
      <c r="J50" s="109">
        <f t="shared" si="13"/>
        <v>0.13498331889959839</v>
      </c>
      <c r="K50" s="109">
        <f t="shared" si="13"/>
        <v>0.12478423571495476</v>
      </c>
      <c r="L50" s="109">
        <f t="shared" si="13"/>
        <v>0.14389018834926118</v>
      </c>
      <c r="M50" s="109">
        <f t="shared" si="13"/>
        <v>0.11810627751282535</v>
      </c>
      <c r="N50" s="109">
        <f t="shared" si="13"/>
        <v>0.11212984063058379</v>
      </c>
      <c r="O50" s="109">
        <f t="shared" si="13"/>
        <v>0.12390581574104333</v>
      </c>
      <c r="P50" s="7"/>
      <c r="Q50" s="7"/>
      <c r="R50" s="7" t="s">
        <v>2611</v>
      </c>
      <c r="S50" s="131">
        <f>IF(J50&lt;Charts!$R$87,"",Data!J50)</f>
        <v>0.13498331889959839</v>
      </c>
      <c r="T50" s="131">
        <f>IF(K50&lt;Charts!$R$87,"",Data!K50)</f>
        <v>0.12478423571495476</v>
      </c>
      <c r="U50" s="131">
        <f>IF(L50&lt;Charts!$R$87,"",Data!L50)</f>
        <v>0.14389018834926118</v>
      </c>
      <c r="V50" s="131">
        <f>IF(M50&lt;Charts!$R$87,"",Data!M50)</f>
        <v>0.11810627751282535</v>
      </c>
      <c r="W50" s="131">
        <f>IF(N50&lt;Charts!$R$87,"",Data!N50)</f>
        <v>0.11212984063058379</v>
      </c>
      <c r="X50" s="131">
        <f>IF(O50&lt;Charts!$R$87,"",Data!O50)</f>
        <v>0.12390581574104333</v>
      </c>
      <c r="Y50" s="7"/>
    </row>
    <row r="51" spans="1:25" x14ac:dyDescent="0.2">
      <c r="A51" s="69" t="s">
        <v>2034</v>
      </c>
      <c r="B51" s="106">
        <f>'Main Pt 2'!B348</f>
        <v>698160</v>
      </c>
      <c r="C51" s="106">
        <f>'Main Pt 2'!B353</f>
        <v>338320</v>
      </c>
      <c r="D51" s="106">
        <f>'Main Pt 2'!B358</f>
        <v>359845</v>
      </c>
      <c r="E51" s="106">
        <f>'Compare Pt 2'!B348</f>
        <v>6173000</v>
      </c>
      <c r="F51" s="106">
        <f>'Compare Pt 2'!B353</f>
        <v>3049435</v>
      </c>
      <c r="G51" s="106">
        <f>'Compare Pt 2'!B358</f>
        <v>3123565</v>
      </c>
      <c r="H51" s="69"/>
      <c r="I51" s="69" t="s">
        <v>2612</v>
      </c>
      <c r="J51" s="109">
        <f t="shared" si="13"/>
        <v>0.14516767910740258</v>
      </c>
      <c r="K51" s="109">
        <f t="shared" si="13"/>
        <v>0.15089896210130999</v>
      </c>
      <c r="L51" s="109">
        <f t="shared" si="13"/>
        <v>0.14016449155826829</v>
      </c>
      <c r="M51" s="109">
        <f t="shared" si="13"/>
        <v>0.17913489135902674</v>
      </c>
      <c r="N51" s="109">
        <f t="shared" si="13"/>
        <v>0.17967896320759857</v>
      </c>
      <c r="O51" s="109">
        <f t="shared" si="13"/>
        <v>0.17860695194580892</v>
      </c>
      <c r="P51" s="7"/>
      <c r="Q51" s="7"/>
      <c r="R51" s="7" t="s">
        <v>2612</v>
      </c>
      <c r="S51" s="131">
        <f>IF(J51&lt;Charts!$R$87,"",Data!J51)</f>
        <v>0.14516767910740258</v>
      </c>
      <c r="T51" s="131">
        <f>IF(K51&lt;Charts!$R$87,"",Data!K51)</f>
        <v>0.15089896210130999</v>
      </c>
      <c r="U51" s="131">
        <f>IF(L51&lt;Charts!$R$87,"",Data!L51)</f>
        <v>0.14016449155826829</v>
      </c>
      <c r="V51" s="131">
        <f>IF(M51&lt;Charts!$R$87,"",Data!M51)</f>
        <v>0.17913489135902674</v>
      </c>
      <c r="W51" s="131">
        <f>IF(N51&lt;Charts!$R$87,"",Data!N51)</f>
        <v>0.17967896320759857</v>
      </c>
      <c r="X51" s="131">
        <f>IF(O51&lt;Charts!$R$87,"",Data!O51)</f>
        <v>0.17860695194580892</v>
      </c>
      <c r="Y51" s="7"/>
    </row>
    <row r="52" spans="1:25" x14ac:dyDescent="0.2">
      <c r="A52" s="69" t="s">
        <v>2035</v>
      </c>
      <c r="B52" s="106">
        <f>'Main Pt 2'!B349</f>
        <v>201680</v>
      </c>
      <c r="C52" s="106">
        <f>'Main Pt 2'!B354</f>
        <v>84065</v>
      </c>
      <c r="D52" s="106">
        <f>'Main Pt 2'!B359</f>
        <v>117615</v>
      </c>
      <c r="E52" s="106">
        <f>'Compare Pt 2'!B349</f>
        <v>641850</v>
      </c>
      <c r="F52" s="106">
        <f>'Compare Pt 2'!B354</f>
        <v>262285</v>
      </c>
      <c r="G52" s="106">
        <f>'Compare Pt 2'!B359</f>
        <v>379565</v>
      </c>
      <c r="H52" s="69"/>
      <c r="I52" s="69" t="s">
        <v>2613</v>
      </c>
      <c r="J52" s="109">
        <f t="shared" si="13"/>
        <v>4.1935111611064731E-2</v>
      </c>
      <c r="K52" s="109">
        <f t="shared" si="13"/>
        <v>3.749503797897441E-2</v>
      </c>
      <c r="L52" s="109">
        <f t="shared" si="13"/>
        <v>4.5812632312872838E-2</v>
      </c>
      <c r="M52" s="109">
        <f t="shared" si="13"/>
        <v>1.8625907989436467E-2</v>
      </c>
      <c r="N52" s="109">
        <f t="shared" si="13"/>
        <v>1.5454370027531328E-2</v>
      </c>
      <c r="O52" s="109">
        <f t="shared" si="13"/>
        <v>2.1703709612353499E-2</v>
      </c>
      <c r="P52" s="7"/>
      <c r="Q52" s="7"/>
      <c r="R52" s="7" t="s">
        <v>2613</v>
      </c>
      <c r="S52" s="131">
        <f>IF(J52&lt;Charts!$R$87,"",Data!J52)</f>
        <v>4.1935111611064731E-2</v>
      </c>
      <c r="T52" s="131">
        <f>IF(K52&lt;Charts!$R$87,"",Data!K52)</f>
        <v>3.749503797897441E-2</v>
      </c>
      <c r="U52" s="131">
        <f>IF(L52&lt;Charts!$R$87,"",Data!L52)</f>
        <v>4.5812632312872838E-2</v>
      </c>
      <c r="V52" s="131">
        <f>IF(M52&lt;Charts!$R$87,"",Data!M52)</f>
        <v>1.8625907989436467E-2</v>
      </c>
      <c r="W52" s="131">
        <f>IF(N52&lt;Charts!$R$87,"",Data!N52)</f>
        <v>1.5454370027531328E-2</v>
      </c>
      <c r="X52" s="131">
        <f>IF(O52&lt;Charts!$R$87,"",Data!O52)</f>
        <v>2.1703709612353499E-2</v>
      </c>
      <c r="Y52" s="7"/>
    </row>
    <row r="53" spans="1:25" x14ac:dyDescent="0.2">
      <c r="A53" s="69"/>
      <c r="B53" s="106"/>
      <c r="C53" s="106"/>
      <c r="D53" s="106"/>
      <c r="E53" s="106"/>
      <c r="F53" s="106"/>
      <c r="G53" s="106"/>
      <c r="H53" s="69"/>
      <c r="I53" s="69"/>
      <c r="J53" s="69"/>
      <c r="K53" s="69"/>
      <c r="L53" s="69"/>
      <c r="M53" s="69"/>
      <c r="N53" s="69"/>
      <c r="O53" s="69"/>
      <c r="P53" s="7"/>
      <c r="Q53" s="7"/>
      <c r="R53" s="7"/>
      <c r="S53" s="7"/>
      <c r="T53" s="7"/>
      <c r="U53" s="7"/>
      <c r="V53" s="7"/>
      <c r="W53" s="7"/>
      <c r="X53" s="7"/>
      <c r="Y53" s="7"/>
    </row>
    <row r="54" spans="1:25" x14ac:dyDescent="0.2">
      <c r="A54" s="69"/>
      <c r="B54" s="106"/>
      <c r="C54" s="106"/>
      <c r="D54" s="106"/>
      <c r="E54" s="106"/>
      <c r="F54" s="106"/>
      <c r="G54" s="106"/>
      <c r="H54" s="69"/>
      <c r="I54" s="69"/>
      <c r="J54" s="69"/>
      <c r="K54" s="69"/>
      <c r="L54" s="69"/>
      <c r="M54" s="69"/>
      <c r="N54" s="69"/>
      <c r="O54" s="69"/>
      <c r="P54" s="7"/>
      <c r="Q54" s="7"/>
      <c r="R54" s="7"/>
      <c r="S54" s="7"/>
      <c r="T54" s="7"/>
      <c r="U54" s="7"/>
      <c r="V54" s="7"/>
      <c r="W54" s="7"/>
      <c r="X54" s="7"/>
      <c r="Y54" s="7"/>
    </row>
    <row r="55" spans="1:25" x14ac:dyDescent="0.2">
      <c r="A55" s="69" t="s">
        <v>2047</v>
      </c>
      <c r="B55" s="106">
        <f>'Main Pt 2'!B375</f>
        <v>4809340</v>
      </c>
      <c r="C55" s="106">
        <f>'Main Pt 2'!B644</f>
        <v>2242025</v>
      </c>
      <c r="D55" s="106">
        <f>'Main Pt 2'!B913</f>
        <v>2567310</v>
      </c>
      <c r="E55" s="106">
        <f>'Compare Pt 2'!B375</f>
        <v>34460065</v>
      </c>
      <c r="F55" s="106">
        <f>'Compare Pt 2'!B644</f>
        <v>16971575</v>
      </c>
      <c r="G55" s="106">
        <f>'Compare Pt 2'!B913</f>
        <v>17488485</v>
      </c>
      <c r="H55" s="69"/>
      <c r="I55" s="69"/>
      <c r="J55" s="69"/>
      <c r="K55" s="69"/>
      <c r="L55" s="69"/>
      <c r="M55" s="69"/>
      <c r="N55" s="69"/>
      <c r="O55" s="69"/>
      <c r="P55" s="7"/>
      <c r="Q55" s="7"/>
      <c r="R55" s="7"/>
      <c r="S55" s="7"/>
      <c r="T55" s="7"/>
      <c r="U55" s="7"/>
      <c r="V55" s="7"/>
      <c r="W55" s="7"/>
      <c r="X55" s="7"/>
      <c r="Y55" s="7"/>
    </row>
    <row r="56" spans="1:25" x14ac:dyDescent="0.2">
      <c r="A56" s="69" t="s">
        <v>2048</v>
      </c>
      <c r="B56" s="106">
        <f>'Main Pt 2'!B376</f>
        <v>4669750</v>
      </c>
      <c r="C56" s="106">
        <f>'Main Pt 2'!B645</f>
        <v>2174420</v>
      </c>
      <c r="D56" s="106">
        <f>'Main Pt 2'!B914</f>
        <v>2495330</v>
      </c>
      <c r="E56" s="106">
        <f>'Compare Pt 2'!B376</f>
        <v>33674415</v>
      </c>
      <c r="F56" s="106">
        <f>'Compare Pt 2'!B645</f>
        <v>16588525</v>
      </c>
      <c r="G56" s="106">
        <f>'Compare Pt 2'!B914</f>
        <v>17085890</v>
      </c>
      <c r="H56" s="69"/>
      <c r="I56" s="69"/>
      <c r="J56" s="69"/>
      <c r="K56" s="69"/>
      <c r="L56" s="69"/>
      <c r="M56" s="69"/>
      <c r="N56" s="69"/>
      <c r="O56" s="69"/>
      <c r="P56" s="7"/>
      <c r="Q56" s="7"/>
      <c r="R56" s="7"/>
      <c r="S56" s="7"/>
      <c r="T56" s="7"/>
      <c r="U56" s="7"/>
      <c r="V56" s="7"/>
      <c r="W56" s="7"/>
      <c r="X56" s="7"/>
      <c r="Y56" s="7"/>
    </row>
    <row r="57" spans="1:25" x14ac:dyDescent="0.2">
      <c r="A57" s="69" t="s">
        <v>1205</v>
      </c>
      <c r="B57" s="106">
        <f>'Main Pt 2'!B377</f>
        <v>3232495</v>
      </c>
      <c r="C57" s="106">
        <f>'Main Pt 2'!B646</f>
        <v>1500960</v>
      </c>
      <c r="D57" s="106">
        <f>'Main Pt 2'!B915</f>
        <v>1731530</v>
      </c>
      <c r="E57" s="106">
        <f>'Compare Pt 2'!B377</f>
        <v>26414335</v>
      </c>
      <c r="F57" s="106">
        <f>'Compare Pt 2'!B646</f>
        <v>13116655</v>
      </c>
      <c r="G57" s="106">
        <f>'Compare Pt 2'!B915</f>
        <v>13297680</v>
      </c>
      <c r="H57" s="69"/>
      <c r="I57" s="69"/>
      <c r="J57" s="69"/>
      <c r="K57" s="69"/>
      <c r="L57" s="69"/>
      <c r="M57" s="69"/>
      <c r="N57" s="69"/>
      <c r="O57" s="69"/>
      <c r="P57" s="7"/>
    </row>
    <row r="58" spans="1:25" x14ac:dyDescent="0.2">
      <c r="A58" s="69" t="s">
        <v>429</v>
      </c>
      <c r="B58" s="106">
        <f>'Main Pt 2'!B378</f>
        <v>2323920</v>
      </c>
      <c r="C58" s="106">
        <f>'Main Pt 2'!B647</f>
        <v>1084755</v>
      </c>
      <c r="D58" s="106">
        <f>'Main Pt 2'!B916</f>
        <v>1239170</v>
      </c>
      <c r="E58" s="106">
        <f>'Compare Pt 2'!B378</f>
        <v>19349065</v>
      </c>
      <c r="F58" s="106">
        <f>'Compare Pt 2'!B647</f>
        <v>9630055</v>
      </c>
      <c r="G58" s="106">
        <f>'Compare Pt 2'!B916</f>
        <v>9719005</v>
      </c>
      <c r="H58" s="69"/>
      <c r="I58" s="69"/>
      <c r="J58" s="69"/>
      <c r="K58" s="69"/>
      <c r="L58" s="69"/>
      <c r="M58" s="69"/>
      <c r="N58" s="69"/>
      <c r="O58" s="69"/>
      <c r="P58" s="7"/>
    </row>
    <row r="59" spans="1:25" x14ac:dyDescent="0.2">
      <c r="A59" s="69" t="s">
        <v>439</v>
      </c>
      <c r="B59" s="106">
        <f>'Main Pt 2'!B379</f>
        <v>908570</v>
      </c>
      <c r="C59" s="106">
        <f>'Main Pt 2'!B648</f>
        <v>416210</v>
      </c>
      <c r="D59" s="106">
        <f>'Main Pt 2'!B917</f>
        <v>492365</v>
      </c>
      <c r="E59" s="106">
        <f>'Compare Pt 2'!B379</f>
        <v>7065275</v>
      </c>
      <c r="F59" s="106">
        <f>'Compare Pt 2'!B648</f>
        <v>3486600</v>
      </c>
      <c r="G59" s="106">
        <f>'Compare Pt 2'!B917</f>
        <v>3578670</v>
      </c>
      <c r="H59" s="69"/>
      <c r="I59" s="69"/>
      <c r="J59" s="69"/>
      <c r="K59" s="69"/>
      <c r="L59" s="69"/>
      <c r="M59" s="69"/>
      <c r="N59" s="69"/>
      <c r="O59" s="69"/>
      <c r="P59" s="7"/>
    </row>
    <row r="60" spans="1:25" x14ac:dyDescent="0.2">
      <c r="A60" s="69"/>
      <c r="B60" s="106"/>
      <c r="C60" s="106"/>
      <c r="D60" s="106"/>
      <c r="E60" s="106"/>
      <c r="F60" s="106"/>
      <c r="G60" s="106"/>
      <c r="H60" s="69"/>
      <c r="I60" s="69"/>
      <c r="J60" s="69"/>
      <c r="K60" s="69"/>
      <c r="L60" s="69"/>
      <c r="M60" s="69"/>
      <c r="N60" s="69"/>
      <c r="O60" s="69"/>
      <c r="P60" s="7"/>
    </row>
    <row r="61" spans="1:25" x14ac:dyDescent="0.2">
      <c r="A61" s="69" t="s">
        <v>1206</v>
      </c>
      <c r="B61" s="106">
        <f>'Main Pt 2'!B380</f>
        <v>1437260</v>
      </c>
      <c r="C61" s="106">
        <f>'Main Pt 2'!B649</f>
        <v>673455</v>
      </c>
      <c r="D61" s="106">
        <f>'Main Pt 2'!B918</f>
        <v>763805</v>
      </c>
      <c r="E61" s="106">
        <f>'Compare Pt 2'!B380</f>
        <v>7260080</v>
      </c>
      <c r="F61" s="106">
        <f>'Compare Pt 2'!B649</f>
        <v>3471870</v>
      </c>
      <c r="G61" s="106">
        <f>'Compare Pt 2'!B918</f>
        <v>3788215</v>
      </c>
      <c r="H61" s="69"/>
      <c r="I61" s="69"/>
      <c r="J61" s="69"/>
      <c r="K61" s="69"/>
      <c r="L61" s="69"/>
      <c r="M61" s="69"/>
      <c r="N61" s="69"/>
      <c r="O61" s="69"/>
      <c r="P61" s="7"/>
    </row>
    <row r="62" spans="1:25" x14ac:dyDescent="0.2">
      <c r="A62" s="69" t="s">
        <v>1207</v>
      </c>
      <c r="B62" s="106">
        <f>'Main Pt 2'!B381</f>
        <v>16625</v>
      </c>
      <c r="C62" s="106">
        <f>'Main Pt 2'!B650</f>
        <v>6945</v>
      </c>
      <c r="D62" s="106">
        <f>'Main Pt 2'!B919</f>
        <v>9685</v>
      </c>
      <c r="E62" s="106">
        <f>'Compare Pt 2'!B381</f>
        <v>192645</v>
      </c>
      <c r="F62" s="106">
        <f>'Compare Pt 2'!B650</f>
        <v>93285</v>
      </c>
      <c r="G62" s="106">
        <f>'Compare Pt 2'!B919</f>
        <v>99360</v>
      </c>
      <c r="H62" s="69"/>
      <c r="I62" s="69"/>
      <c r="J62" s="69"/>
      <c r="K62" s="69"/>
      <c r="L62" s="69"/>
      <c r="M62" s="69"/>
      <c r="N62" s="69"/>
      <c r="O62" s="69"/>
      <c r="P62" s="7"/>
    </row>
    <row r="63" spans="1:25" x14ac:dyDescent="0.2">
      <c r="A63" s="69" t="s">
        <v>1208</v>
      </c>
      <c r="B63" s="106">
        <f>'Main Pt 2'!B382</f>
        <v>11445</v>
      </c>
      <c r="C63" s="106">
        <f>'Main Pt 2'!B651</f>
        <v>4630</v>
      </c>
      <c r="D63" s="106">
        <f>'Main Pt 2'!B920</f>
        <v>6820</v>
      </c>
      <c r="E63" s="106">
        <f>'Compare Pt 2'!B382</f>
        <v>128225</v>
      </c>
      <c r="F63" s="106">
        <f>'Compare Pt 2'!B651</f>
        <v>61890</v>
      </c>
      <c r="G63" s="106">
        <f>'Compare Pt 2'!B920</f>
        <v>66335</v>
      </c>
      <c r="H63" s="69"/>
      <c r="I63" s="69"/>
      <c r="J63" s="69"/>
      <c r="K63" s="69"/>
      <c r="L63" s="69"/>
      <c r="M63" s="69"/>
      <c r="N63" s="69"/>
      <c r="O63" s="69"/>
      <c r="P63" s="7"/>
    </row>
    <row r="64" spans="1:25" x14ac:dyDescent="0.2">
      <c r="A64" s="69" t="s">
        <v>1209</v>
      </c>
      <c r="B64" s="106">
        <f>'Main Pt 2'!B383</f>
        <v>190</v>
      </c>
      <c r="C64" s="106">
        <f>'Main Pt 2'!B652</f>
        <v>65</v>
      </c>
      <c r="D64" s="106">
        <f>'Main Pt 2'!B921</f>
        <v>130</v>
      </c>
      <c r="E64" s="106">
        <f>'Compare Pt 2'!B383</f>
        <v>2715</v>
      </c>
      <c r="F64" s="106">
        <f>'Compare Pt 2'!B652</f>
        <v>1265</v>
      </c>
      <c r="G64" s="106">
        <f>'Compare Pt 2'!B921</f>
        <v>1460</v>
      </c>
      <c r="H64" s="69"/>
      <c r="I64" s="69"/>
      <c r="J64" s="69"/>
      <c r="K64" s="69"/>
      <c r="L64" s="69"/>
      <c r="M64" s="69"/>
      <c r="N64" s="69"/>
      <c r="O64" s="69"/>
      <c r="P64" s="7"/>
    </row>
    <row r="65" spans="1:16" x14ac:dyDescent="0.2">
      <c r="A65" s="69" t="s">
        <v>1210</v>
      </c>
      <c r="B65" s="106">
        <f>'Main Pt 2'!B384</f>
        <v>7825</v>
      </c>
      <c r="C65" s="106">
        <f>'Main Pt 2'!B653</f>
        <v>3195</v>
      </c>
      <c r="D65" s="106">
        <f>'Main Pt 2'!B922</f>
        <v>4635</v>
      </c>
      <c r="E65" s="106">
        <f>'Compare Pt 2'!B384</f>
        <v>86935</v>
      </c>
      <c r="F65" s="106">
        <f>'Compare Pt 2'!B653</f>
        <v>42190</v>
      </c>
      <c r="G65" s="106">
        <f>'Compare Pt 2'!B922</f>
        <v>44750</v>
      </c>
      <c r="H65" s="69"/>
      <c r="I65" s="69"/>
      <c r="J65" s="69"/>
      <c r="K65" s="69"/>
      <c r="L65" s="69"/>
      <c r="M65" s="69"/>
      <c r="N65" s="69"/>
      <c r="O65" s="69"/>
      <c r="P65" s="7"/>
    </row>
    <row r="66" spans="1:16" x14ac:dyDescent="0.2">
      <c r="A66" s="69" t="s">
        <v>1211</v>
      </c>
      <c r="B66" s="106">
        <f>'Main Pt 2'!B385</f>
        <v>785</v>
      </c>
      <c r="C66" s="106">
        <f>'Main Pt 2'!B654</f>
        <v>335</v>
      </c>
      <c r="D66" s="106">
        <f>'Main Pt 2'!B923</f>
        <v>450</v>
      </c>
      <c r="E66" s="106">
        <f>'Compare Pt 2'!B385</f>
        <v>6160</v>
      </c>
      <c r="F66" s="106">
        <f>'Compare Pt 2'!B654</f>
        <v>3100</v>
      </c>
      <c r="G66" s="106">
        <f>'Compare Pt 2'!B923</f>
        <v>3065</v>
      </c>
      <c r="H66" s="69"/>
      <c r="I66" s="69"/>
      <c r="J66" s="69"/>
      <c r="K66" s="69"/>
      <c r="L66" s="69"/>
      <c r="M66" s="69"/>
      <c r="N66" s="69"/>
      <c r="O66" s="69"/>
      <c r="P66" s="7"/>
    </row>
    <row r="67" spans="1:16" x14ac:dyDescent="0.2">
      <c r="A67" s="69" t="s">
        <v>1212</v>
      </c>
      <c r="B67" s="106">
        <f>'Main Pt 2'!B386</f>
        <v>420</v>
      </c>
      <c r="C67" s="106">
        <f>'Main Pt 2'!B655</f>
        <v>180</v>
      </c>
      <c r="D67" s="106">
        <f>'Main Pt 2'!B924</f>
        <v>240</v>
      </c>
      <c r="E67" s="106">
        <f>'Compare Pt 2'!B386</f>
        <v>10075</v>
      </c>
      <c r="F67" s="106">
        <f>'Compare Pt 2'!B655</f>
        <v>4815</v>
      </c>
      <c r="G67" s="106">
        <f>'Compare Pt 2'!B924</f>
        <v>5260</v>
      </c>
      <c r="H67" s="69"/>
      <c r="I67" s="69"/>
      <c r="J67" s="69"/>
      <c r="K67" s="69"/>
      <c r="L67" s="69"/>
      <c r="M67" s="69"/>
      <c r="N67" s="69"/>
      <c r="O67" s="69"/>
      <c r="P67" s="7"/>
    </row>
    <row r="68" spans="1:16" x14ac:dyDescent="0.2">
      <c r="A68" s="69" t="s">
        <v>1213</v>
      </c>
      <c r="B68" s="106">
        <f>'Main Pt 2'!B387</f>
        <v>25</v>
      </c>
      <c r="C68" s="106">
        <f>'Main Pt 2'!B656</f>
        <v>20</v>
      </c>
      <c r="D68" s="106">
        <f>'Main Pt 2'!B925</f>
        <v>10</v>
      </c>
      <c r="E68" s="106">
        <f>'Compare Pt 2'!B387</f>
        <v>110</v>
      </c>
      <c r="F68" s="106">
        <f>'Compare Pt 2'!B656</f>
        <v>50</v>
      </c>
      <c r="G68" s="106">
        <f>'Compare Pt 2'!B925</f>
        <v>55</v>
      </c>
      <c r="H68" s="69"/>
      <c r="I68" s="69"/>
      <c r="J68" s="69"/>
      <c r="K68" s="69"/>
      <c r="L68" s="69"/>
      <c r="M68" s="69"/>
      <c r="N68" s="69"/>
      <c r="O68" s="69"/>
      <c r="P68" s="7"/>
    </row>
    <row r="69" spans="1:16" x14ac:dyDescent="0.2">
      <c r="A69" s="69" t="s">
        <v>1214</v>
      </c>
      <c r="B69" s="106">
        <f>'Main Pt 2'!B388</f>
        <v>10</v>
      </c>
      <c r="C69" s="106">
        <f>'Main Pt 2'!B657</f>
        <v>10</v>
      </c>
      <c r="D69" s="106">
        <f>'Main Pt 2'!B926</f>
        <v>0</v>
      </c>
      <c r="E69" s="106">
        <f>'Compare Pt 2'!B388</f>
        <v>1205</v>
      </c>
      <c r="F69" s="106">
        <f>'Compare Pt 2'!B657</f>
        <v>595</v>
      </c>
      <c r="G69" s="106">
        <f>'Compare Pt 2'!B926</f>
        <v>610</v>
      </c>
      <c r="H69" s="69"/>
      <c r="I69" s="69"/>
      <c r="J69" s="69"/>
      <c r="K69" s="69"/>
      <c r="L69" s="69"/>
      <c r="M69" s="69"/>
      <c r="N69" s="69"/>
      <c r="O69" s="69"/>
      <c r="P69" s="7"/>
    </row>
    <row r="70" spans="1:16" x14ac:dyDescent="0.2">
      <c r="A70" s="69" t="s">
        <v>1215</v>
      </c>
      <c r="B70" s="106">
        <f>'Main Pt 2'!B389</f>
        <v>135</v>
      </c>
      <c r="C70" s="106">
        <f>'Main Pt 2'!B658</f>
        <v>65</v>
      </c>
      <c r="D70" s="106">
        <f>'Main Pt 2'!B927</f>
        <v>70</v>
      </c>
      <c r="E70" s="106">
        <f>'Compare Pt 2'!B389</f>
        <v>350</v>
      </c>
      <c r="F70" s="106">
        <f>'Compare Pt 2'!B658</f>
        <v>145</v>
      </c>
      <c r="G70" s="106">
        <f>'Compare Pt 2'!B927</f>
        <v>205</v>
      </c>
      <c r="H70" s="69"/>
      <c r="I70" s="69"/>
      <c r="J70" s="69"/>
      <c r="K70" s="69"/>
      <c r="L70" s="69"/>
      <c r="M70" s="69"/>
      <c r="N70" s="69"/>
      <c r="O70" s="69"/>
      <c r="P70" s="7"/>
    </row>
    <row r="71" spans="1:16" x14ac:dyDescent="0.2">
      <c r="A71" s="69" t="s">
        <v>1216</v>
      </c>
      <c r="B71" s="106">
        <f>'Main Pt 2'!B390</f>
        <v>515</v>
      </c>
      <c r="C71" s="106">
        <f>'Main Pt 2'!B659</f>
        <v>180</v>
      </c>
      <c r="D71" s="106">
        <f>'Main Pt 2'!B928</f>
        <v>335</v>
      </c>
      <c r="E71" s="106">
        <f>'Compare Pt 2'!B390</f>
        <v>3120</v>
      </c>
      <c r="F71" s="106">
        <f>'Compare Pt 2'!B659</f>
        <v>1385</v>
      </c>
      <c r="G71" s="106">
        <f>'Compare Pt 2'!B928</f>
        <v>1740</v>
      </c>
      <c r="H71" s="69"/>
      <c r="I71" s="69"/>
      <c r="J71" s="69"/>
      <c r="K71" s="69"/>
      <c r="L71" s="69"/>
      <c r="M71" s="69"/>
      <c r="N71" s="69"/>
      <c r="O71" s="69"/>
      <c r="P71" s="7"/>
    </row>
    <row r="72" spans="1:16" x14ac:dyDescent="0.2">
      <c r="A72" s="69" t="s">
        <v>1217</v>
      </c>
      <c r="B72" s="106">
        <f>'Main Pt 2'!B391</f>
        <v>0</v>
      </c>
      <c r="C72" s="106">
        <f>'Main Pt 2'!B660</f>
        <v>0</v>
      </c>
      <c r="D72" s="106">
        <f>'Main Pt 2'!B929</f>
        <v>0</v>
      </c>
      <c r="E72" s="106">
        <f>'Compare Pt 2'!B391</f>
        <v>15</v>
      </c>
      <c r="F72" s="106">
        <f>'Compare Pt 2'!B660</f>
        <v>10</v>
      </c>
      <c r="G72" s="106">
        <f>'Compare Pt 2'!B929</f>
        <v>10</v>
      </c>
      <c r="H72" s="69"/>
      <c r="I72" s="69"/>
      <c r="J72" s="69"/>
      <c r="K72" s="69"/>
      <c r="L72" s="69"/>
      <c r="M72" s="69"/>
      <c r="N72" s="69"/>
      <c r="O72" s="69"/>
      <c r="P72" s="7"/>
    </row>
    <row r="73" spans="1:16" x14ac:dyDescent="0.2">
      <c r="A73" s="69" t="s">
        <v>1218</v>
      </c>
      <c r="B73" s="106">
        <f>'Main Pt 2'!B392</f>
        <v>400</v>
      </c>
      <c r="C73" s="106">
        <f>'Main Pt 2'!B661</f>
        <v>145</v>
      </c>
      <c r="D73" s="106">
        <f>'Main Pt 2'!B930</f>
        <v>260</v>
      </c>
      <c r="E73" s="106">
        <f>'Compare Pt 2'!B392</f>
        <v>1425</v>
      </c>
      <c r="F73" s="106">
        <f>'Compare Pt 2'!B661</f>
        <v>590</v>
      </c>
      <c r="G73" s="106">
        <f>'Compare Pt 2'!B930</f>
        <v>840</v>
      </c>
      <c r="H73" s="69"/>
      <c r="I73" s="69"/>
      <c r="J73" s="69"/>
      <c r="K73" s="69"/>
      <c r="L73" s="69"/>
      <c r="M73" s="69"/>
      <c r="N73" s="69"/>
      <c r="O73" s="69"/>
      <c r="P73" s="7"/>
    </row>
    <row r="74" spans="1:16" x14ac:dyDescent="0.2">
      <c r="A74" s="69" t="s">
        <v>1219</v>
      </c>
      <c r="B74" s="106">
        <f>'Main Pt 2'!B393</f>
        <v>385</v>
      </c>
      <c r="C74" s="106">
        <f>'Main Pt 2'!B662</f>
        <v>175</v>
      </c>
      <c r="D74" s="106">
        <f>'Main Pt 2'!B931</f>
        <v>215</v>
      </c>
      <c r="E74" s="106">
        <f>'Compare Pt 2'!B393</f>
        <v>1925</v>
      </c>
      <c r="F74" s="106">
        <f>'Compare Pt 2'!B662</f>
        <v>905</v>
      </c>
      <c r="G74" s="106">
        <f>'Compare Pt 2'!B931</f>
        <v>1020</v>
      </c>
      <c r="H74" s="69"/>
      <c r="I74" s="69"/>
      <c r="J74" s="69"/>
      <c r="K74" s="69"/>
      <c r="L74" s="69"/>
      <c r="M74" s="69"/>
      <c r="N74" s="69"/>
      <c r="O74" s="69"/>
      <c r="P74" s="7"/>
    </row>
    <row r="75" spans="1:16" x14ac:dyDescent="0.2">
      <c r="A75" s="69" t="s">
        <v>1220</v>
      </c>
      <c r="B75" s="106">
        <f>'Main Pt 2'!B394</f>
        <v>5140</v>
      </c>
      <c r="C75" s="106">
        <f>'Main Pt 2'!B663</f>
        <v>2085</v>
      </c>
      <c r="D75" s="106">
        <f>'Main Pt 2'!B932</f>
        <v>3055</v>
      </c>
      <c r="E75" s="106">
        <f>'Compare Pt 2'!B394</f>
        <v>62550</v>
      </c>
      <c r="F75" s="106">
        <f>'Compare Pt 2'!B663</f>
        <v>30605</v>
      </c>
      <c r="G75" s="106">
        <f>'Compare Pt 2'!B932</f>
        <v>31940</v>
      </c>
      <c r="H75" s="69"/>
      <c r="I75" s="69"/>
      <c r="J75" s="69"/>
      <c r="K75" s="69"/>
      <c r="L75" s="69"/>
      <c r="M75" s="69"/>
      <c r="N75" s="69"/>
      <c r="O75" s="69"/>
      <c r="P75" s="7"/>
    </row>
    <row r="76" spans="1:16" x14ac:dyDescent="0.2">
      <c r="A76" s="69" t="s">
        <v>1221</v>
      </c>
      <c r="B76" s="106">
        <f>'Main Pt 2'!B395</f>
        <v>205</v>
      </c>
      <c r="C76" s="106">
        <f>'Main Pt 2'!B664</f>
        <v>100</v>
      </c>
      <c r="D76" s="106">
        <f>'Main Pt 2'!B933</f>
        <v>100</v>
      </c>
      <c r="E76" s="106">
        <f>'Compare Pt 2'!B395</f>
        <v>6885</v>
      </c>
      <c r="F76" s="106">
        <f>'Compare Pt 2'!B664</f>
        <v>3290</v>
      </c>
      <c r="G76" s="106">
        <f>'Compare Pt 2'!B933</f>
        <v>3600</v>
      </c>
      <c r="H76" s="69"/>
      <c r="I76" s="69"/>
      <c r="J76" s="69"/>
      <c r="K76" s="69"/>
      <c r="L76" s="69"/>
      <c r="M76" s="69"/>
      <c r="N76" s="69"/>
      <c r="O76" s="69"/>
      <c r="P76" s="7"/>
    </row>
    <row r="77" spans="1:16" x14ac:dyDescent="0.2">
      <c r="A77" s="69" t="s">
        <v>1222</v>
      </c>
      <c r="B77" s="106">
        <f>'Main Pt 2'!B396</f>
        <v>0</v>
      </c>
      <c r="C77" s="106">
        <f>'Main Pt 2'!B665</f>
        <v>0</v>
      </c>
      <c r="D77" s="106">
        <f>'Main Pt 2'!B934</f>
        <v>10</v>
      </c>
      <c r="E77" s="106">
        <f>'Compare Pt 2'!B396</f>
        <v>285</v>
      </c>
      <c r="F77" s="106">
        <f>'Compare Pt 2'!B665</f>
        <v>130</v>
      </c>
      <c r="G77" s="106">
        <f>'Compare Pt 2'!B934</f>
        <v>155</v>
      </c>
      <c r="H77" s="69"/>
      <c r="I77" s="69"/>
      <c r="J77" s="69"/>
      <c r="K77" s="69"/>
      <c r="L77" s="69"/>
      <c r="M77" s="69"/>
      <c r="N77" s="69"/>
      <c r="O77" s="69"/>
      <c r="P77" s="7"/>
    </row>
    <row r="78" spans="1:16" x14ac:dyDescent="0.2">
      <c r="A78" s="69" t="s">
        <v>1223</v>
      </c>
      <c r="B78" s="106">
        <f>'Main Pt 2'!B397</f>
        <v>190</v>
      </c>
      <c r="C78" s="106">
        <f>'Main Pt 2'!B666</f>
        <v>95</v>
      </c>
      <c r="D78" s="106">
        <f>'Main Pt 2'!B935</f>
        <v>100</v>
      </c>
      <c r="E78" s="106">
        <f>'Compare Pt 2'!B397</f>
        <v>6600</v>
      </c>
      <c r="F78" s="106">
        <f>'Compare Pt 2'!B666</f>
        <v>3160</v>
      </c>
      <c r="G78" s="106">
        <f>'Compare Pt 2'!B935</f>
        <v>3450</v>
      </c>
      <c r="H78" s="69"/>
      <c r="I78" s="69"/>
      <c r="J78" s="69"/>
      <c r="K78" s="69"/>
      <c r="L78" s="69"/>
      <c r="M78" s="69"/>
      <c r="N78" s="69"/>
      <c r="O78" s="69"/>
      <c r="P78" s="7"/>
    </row>
    <row r="79" spans="1:16" x14ac:dyDescent="0.2">
      <c r="A79" s="69" t="s">
        <v>1224</v>
      </c>
      <c r="B79" s="106">
        <f>'Main Pt 2'!B398</f>
        <v>3225</v>
      </c>
      <c r="C79" s="106">
        <f>'Main Pt 2'!B667</f>
        <v>1270</v>
      </c>
      <c r="D79" s="106">
        <f>'Main Pt 2'!B936</f>
        <v>1955</v>
      </c>
      <c r="E79" s="106">
        <f>'Compare Pt 2'!B398</f>
        <v>31655</v>
      </c>
      <c r="F79" s="106">
        <f>'Compare Pt 2'!B667</f>
        <v>15135</v>
      </c>
      <c r="G79" s="106">
        <f>'Compare Pt 2'!B936</f>
        <v>16520</v>
      </c>
      <c r="H79" s="69"/>
      <c r="I79" s="69"/>
      <c r="J79" s="69"/>
      <c r="K79" s="69"/>
      <c r="L79" s="69"/>
      <c r="M79" s="69"/>
      <c r="N79" s="69"/>
      <c r="O79" s="69"/>
      <c r="P79" s="7"/>
    </row>
    <row r="80" spans="1:16" x14ac:dyDescent="0.2">
      <c r="A80" s="69" t="s">
        <v>1225</v>
      </c>
      <c r="B80" s="106">
        <f>'Main Pt 2'!B399</f>
        <v>120</v>
      </c>
      <c r="C80" s="106">
        <f>'Main Pt 2'!B668</f>
        <v>55</v>
      </c>
      <c r="D80" s="106">
        <f>'Main Pt 2'!B937</f>
        <v>65</v>
      </c>
      <c r="E80" s="106">
        <f>'Compare Pt 2'!B399</f>
        <v>1255</v>
      </c>
      <c r="F80" s="106">
        <f>'Compare Pt 2'!B668</f>
        <v>585</v>
      </c>
      <c r="G80" s="106">
        <f>'Compare Pt 2'!B937</f>
        <v>675</v>
      </c>
      <c r="H80" s="69"/>
      <c r="I80" s="69"/>
      <c r="J80" s="69"/>
      <c r="K80" s="69"/>
      <c r="L80" s="69"/>
      <c r="M80" s="69"/>
      <c r="N80" s="69"/>
      <c r="O80" s="69"/>
      <c r="P80" s="7"/>
    </row>
    <row r="81" spans="1:16" x14ac:dyDescent="0.2">
      <c r="A81" s="69" t="s">
        <v>1226</v>
      </c>
      <c r="B81" s="106">
        <f>'Main Pt 2'!B400</f>
        <v>2190</v>
      </c>
      <c r="C81" s="106">
        <f>'Main Pt 2'!B669</f>
        <v>855</v>
      </c>
      <c r="D81" s="106">
        <f>'Main Pt 2'!B938</f>
        <v>1335</v>
      </c>
      <c r="E81" s="106">
        <f>'Compare Pt 2'!B400</f>
        <v>17335</v>
      </c>
      <c r="F81" s="106">
        <f>'Compare Pt 2'!B669</f>
        <v>8210</v>
      </c>
      <c r="G81" s="106">
        <f>'Compare Pt 2'!B938</f>
        <v>9130</v>
      </c>
      <c r="H81" s="69"/>
      <c r="I81" s="69"/>
      <c r="J81" s="69"/>
      <c r="K81" s="69"/>
      <c r="L81" s="69"/>
      <c r="M81" s="69"/>
      <c r="N81" s="69"/>
      <c r="O81" s="69"/>
      <c r="P81" s="7"/>
    </row>
    <row r="82" spans="1:16" x14ac:dyDescent="0.2">
      <c r="A82" s="69" t="s">
        <v>1227</v>
      </c>
      <c r="B82" s="106">
        <f>'Main Pt 2'!B401</f>
        <v>905</v>
      </c>
      <c r="C82" s="106">
        <f>'Main Pt 2'!B670</f>
        <v>360</v>
      </c>
      <c r="D82" s="106">
        <f>'Main Pt 2'!B939</f>
        <v>545</v>
      </c>
      <c r="E82" s="106">
        <f>'Compare Pt 2'!B401</f>
        <v>12920</v>
      </c>
      <c r="F82" s="106">
        <f>'Compare Pt 2'!B670</f>
        <v>6270</v>
      </c>
      <c r="G82" s="106">
        <f>'Compare Pt 2'!B939</f>
        <v>6645</v>
      </c>
      <c r="H82" s="69"/>
      <c r="I82" s="69"/>
      <c r="J82" s="69"/>
      <c r="K82" s="69"/>
      <c r="L82" s="69"/>
      <c r="M82" s="69"/>
      <c r="N82" s="69"/>
      <c r="O82" s="69"/>
      <c r="P82" s="7"/>
    </row>
    <row r="83" spans="1:16" x14ac:dyDescent="0.2">
      <c r="A83" s="69" t="s">
        <v>1228</v>
      </c>
      <c r="B83" s="106">
        <f>'Main Pt 2'!B402</f>
        <v>10</v>
      </c>
      <c r="C83" s="106">
        <f>'Main Pt 2'!B671</f>
        <v>0</v>
      </c>
      <c r="D83" s="106">
        <f>'Main Pt 2'!B940</f>
        <v>10</v>
      </c>
      <c r="E83" s="106">
        <f>'Compare Pt 2'!B402</f>
        <v>145</v>
      </c>
      <c r="F83" s="106">
        <f>'Compare Pt 2'!B671</f>
        <v>70</v>
      </c>
      <c r="G83" s="106">
        <f>'Compare Pt 2'!B940</f>
        <v>75</v>
      </c>
      <c r="H83" s="69"/>
      <c r="I83" s="69"/>
      <c r="J83" s="69"/>
      <c r="K83" s="69"/>
      <c r="L83" s="69"/>
      <c r="M83" s="69"/>
      <c r="N83" s="69"/>
      <c r="O83" s="69"/>
      <c r="P83" s="7"/>
    </row>
    <row r="84" spans="1:16" x14ac:dyDescent="0.2">
      <c r="A84" s="69" t="s">
        <v>1229</v>
      </c>
      <c r="B84" s="106">
        <f>'Main Pt 2'!B403</f>
        <v>10</v>
      </c>
      <c r="C84" s="106">
        <f>'Main Pt 2'!B672</f>
        <v>10</v>
      </c>
      <c r="D84" s="106">
        <f>'Main Pt 2'!B941</f>
        <v>0</v>
      </c>
      <c r="E84" s="106">
        <f>'Compare Pt 2'!B403</f>
        <v>25</v>
      </c>
      <c r="F84" s="106">
        <f>'Compare Pt 2'!B672</f>
        <v>15</v>
      </c>
      <c r="G84" s="106">
        <f>'Compare Pt 2'!B941</f>
        <v>10</v>
      </c>
      <c r="H84" s="69"/>
      <c r="I84" s="69"/>
      <c r="J84" s="69"/>
      <c r="K84" s="69"/>
      <c r="L84" s="69"/>
      <c r="M84" s="69"/>
      <c r="N84" s="69"/>
      <c r="O84" s="69"/>
      <c r="P84" s="7"/>
    </row>
    <row r="85" spans="1:16" x14ac:dyDescent="0.2">
      <c r="A85" s="69" t="s">
        <v>1230</v>
      </c>
      <c r="B85" s="106">
        <f>'Main Pt 2'!B404</f>
        <v>1960</v>
      </c>
      <c r="C85" s="106">
        <f>'Main Pt 2'!B673</f>
        <v>790</v>
      </c>
      <c r="D85" s="106">
        <f>'Main Pt 2'!B942</f>
        <v>1175</v>
      </c>
      <c r="E85" s="106">
        <f>'Compare Pt 2'!B404</f>
        <v>17385</v>
      </c>
      <c r="F85" s="106">
        <f>'Compare Pt 2'!B673</f>
        <v>8300</v>
      </c>
      <c r="G85" s="106">
        <f>'Compare Pt 2'!B942</f>
        <v>9080</v>
      </c>
      <c r="H85" s="69"/>
      <c r="I85" s="69"/>
      <c r="J85" s="69"/>
      <c r="K85" s="69"/>
      <c r="L85" s="69"/>
      <c r="M85" s="69"/>
      <c r="N85" s="69"/>
      <c r="O85" s="69"/>
      <c r="P85" s="7"/>
    </row>
    <row r="86" spans="1:16" x14ac:dyDescent="0.2">
      <c r="A86" s="69" t="s">
        <v>1231</v>
      </c>
      <c r="B86" s="106">
        <f>'Main Pt 2'!B405</f>
        <v>1955</v>
      </c>
      <c r="C86" s="106">
        <f>'Main Pt 2'!B674</f>
        <v>780</v>
      </c>
      <c r="D86" s="106">
        <f>'Main Pt 2'!B943</f>
        <v>1170</v>
      </c>
      <c r="E86" s="106">
        <f>'Compare Pt 2'!B405</f>
        <v>17345</v>
      </c>
      <c r="F86" s="106">
        <f>'Compare Pt 2'!B674</f>
        <v>8280</v>
      </c>
      <c r="G86" s="106">
        <f>'Compare Pt 2'!B943</f>
        <v>9060</v>
      </c>
      <c r="H86" s="69"/>
      <c r="I86" s="69"/>
      <c r="J86" s="69"/>
      <c r="K86" s="69"/>
      <c r="L86" s="69"/>
      <c r="M86" s="69"/>
      <c r="N86" s="69"/>
      <c r="O86" s="69"/>
      <c r="P86" s="7"/>
    </row>
    <row r="87" spans="1:16" x14ac:dyDescent="0.2">
      <c r="A87" s="69" t="s">
        <v>1232</v>
      </c>
      <c r="B87" s="106">
        <f>'Main Pt 2'!B406</f>
        <v>10</v>
      </c>
      <c r="C87" s="106">
        <f>'Main Pt 2'!B675</f>
        <v>0</v>
      </c>
      <c r="D87" s="106">
        <f>'Main Pt 2'!B944</f>
        <v>10</v>
      </c>
      <c r="E87" s="106">
        <f>'Compare Pt 2'!B406</f>
        <v>105</v>
      </c>
      <c r="F87" s="106">
        <f>'Compare Pt 2'!B675</f>
        <v>50</v>
      </c>
      <c r="G87" s="106">
        <f>'Compare Pt 2'!B944</f>
        <v>60</v>
      </c>
      <c r="H87" s="69"/>
      <c r="I87" s="69"/>
      <c r="J87" s="69"/>
      <c r="K87" s="69"/>
      <c r="L87" s="69"/>
      <c r="M87" s="69"/>
      <c r="N87" s="69"/>
      <c r="O87" s="69"/>
      <c r="P87" s="7"/>
    </row>
    <row r="88" spans="1:16" x14ac:dyDescent="0.2">
      <c r="A88" s="69" t="s">
        <v>1233</v>
      </c>
      <c r="B88" s="106">
        <f>'Main Pt 2'!B407</f>
        <v>10</v>
      </c>
      <c r="C88" s="106">
        <f>'Main Pt 2'!B676</f>
        <v>10</v>
      </c>
      <c r="D88" s="106">
        <f>'Main Pt 2'!B945</f>
        <v>0</v>
      </c>
      <c r="E88" s="106">
        <f>'Compare Pt 2'!B407</f>
        <v>190</v>
      </c>
      <c r="F88" s="106">
        <f>'Compare Pt 2'!B676</f>
        <v>80</v>
      </c>
      <c r="G88" s="106">
        <f>'Compare Pt 2'!B945</f>
        <v>100</v>
      </c>
      <c r="H88" s="69"/>
      <c r="I88" s="69"/>
      <c r="J88" s="69"/>
      <c r="K88" s="69"/>
      <c r="L88" s="69"/>
      <c r="M88" s="69"/>
      <c r="N88" s="69"/>
      <c r="O88" s="69"/>
      <c r="P88" s="7"/>
    </row>
    <row r="89" spans="1:16" x14ac:dyDescent="0.2">
      <c r="A89" s="69" t="s">
        <v>1234</v>
      </c>
      <c r="B89" s="106">
        <f>'Main Pt 2'!B408</f>
        <v>240</v>
      </c>
      <c r="C89" s="106">
        <f>'Main Pt 2'!B677</f>
        <v>85</v>
      </c>
      <c r="D89" s="106">
        <f>'Main Pt 2'!B946</f>
        <v>150</v>
      </c>
      <c r="E89" s="106">
        <f>'Compare Pt 2'!B408</f>
        <v>1045</v>
      </c>
      <c r="F89" s="106">
        <f>'Compare Pt 2'!B677</f>
        <v>480</v>
      </c>
      <c r="G89" s="106">
        <f>'Compare Pt 2'!B946</f>
        <v>565</v>
      </c>
      <c r="H89" s="69"/>
      <c r="I89" s="69"/>
      <c r="J89" s="69"/>
      <c r="K89" s="69"/>
      <c r="L89" s="69"/>
      <c r="M89" s="69"/>
      <c r="N89" s="69"/>
      <c r="O89" s="69"/>
      <c r="P89" s="7"/>
    </row>
    <row r="90" spans="1:16" x14ac:dyDescent="0.2">
      <c r="A90" s="69" t="s">
        <v>1235</v>
      </c>
      <c r="B90" s="106">
        <f>'Main Pt 2'!B409</f>
        <v>65</v>
      </c>
      <c r="C90" s="106">
        <f>'Main Pt 2'!B678</f>
        <v>20</v>
      </c>
      <c r="D90" s="106">
        <f>'Main Pt 2'!B947</f>
        <v>45</v>
      </c>
      <c r="E90" s="106">
        <f>'Compare Pt 2'!B409</f>
        <v>655</v>
      </c>
      <c r="F90" s="106">
        <f>'Compare Pt 2'!B678</f>
        <v>275</v>
      </c>
      <c r="G90" s="106">
        <f>'Compare Pt 2'!B947</f>
        <v>380</v>
      </c>
      <c r="H90" s="69"/>
      <c r="I90" s="69"/>
      <c r="J90" s="69"/>
      <c r="K90" s="69"/>
      <c r="L90" s="69"/>
      <c r="M90" s="69"/>
      <c r="N90" s="69"/>
      <c r="O90" s="69"/>
      <c r="P90" s="7"/>
    </row>
    <row r="91" spans="1:16" x14ac:dyDescent="0.2">
      <c r="A91" s="69" t="s">
        <v>1236</v>
      </c>
      <c r="B91" s="106">
        <f>'Main Pt 2'!B410</f>
        <v>1575</v>
      </c>
      <c r="C91" s="106">
        <f>'Main Pt 2'!B679</f>
        <v>630</v>
      </c>
      <c r="D91" s="106">
        <f>'Main Pt 2'!B948</f>
        <v>945</v>
      </c>
      <c r="E91" s="106">
        <f>'Compare Pt 2'!B410</f>
        <v>10810</v>
      </c>
      <c r="F91" s="106">
        <f>'Compare Pt 2'!B679</f>
        <v>5205</v>
      </c>
      <c r="G91" s="106">
        <f>'Compare Pt 2'!B948</f>
        <v>5600</v>
      </c>
      <c r="H91" s="69"/>
      <c r="I91" s="69"/>
      <c r="J91" s="69"/>
      <c r="K91" s="69"/>
      <c r="L91" s="69"/>
      <c r="M91" s="69"/>
      <c r="N91" s="69"/>
      <c r="O91" s="69"/>
      <c r="P91" s="7"/>
    </row>
    <row r="92" spans="1:16" x14ac:dyDescent="0.2">
      <c r="A92" s="69" t="s">
        <v>1237</v>
      </c>
      <c r="B92" s="106">
        <f>'Main Pt 2'!B411</f>
        <v>10</v>
      </c>
      <c r="C92" s="106">
        <f>'Main Pt 2'!B680</f>
        <v>10</v>
      </c>
      <c r="D92" s="106">
        <f>'Main Pt 2'!B949</f>
        <v>0</v>
      </c>
      <c r="E92" s="106">
        <f>'Compare Pt 2'!B411</f>
        <v>1675</v>
      </c>
      <c r="F92" s="106">
        <f>'Compare Pt 2'!B680</f>
        <v>855</v>
      </c>
      <c r="G92" s="106">
        <f>'Compare Pt 2'!B949</f>
        <v>820</v>
      </c>
      <c r="H92" s="69"/>
      <c r="I92" s="69"/>
      <c r="J92" s="69"/>
      <c r="K92" s="69"/>
      <c r="L92" s="69"/>
      <c r="M92" s="69"/>
      <c r="N92" s="69"/>
      <c r="O92" s="69"/>
      <c r="P92" s="7"/>
    </row>
    <row r="93" spans="1:16" x14ac:dyDescent="0.2">
      <c r="A93" s="69" t="s">
        <v>1238</v>
      </c>
      <c r="B93" s="106">
        <f>'Main Pt 2'!B412</f>
        <v>0</v>
      </c>
      <c r="C93" s="106">
        <f>'Main Pt 2'!B681</f>
        <v>0</v>
      </c>
      <c r="D93" s="106">
        <f>'Main Pt 2'!B950</f>
        <v>0</v>
      </c>
      <c r="E93" s="106">
        <f>'Compare Pt 2'!B412</f>
        <v>230</v>
      </c>
      <c r="F93" s="106">
        <f>'Compare Pt 2'!B681</f>
        <v>95</v>
      </c>
      <c r="G93" s="106">
        <f>'Compare Pt 2'!B950</f>
        <v>135</v>
      </c>
      <c r="H93" s="69"/>
      <c r="I93" s="69"/>
      <c r="J93" s="69"/>
      <c r="K93" s="69"/>
      <c r="L93" s="69"/>
      <c r="M93" s="69"/>
      <c r="N93" s="69"/>
      <c r="O93" s="69"/>
      <c r="P93" s="7"/>
    </row>
    <row r="94" spans="1:16" x14ac:dyDescent="0.2">
      <c r="A94" s="69" t="s">
        <v>1239</v>
      </c>
      <c r="B94" s="106">
        <f>'Main Pt 2'!B413</f>
        <v>10</v>
      </c>
      <c r="C94" s="106">
        <f>'Main Pt 2'!B682</f>
        <v>0</v>
      </c>
      <c r="D94" s="106">
        <f>'Main Pt 2'!B951</f>
        <v>0</v>
      </c>
      <c r="E94" s="106">
        <f>'Compare Pt 2'!B413</f>
        <v>55</v>
      </c>
      <c r="F94" s="106">
        <f>'Compare Pt 2'!B682</f>
        <v>15</v>
      </c>
      <c r="G94" s="106">
        <f>'Compare Pt 2'!B951</f>
        <v>35</v>
      </c>
      <c r="H94" s="69"/>
      <c r="I94" s="69"/>
      <c r="J94" s="69"/>
      <c r="K94" s="69"/>
      <c r="L94" s="69"/>
      <c r="M94" s="69"/>
      <c r="N94" s="69"/>
      <c r="O94" s="69"/>
      <c r="P94" s="7"/>
    </row>
    <row r="95" spans="1:16" x14ac:dyDescent="0.2">
      <c r="A95" s="69" t="s">
        <v>1240</v>
      </c>
      <c r="B95" s="106">
        <f>'Main Pt 2'!B414</f>
        <v>0</v>
      </c>
      <c r="C95" s="106">
        <f>'Main Pt 2'!B683</f>
        <v>0</v>
      </c>
      <c r="D95" s="106">
        <f>'Main Pt 2'!B952</f>
        <v>0</v>
      </c>
      <c r="E95" s="106">
        <f>'Compare Pt 2'!B414</f>
        <v>95</v>
      </c>
      <c r="F95" s="106">
        <f>'Compare Pt 2'!B683</f>
        <v>55</v>
      </c>
      <c r="G95" s="106">
        <f>'Compare Pt 2'!B952</f>
        <v>45</v>
      </c>
      <c r="H95" s="69"/>
      <c r="I95" s="69"/>
      <c r="J95" s="69"/>
      <c r="K95" s="69"/>
      <c r="L95" s="69"/>
      <c r="M95" s="69"/>
      <c r="N95" s="69"/>
      <c r="O95" s="69"/>
      <c r="P95" s="7"/>
    </row>
    <row r="96" spans="1:16" x14ac:dyDescent="0.2">
      <c r="A96" s="69" t="s">
        <v>1241</v>
      </c>
      <c r="B96" s="106">
        <f>'Main Pt 2'!B415</f>
        <v>25</v>
      </c>
      <c r="C96" s="106">
        <f>'Main Pt 2'!B684</f>
        <v>15</v>
      </c>
      <c r="D96" s="106">
        <f>'Main Pt 2'!B953</f>
        <v>15</v>
      </c>
      <c r="E96" s="106">
        <f>'Compare Pt 2'!B415</f>
        <v>1945</v>
      </c>
      <c r="F96" s="106">
        <f>'Compare Pt 2'!B684</f>
        <v>930</v>
      </c>
      <c r="G96" s="106">
        <f>'Compare Pt 2'!B953</f>
        <v>1015</v>
      </c>
      <c r="H96" s="69"/>
      <c r="I96" s="69"/>
      <c r="J96" s="69"/>
      <c r="K96" s="69"/>
      <c r="L96" s="69"/>
      <c r="M96" s="69"/>
      <c r="N96" s="69"/>
      <c r="O96" s="69"/>
      <c r="P96" s="7"/>
    </row>
    <row r="97" spans="1:16" x14ac:dyDescent="0.2">
      <c r="A97" s="69" t="s">
        <v>1242</v>
      </c>
      <c r="B97" s="106">
        <f>'Main Pt 2'!B416</f>
        <v>0</v>
      </c>
      <c r="C97" s="106">
        <f>'Main Pt 2'!B685</f>
        <v>0</v>
      </c>
      <c r="D97" s="106">
        <f>'Main Pt 2'!B954</f>
        <v>0</v>
      </c>
      <c r="E97" s="106">
        <f>'Compare Pt 2'!B416</f>
        <v>735</v>
      </c>
      <c r="F97" s="106">
        <f>'Compare Pt 2'!B685</f>
        <v>350</v>
      </c>
      <c r="G97" s="106">
        <f>'Compare Pt 2'!B954</f>
        <v>380</v>
      </c>
      <c r="H97" s="69"/>
      <c r="I97" s="69"/>
      <c r="J97" s="69"/>
      <c r="K97" s="69"/>
      <c r="L97" s="69"/>
      <c r="M97" s="69"/>
      <c r="N97" s="69"/>
      <c r="O97" s="69"/>
      <c r="P97" s="7"/>
    </row>
    <row r="98" spans="1:16" x14ac:dyDescent="0.2">
      <c r="A98" s="69" t="s">
        <v>1243</v>
      </c>
      <c r="B98" s="106">
        <f>'Main Pt 2'!B417</f>
        <v>0</v>
      </c>
      <c r="C98" s="106">
        <f>'Main Pt 2'!B686</f>
        <v>0</v>
      </c>
      <c r="D98" s="106">
        <f>'Main Pt 2'!B955</f>
        <v>0</v>
      </c>
      <c r="E98" s="106">
        <f>'Compare Pt 2'!B417</f>
        <v>920</v>
      </c>
      <c r="F98" s="106">
        <f>'Compare Pt 2'!B686</f>
        <v>440</v>
      </c>
      <c r="G98" s="106">
        <f>'Compare Pt 2'!B955</f>
        <v>485</v>
      </c>
      <c r="H98" s="69"/>
      <c r="I98" s="69"/>
      <c r="J98" s="69"/>
      <c r="K98" s="69"/>
      <c r="L98" s="69"/>
      <c r="M98" s="69"/>
      <c r="N98" s="69"/>
      <c r="O98" s="69"/>
      <c r="P98" s="7"/>
    </row>
    <row r="99" spans="1:16" x14ac:dyDescent="0.2">
      <c r="A99" s="69" t="s">
        <v>1244</v>
      </c>
      <c r="B99" s="106">
        <f>'Main Pt 2'!B418</f>
        <v>20</v>
      </c>
      <c r="C99" s="106">
        <f>'Main Pt 2'!B687</f>
        <v>10</v>
      </c>
      <c r="D99" s="106">
        <f>'Main Pt 2'!B956</f>
        <v>15</v>
      </c>
      <c r="E99" s="106">
        <f>'Compare Pt 2'!B418</f>
        <v>285</v>
      </c>
      <c r="F99" s="106">
        <f>'Compare Pt 2'!B687</f>
        <v>135</v>
      </c>
      <c r="G99" s="106">
        <f>'Compare Pt 2'!B956</f>
        <v>150</v>
      </c>
      <c r="H99" s="69"/>
      <c r="I99" s="69"/>
      <c r="J99" s="69"/>
      <c r="K99" s="69"/>
      <c r="L99" s="69"/>
      <c r="M99" s="69"/>
      <c r="N99" s="69"/>
      <c r="O99" s="69"/>
      <c r="P99" s="7"/>
    </row>
    <row r="100" spans="1:16" x14ac:dyDescent="0.2">
      <c r="A100" s="69" t="s">
        <v>1245</v>
      </c>
      <c r="B100" s="106">
        <f>'Main Pt 2'!B419</f>
        <v>15</v>
      </c>
      <c r="C100" s="106">
        <f>'Main Pt 2'!B688</f>
        <v>15</v>
      </c>
      <c r="D100" s="106">
        <f>'Main Pt 2'!B957</f>
        <v>10</v>
      </c>
      <c r="E100" s="106">
        <f>'Compare Pt 2'!B419</f>
        <v>260</v>
      </c>
      <c r="F100" s="106">
        <f>'Compare Pt 2'!B688</f>
        <v>130</v>
      </c>
      <c r="G100" s="106">
        <f>'Compare Pt 2'!B957</f>
        <v>125</v>
      </c>
      <c r="H100" s="69"/>
      <c r="I100" s="69"/>
      <c r="J100" s="69"/>
      <c r="K100" s="69"/>
      <c r="L100" s="69"/>
      <c r="M100" s="69"/>
      <c r="N100" s="69"/>
      <c r="O100" s="69"/>
      <c r="P100" s="7"/>
    </row>
    <row r="101" spans="1:16" x14ac:dyDescent="0.2">
      <c r="A101" s="69" t="s">
        <v>1246</v>
      </c>
      <c r="B101" s="106">
        <f>'Main Pt 2'!B420</f>
        <v>0</v>
      </c>
      <c r="C101" s="106">
        <f>'Main Pt 2'!B689</f>
        <v>0</v>
      </c>
      <c r="D101" s="106">
        <f>'Main Pt 2'!B958</f>
        <v>0</v>
      </c>
      <c r="E101" s="106">
        <f>'Compare Pt 2'!B420</f>
        <v>165</v>
      </c>
      <c r="F101" s="106">
        <f>'Compare Pt 2'!B689</f>
        <v>90</v>
      </c>
      <c r="G101" s="106">
        <f>'Compare Pt 2'!B958</f>
        <v>80</v>
      </c>
      <c r="H101" s="69"/>
      <c r="I101" s="69"/>
      <c r="J101" s="69"/>
      <c r="K101" s="69"/>
      <c r="L101" s="69"/>
      <c r="M101" s="69"/>
      <c r="N101" s="69"/>
      <c r="O101" s="69"/>
      <c r="P101" s="7"/>
    </row>
    <row r="102" spans="1:16" x14ac:dyDescent="0.2">
      <c r="A102" s="69" t="s">
        <v>1247</v>
      </c>
      <c r="B102" s="106">
        <f>'Main Pt 2'!B421</f>
        <v>15</v>
      </c>
      <c r="C102" s="106">
        <f>'Main Pt 2'!B690</f>
        <v>10</v>
      </c>
      <c r="D102" s="106">
        <f>'Main Pt 2'!B959</f>
        <v>10</v>
      </c>
      <c r="E102" s="106">
        <f>'Compare Pt 2'!B421</f>
        <v>90</v>
      </c>
      <c r="F102" s="106">
        <f>'Compare Pt 2'!B690</f>
        <v>45</v>
      </c>
      <c r="G102" s="106">
        <f>'Compare Pt 2'!B959</f>
        <v>50</v>
      </c>
      <c r="H102" s="69"/>
      <c r="I102" s="69"/>
      <c r="J102" s="69"/>
      <c r="K102" s="69"/>
      <c r="L102" s="69"/>
      <c r="M102" s="69"/>
      <c r="N102" s="69"/>
      <c r="O102" s="69"/>
      <c r="P102" s="7"/>
    </row>
    <row r="103" spans="1:16" x14ac:dyDescent="0.2">
      <c r="A103" s="69" t="s">
        <v>1248</v>
      </c>
      <c r="B103" s="106">
        <f>'Main Pt 2'!B422</f>
        <v>0</v>
      </c>
      <c r="C103" s="106">
        <f>'Main Pt 2'!B691</f>
        <v>0</v>
      </c>
      <c r="D103" s="106">
        <f>'Main Pt 2'!B960</f>
        <v>0</v>
      </c>
      <c r="E103" s="106">
        <f>'Compare Pt 2'!B422</f>
        <v>275</v>
      </c>
      <c r="F103" s="106">
        <f>'Compare Pt 2'!B691</f>
        <v>110</v>
      </c>
      <c r="G103" s="106">
        <f>'Compare Pt 2'!B960</f>
        <v>165</v>
      </c>
      <c r="H103" s="69"/>
      <c r="I103" s="69"/>
      <c r="J103" s="69"/>
      <c r="K103" s="69"/>
      <c r="L103" s="69"/>
      <c r="M103" s="69"/>
      <c r="N103" s="69"/>
      <c r="O103" s="69"/>
      <c r="P103" s="7"/>
    </row>
    <row r="104" spans="1:16" x14ac:dyDescent="0.2">
      <c r="A104" s="69" t="s">
        <v>1249</v>
      </c>
      <c r="B104" s="106">
        <f>'Main Pt 2'!B423</f>
        <v>0</v>
      </c>
      <c r="C104" s="106">
        <f>'Main Pt 2'!B692</f>
        <v>0</v>
      </c>
      <c r="D104" s="106">
        <f>'Main Pt 2'!B961</f>
        <v>0</v>
      </c>
      <c r="E104" s="106">
        <f>'Compare Pt 2'!B423</f>
        <v>210</v>
      </c>
      <c r="F104" s="106">
        <f>'Compare Pt 2'!B692</f>
        <v>85</v>
      </c>
      <c r="G104" s="106">
        <f>'Compare Pt 2'!B961</f>
        <v>130</v>
      </c>
      <c r="H104" s="69"/>
      <c r="I104" s="69"/>
      <c r="J104" s="69"/>
      <c r="K104" s="69"/>
      <c r="L104" s="69"/>
      <c r="M104" s="69"/>
      <c r="N104" s="69"/>
      <c r="O104" s="69"/>
      <c r="P104" s="7"/>
    </row>
    <row r="105" spans="1:16" x14ac:dyDescent="0.2">
      <c r="A105" s="69" t="s">
        <v>1250</v>
      </c>
      <c r="B105" s="106">
        <f>'Main Pt 2'!B424</f>
        <v>0</v>
      </c>
      <c r="C105" s="106">
        <f>'Main Pt 2'!B693</f>
        <v>0</v>
      </c>
      <c r="D105" s="106">
        <f>'Main Pt 2'!B962</f>
        <v>0</v>
      </c>
      <c r="E105" s="106">
        <f>'Compare Pt 2'!B424</f>
        <v>65</v>
      </c>
      <c r="F105" s="106">
        <f>'Compare Pt 2'!B693</f>
        <v>30</v>
      </c>
      <c r="G105" s="106">
        <f>'Compare Pt 2'!B962</f>
        <v>35</v>
      </c>
      <c r="H105" s="69"/>
      <c r="I105" s="69"/>
      <c r="J105" s="69"/>
      <c r="K105" s="69"/>
      <c r="L105" s="69"/>
      <c r="M105" s="69"/>
      <c r="N105" s="69"/>
      <c r="O105" s="69"/>
      <c r="P105" s="7"/>
    </row>
    <row r="106" spans="1:16" x14ac:dyDescent="0.2">
      <c r="A106" s="69" t="s">
        <v>1251</v>
      </c>
      <c r="B106" s="106">
        <f>'Main Pt 2'!B425</f>
        <v>10</v>
      </c>
      <c r="C106" s="106">
        <f>'Main Pt 2'!B694</f>
        <v>0</v>
      </c>
      <c r="D106" s="106">
        <f>'Main Pt 2'!B963</f>
        <v>0</v>
      </c>
      <c r="E106" s="106">
        <f>'Compare Pt 2'!B425</f>
        <v>40</v>
      </c>
      <c r="F106" s="106">
        <f>'Compare Pt 2'!B694</f>
        <v>20</v>
      </c>
      <c r="G106" s="106">
        <f>'Compare Pt 2'!B963</f>
        <v>20</v>
      </c>
      <c r="H106" s="69"/>
      <c r="I106" s="69"/>
      <c r="J106" s="69"/>
      <c r="K106" s="69"/>
      <c r="L106" s="69"/>
      <c r="M106" s="69"/>
      <c r="N106" s="69"/>
      <c r="O106" s="69"/>
      <c r="P106" s="7"/>
    </row>
    <row r="107" spans="1:16" x14ac:dyDescent="0.2">
      <c r="A107" s="69" t="s">
        <v>1252</v>
      </c>
      <c r="B107" s="106">
        <f>'Main Pt 2'!B426</f>
        <v>20</v>
      </c>
      <c r="C107" s="106">
        <f>'Main Pt 2'!B695</f>
        <v>15</v>
      </c>
      <c r="D107" s="106">
        <f>'Main Pt 2'!B964</f>
        <v>0</v>
      </c>
      <c r="E107" s="106">
        <f>'Compare Pt 2'!B426</f>
        <v>100</v>
      </c>
      <c r="F107" s="106">
        <f>'Compare Pt 2'!B695</f>
        <v>50</v>
      </c>
      <c r="G107" s="106">
        <f>'Compare Pt 2'!B964</f>
        <v>50</v>
      </c>
      <c r="H107" s="69"/>
      <c r="I107" s="69"/>
      <c r="J107" s="69"/>
      <c r="K107" s="69"/>
      <c r="L107" s="69"/>
      <c r="M107" s="69"/>
      <c r="N107" s="69"/>
      <c r="O107" s="69"/>
      <c r="P107" s="7"/>
    </row>
    <row r="108" spans="1:16" x14ac:dyDescent="0.2">
      <c r="A108" s="69" t="s">
        <v>1253</v>
      </c>
      <c r="B108" s="106">
        <f>'Main Pt 2'!B427</f>
        <v>2200</v>
      </c>
      <c r="C108" s="106">
        <f>'Main Pt 2'!B696</f>
        <v>1090</v>
      </c>
      <c r="D108" s="106">
        <f>'Main Pt 2'!B965</f>
        <v>1110</v>
      </c>
      <c r="E108" s="106">
        <f>'Compare Pt 2'!B427</f>
        <v>36375</v>
      </c>
      <c r="F108" s="106">
        <f>'Compare Pt 2'!B696</f>
        <v>18000</v>
      </c>
      <c r="G108" s="106">
        <f>'Compare Pt 2'!B965</f>
        <v>18375</v>
      </c>
      <c r="H108" s="69"/>
      <c r="I108" s="69"/>
      <c r="J108" s="69"/>
      <c r="K108" s="69"/>
      <c r="L108" s="69"/>
      <c r="M108" s="69"/>
      <c r="N108" s="69"/>
      <c r="O108" s="69"/>
      <c r="P108" s="7"/>
    </row>
    <row r="109" spans="1:16" x14ac:dyDescent="0.2">
      <c r="A109" s="69" t="s">
        <v>1254</v>
      </c>
      <c r="B109" s="106">
        <f>'Main Pt 2'!B428</f>
        <v>20</v>
      </c>
      <c r="C109" s="106">
        <f>'Main Pt 2'!B697</f>
        <v>15</v>
      </c>
      <c r="D109" s="106">
        <f>'Main Pt 2'!B966</f>
        <v>0</v>
      </c>
      <c r="E109" s="106">
        <f>'Compare Pt 2'!B428</f>
        <v>1010</v>
      </c>
      <c r="F109" s="106">
        <f>'Compare Pt 2'!B697</f>
        <v>445</v>
      </c>
      <c r="G109" s="106">
        <f>'Compare Pt 2'!B966</f>
        <v>560</v>
      </c>
      <c r="H109" s="69"/>
      <c r="I109" s="69"/>
      <c r="J109" s="69"/>
      <c r="K109" s="69"/>
      <c r="L109" s="69"/>
      <c r="M109" s="69"/>
      <c r="N109" s="69"/>
      <c r="O109" s="69"/>
      <c r="P109" s="7"/>
    </row>
    <row r="110" spans="1:16" x14ac:dyDescent="0.2">
      <c r="A110" s="69" t="s">
        <v>1255</v>
      </c>
      <c r="B110" s="106">
        <f>'Main Pt 2'!B429</f>
        <v>2065</v>
      </c>
      <c r="C110" s="106">
        <f>'Main Pt 2'!B698</f>
        <v>1010</v>
      </c>
      <c r="D110" s="106">
        <f>'Main Pt 2'!B967</f>
        <v>1055</v>
      </c>
      <c r="E110" s="106">
        <f>'Compare Pt 2'!B429</f>
        <v>35060</v>
      </c>
      <c r="F110" s="106">
        <f>'Compare Pt 2'!B698</f>
        <v>17430</v>
      </c>
      <c r="G110" s="106">
        <f>'Compare Pt 2'!B967</f>
        <v>17630</v>
      </c>
      <c r="H110" s="69"/>
      <c r="I110" s="69"/>
      <c r="J110" s="69"/>
      <c r="K110" s="69"/>
      <c r="L110" s="69"/>
      <c r="M110" s="69"/>
      <c r="N110" s="69"/>
      <c r="O110" s="69"/>
      <c r="P110" s="7"/>
    </row>
    <row r="111" spans="1:16" x14ac:dyDescent="0.2">
      <c r="A111" s="69" t="s">
        <v>1256</v>
      </c>
      <c r="B111" s="106">
        <f>'Main Pt 2'!B430</f>
        <v>115</v>
      </c>
      <c r="C111" s="106">
        <f>'Main Pt 2'!B699</f>
        <v>65</v>
      </c>
      <c r="D111" s="106">
        <f>'Main Pt 2'!B968</f>
        <v>50</v>
      </c>
      <c r="E111" s="106">
        <f>'Compare Pt 2'!B430</f>
        <v>310</v>
      </c>
      <c r="F111" s="106">
        <f>'Compare Pt 2'!B699</f>
        <v>130</v>
      </c>
      <c r="G111" s="106">
        <f>'Compare Pt 2'!B968</f>
        <v>185</v>
      </c>
      <c r="H111" s="69"/>
      <c r="I111" s="69"/>
      <c r="J111" s="69"/>
      <c r="K111" s="69"/>
      <c r="L111" s="69"/>
      <c r="M111" s="69"/>
      <c r="N111" s="69"/>
      <c r="O111" s="69"/>
      <c r="P111" s="7"/>
    </row>
    <row r="112" spans="1:16" x14ac:dyDescent="0.2">
      <c r="A112" s="69" t="s">
        <v>1257</v>
      </c>
      <c r="B112" s="106">
        <f>'Main Pt 2'!B431</f>
        <v>145</v>
      </c>
      <c r="C112" s="106">
        <f>'Main Pt 2'!B700</f>
        <v>45</v>
      </c>
      <c r="D112" s="106">
        <f>'Main Pt 2'!B969</f>
        <v>95</v>
      </c>
      <c r="E112" s="106">
        <f>'Compare Pt 2'!B431</f>
        <v>970</v>
      </c>
      <c r="F112" s="106">
        <f>'Compare Pt 2'!B700</f>
        <v>405</v>
      </c>
      <c r="G112" s="106">
        <f>'Compare Pt 2'!B969</f>
        <v>555</v>
      </c>
      <c r="H112" s="69"/>
      <c r="I112" s="69"/>
      <c r="J112" s="69"/>
      <c r="K112" s="69"/>
      <c r="L112" s="69"/>
      <c r="M112" s="69"/>
      <c r="N112" s="69"/>
      <c r="O112" s="69"/>
      <c r="P112" s="7"/>
    </row>
    <row r="113" spans="1:16" x14ac:dyDescent="0.2">
      <c r="A113" s="69" t="s">
        <v>1258</v>
      </c>
      <c r="B113" s="106">
        <f>'Main Pt 2'!B432</f>
        <v>15</v>
      </c>
      <c r="C113" s="106">
        <f>'Main Pt 2'!B701</f>
        <v>0</v>
      </c>
      <c r="D113" s="106">
        <f>'Main Pt 2'!B970</f>
        <v>0</v>
      </c>
      <c r="E113" s="106">
        <f>'Compare Pt 2'!B432</f>
        <v>30</v>
      </c>
      <c r="F113" s="106">
        <f>'Compare Pt 2'!B701</f>
        <v>10</v>
      </c>
      <c r="G113" s="106">
        <f>'Compare Pt 2'!B970</f>
        <v>15</v>
      </c>
      <c r="H113" s="69"/>
      <c r="I113" s="69"/>
      <c r="J113" s="69"/>
      <c r="K113" s="69"/>
      <c r="L113" s="69"/>
      <c r="M113" s="69"/>
      <c r="N113" s="69"/>
      <c r="O113" s="69"/>
      <c r="P113" s="7"/>
    </row>
    <row r="114" spans="1:16" x14ac:dyDescent="0.2">
      <c r="A114" s="69" t="s">
        <v>1259</v>
      </c>
      <c r="B114" s="106">
        <f>'Main Pt 2'!B433</f>
        <v>90</v>
      </c>
      <c r="C114" s="106">
        <f>'Main Pt 2'!B702</f>
        <v>30</v>
      </c>
      <c r="D114" s="106">
        <f>'Main Pt 2'!B971</f>
        <v>55</v>
      </c>
      <c r="E114" s="106">
        <f>'Compare Pt 2'!B433</f>
        <v>880</v>
      </c>
      <c r="F114" s="106">
        <f>'Compare Pt 2'!B702</f>
        <v>375</v>
      </c>
      <c r="G114" s="106">
        <f>'Compare Pt 2'!B971</f>
        <v>500</v>
      </c>
      <c r="H114" s="69"/>
      <c r="I114" s="69"/>
      <c r="J114" s="69"/>
      <c r="K114" s="69"/>
      <c r="L114" s="69"/>
      <c r="M114" s="69"/>
      <c r="N114" s="69"/>
      <c r="O114" s="69"/>
      <c r="P114" s="7"/>
    </row>
    <row r="115" spans="1:16" x14ac:dyDescent="0.2">
      <c r="A115" s="69" t="s">
        <v>1260</v>
      </c>
      <c r="B115" s="106">
        <f>'Main Pt 2'!B434</f>
        <v>25</v>
      </c>
      <c r="C115" s="106">
        <f>'Main Pt 2'!B703</f>
        <v>10</v>
      </c>
      <c r="D115" s="106">
        <f>'Main Pt 2'!B972</f>
        <v>20</v>
      </c>
      <c r="E115" s="106">
        <f>'Compare Pt 2'!B434</f>
        <v>40</v>
      </c>
      <c r="F115" s="106">
        <f>'Compare Pt 2'!B703</f>
        <v>10</v>
      </c>
      <c r="G115" s="106">
        <f>'Compare Pt 2'!B972</f>
        <v>35</v>
      </c>
      <c r="H115" s="69"/>
      <c r="I115" s="69"/>
      <c r="J115" s="69"/>
      <c r="K115" s="69"/>
      <c r="L115" s="69"/>
      <c r="M115" s="69"/>
      <c r="N115" s="69"/>
      <c r="O115" s="69"/>
      <c r="P115" s="7"/>
    </row>
    <row r="116" spans="1:16" x14ac:dyDescent="0.2">
      <c r="A116" s="69" t="s">
        <v>1261</v>
      </c>
      <c r="B116" s="106">
        <f>'Main Pt 2'!B435</f>
        <v>10</v>
      </c>
      <c r="C116" s="106">
        <f>'Main Pt 2'!B704</f>
        <v>10</v>
      </c>
      <c r="D116" s="106">
        <f>'Main Pt 2'!B973</f>
        <v>0</v>
      </c>
      <c r="E116" s="106">
        <f>'Compare Pt 2'!B435</f>
        <v>20</v>
      </c>
      <c r="F116" s="106">
        <f>'Compare Pt 2'!B704</f>
        <v>10</v>
      </c>
      <c r="G116" s="106">
        <f>'Compare Pt 2'!B973</f>
        <v>15</v>
      </c>
      <c r="H116" s="69"/>
      <c r="I116" s="69"/>
      <c r="J116" s="69"/>
      <c r="K116" s="69"/>
      <c r="L116" s="69"/>
      <c r="M116" s="69"/>
      <c r="N116" s="69"/>
      <c r="O116" s="69"/>
      <c r="P116" s="7"/>
    </row>
    <row r="117" spans="1:16" x14ac:dyDescent="0.2">
      <c r="A117" s="69" t="s">
        <v>1262</v>
      </c>
      <c r="B117" s="106">
        <f>'Main Pt 2'!B436</f>
        <v>0</v>
      </c>
      <c r="C117" s="106">
        <f>'Main Pt 2'!B705</f>
        <v>0</v>
      </c>
      <c r="D117" s="106">
        <f>'Main Pt 2'!B974</f>
        <v>0</v>
      </c>
      <c r="E117" s="106">
        <f>'Compare Pt 2'!B436</f>
        <v>90</v>
      </c>
      <c r="F117" s="106">
        <f>'Compare Pt 2'!B705</f>
        <v>40</v>
      </c>
      <c r="G117" s="106">
        <f>'Compare Pt 2'!B974</f>
        <v>45</v>
      </c>
      <c r="H117" s="69"/>
      <c r="I117" s="69"/>
      <c r="J117" s="69"/>
      <c r="K117" s="69"/>
      <c r="L117" s="69"/>
      <c r="M117" s="69"/>
      <c r="N117" s="69"/>
      <c r="O117" s="69"/>
      <c r="P117" s="7"/>
    </row>
    <row r="118" spans="1:16" x14ac:dyDescent="0.2">
      <c r="A118" s="69" t="s">
        <v>1263</v>
      </c>
      <c r="B118" s="106">
        <f>'Main Pt 2'!B437</f>
        <v>80</v>
      </c>
      <c r="C118" s="106">
        <f>'Main Pt 2'!B706</f>
        <v>35</v>
      </c>
      <c r="D118" s="106">
        <f>'Main Pt 2'!B975</f>
        <v>45</v>
      </c>
      <c r="E118" s="106">
        <f>'Compare Pt 2'!B437</f>
        <v>485</v>
      </c>
      <c r="F118" s="106">
        <f>'Compare Pt 2'!B706</f>
        <v>250</v>
      </c>
      <c r="G118" s="106">
        <f>'Compare Pt 2'!B975</f>
        <v>235</v>
      </c>
      <c r="H118" s="69"/>
      <c r="I118" s="69"/>
      <c r="J118" s="69"/>
      <c r="K118" s="69"/>
      <c r="L118" s="69"/>
      <c r="M118" s="69"/>
      <c r="N118" s="69"/>
      <c r="O118" s="69"/>
      <c r="P118" s="7"/>
    </row>
    <row r="119" spans="1:16" x14ac:dyDescent="0.2">
      <c r="A119" s="69" t="s">
        <v>1264</v>
      </c>
      <c r="B119" s="106">
        <f>'Main Pt 2'!B438</f>
        <v>145</v>
      </c>
      <c r="C119" s="106">
        <f>'Main Pt 2'!B707</f>
        <v>80</v>
      </c>
      <c r="D119" s="106">
        <f>'Main Pt 2'!B976</f>
        <v>70</v>
      </c>
      <c r="E119" s="106">
        <f>'Compare Pt 2'!B438</f>
        <v>2170</v>
      </c>
      <c r="F119" s="106">
        <f>'Compare Pt 2'!B707</f>
        <v>1060</v>
      </c>
      <c r="G119" s="106">
        <f>'Compare Pt 2'!B976</f>
        <v>1110</v>
      </c>
      <c r="H119" s="69"/>
      <c r="I119" s="69"/>
      <c r="J119" s="69"/>
      <c r="K119" s="69"/>
      <c r="L119" s="69"/>
      <c r="M119" s="69"/>
      <c r="N119" s="69"/>
      <c r="O119" s="69"/>
      <c r="P119" s="7"/>
    </row>
    <row r="120" spans="1:16" x14ac:dyDescent="0.2">
      <c r="A120" s="69" t="s">
        <v>1265</v>
      </c>
      <c r="B120" s="106">
        <f>'Main Pt 2'!B439</f>
        <v>0</v>
      </c>
      <c r="C120" s="106">
        <f>'Main Pt 2'!B708</f>
        <v>0</v>
      </c>
      <c r="D120" s="106">
        <f>'Main Pt 2'!B977</f>
        <v>10</v>
      </c>
      <c r="E120" s="106">
        <f>'Compare Pt 2'!B439</f>
        <v>90</v>
      </c>
      <c r="F120" s="106">
        <f>'Compare Pt 2'!B708</f>
        <v>40</v>
      </c>
      <c r="G120" s="106">
        <f>'Compare Pt 2'!B977</f>
        <v>50</v>
      </c>
      <c r="H120" s="69"/>
      <c r="I120" s="69"/>
      <c r="J120" s="69"/>
      <c r="K120" s="69"/>
      <c r="L120" s="69"/>
      <c r="M120" s="69"/>
      <c r="N120" s="69"/>
      <c r="O120" s="69"/>
      <c r="P120" s="7"/>
    </row>
    <row r="121" spans="1:16" x14ac:dyDescent="0.2">
      <c r="A121" s="69" t="s">
        <v>1266</v>
      </c>
      <c r="B121" s="106">
        <f>'Main Pt 2'!B440</f>
        <v>0</v>
      </c>
      <c r="C121" s="106">
        <f>'Main Pt 2'!B709</f>
        <v>0</v>
      </c>
      <c r="D121" s="106">
        <f>'Main Pt 2'!B978</f>
        <v>10</v>
      </c>
      <c r="E121" s="106">
        <f>'Compare Pt 2'!B440</f>
        <v>440</v>
      </c>
      <c r="F121" s="106">
        <f>'Compare Pt 2'!B709</f>
        <v>210</v>
      </c>
      <c r="G121" s="106">
        <f>'Compare Pt 2'!B978</f>
        <v>225</v>
      </c>
      <c r="H121" s="69"/>
      <c r="I121" s="69"/>
      <c r="J121" s="69"/>
      <c r="K121" s="69"/>
      <c r="L121" s="69"/>
      <c r="M121" s="69"/>
      <c r="N121" s="69"/>
      <c r="O121" s="69"/>
      <c r="P121" s="7"/>
    </row>
    <row r="122" spans="1:16" x14ac:dyDescent="0.2">
      <c r="A122" s="69" t="s">
        <v>1267</v>
      </c>
      <c r="B122" s="106">
        <f>'Main Pt 2'!B441</f>
        <v>15</v>
      </c>
      <c r="C122" s="106">
        <f>'Main Pt 2'!B710</f>
        <v>0</v>
      </c>
      <c r="D122" s="106">
        <f>'Main Pt 2'!B979</f>
        <v>10</v>
      </c>
      <c r="E122" s="106">
        <f>'Compare Pt 2'!B441</f>
        <v>315</v>
      </c>
      <c r="F122" s="106">
        <f>'Compare Pt 2'!B710</f>
        <v>160</v>
      </c>
      <c r="G122" s="106">
        <f>'Compare Pt 2'!B979</f>
        <v>150</v>
      </c>
      <c r="H122" s="69"/>
      <c r="I122" s="69"/>
      <c r="J122" s="69"/>
      <c r="K122" s="69"/>
      <c r="L122" s="69"/>
      <c r="M122" s="69"/>
      <c r="N122" s="69"/>
      <c r="O122" s="69"/>
      <c r="P122" s="7"/>
    </row>
    <row r="123" spans="1:16" x14ac:dyDescent="0.2">
      <c r="A123" s="69" t="s">
        <v>1268</v>
      </c>
      <c r="B123" s="106">
        <f>'Main Pt 2'!B442</f>
        <v>20</v>
      </c>
      <c r="C123" s="106">
        <f>'Main Pt 2'!B711</f>
        <v>10</v>
      </c>
      <c r="D123" s="106">
        <f>'Main Pt 2'!B980</f>
        <v>10</v>
      </c>
      <c r="E123" s="106">
        <f>'Compare Pt 2'!B442</f>
        <v>270</v>
      </c>
      <c r="F123" s="106">
        <f>'Compare Pt 2'!B711</f>
        <v>120</v>
      </c>
      <c r="G123" s="106">
        <f>'Compare Pt 2'!B980</f>
        <v>150</v>
      </c>
      <c r="H123" s="69"/>
      <c r="I123" s="69"/>
      <c r="J123" s="69"/>
      <c r="K123" s="69"/>
      <c r="L123" s="69"/>
      <c r="M123" s="69"/>
      <c r="N123" s="69"/>
      <c r="O123" s="69"/>
      <c r="P123" s="7"/>
    </row>
    <row r="124" spans="1:16" x14ac:dyDescent="0.2">
      <c r="A124" s="69" t="s">
        <v>1269</v>
      </c>
      <c r="B124" s="106">
        <f>'Main Pt 2'!B443</f>
        <v>35</v>
      </c>
      <c r="C124" s="106">
        <f>'Main Pt 2'!B712</f>
        <v>25</v>
      </c>
      <c r="D124" s="106">
        <f>'Main Pt 2'!B981</f>
        <v>10</v>
      </c>
      <c r="E124" s="106">
        <f>'Compare Pt 2'!B443</f>
        <v>385</v>
      </c>
      <c r="F124" s="106">
        <f>'Compare Pt 2'!B712</f>
        <v>200</v>
      </c>
      <c r="G124" s="106">
        <f>'Compare Pt 2'!B981</f>
        <v>180</v>
      </c>
      <c r="H124" s="69"/>
      <c r="I124" s="69"/>
      <c r="J124" s="69"/>
      <c r="K124" s="69"/>
      <c r="L124" s="69"/>
      <c r="M124" s="69"/>
      <c r="N124" s="69"/>
      <c r="O124" s="69"/>
      <c r="P124" s="7"/>
    </row>
    <row r="125" spans="1:16" x14ac:dyDescent="0.2">
      <c r="A125" s="69" t="s">
        <v>1270</v>
      </c>
      <c r="B125" s="106">
        <f>'Main Pt 2'!B444</f>
        <v>0</v>
      </c>
      <c r="C125" s="106">
        <f>'Main Pt 2'!B713</f>
        <v>0</v>
      </c>
      <c r="D125" s="106">
        <f>'Main Pt 2'!B982</f>
        <v>0</v>
      </c>
      <c r="E125" s="106">
        <f>'Compare Pt 2'!B444</f>
        <v>30</v>
      </c>
      <c r="F125" s="106">
        <f>'Compare Pt 2'!B713</f>
        <v>15</v>
      </c>
      <c r="G125" s="106">
        <f>'Compare Pt 2'!B982</f>
        <v>15</v>
      </c>
      <c r="H125" s="69"/>
      <c r="I125" s="69"/>
      <c r="J125" s="69"/>
      <c r="K125" s="69"/>
      <c r="L125" s="69"/>
      <c r="M125" s="69"/>
      <c r="N125" s="69"/>
      <c r="O125" s="69"/>
      <c r="P125" s="7"/>
    </row>
    <row r="126" spans="1:16" x14ac:dyDescent="0.2">
      <c r="A126" s="69" t="s">
        <v>1271</v>
      </c>
      <c r="B126" s="106">
        <f>'Main Pt 2'!B445</f>
        <v>0</v>
      </c>
      <c r="C126" s="106">
        <f>'Main Pt 2'!B714</f>
        <v>0</v>
      </c>
      <c r="D126" s="106">
        <f>'Main Pt 2'!B983</f>
        <v>0</v>
      </c>
      <c r="E126" s="106">
        <f>'Compare Pt 2'!B445</f>
        <v>70</v>
      </c>
      <c r="F126" s="106">
        <f>'Compare Pt 2'!B714</f>
        <v>35</v>
      </c>
      <c r="G126" s="106">
        <f>'Compare Pt 2'!B983</f>
        <v>40</v>
      </c>
      <c r="H126" s="69"/>
      <c r="I126" s="69"/>
      <c r="J126" s="69"/>
      <c r="K126" s="69"/>
      <c r="L126" s="69"/>
      <c r="M126" s="69"/>
      <c r="N126" s="69"/>
      <c r="O126" s="69"/>
      <c r="P126" s="7"/>
    </row>
    <row r="127" spans="1:16" x14ac:dyDescent="0.2">
      <c r="A127" s="69" t="s">
        <v>1272</v>
      </c>
      <c r="B127" s="106">
        <f>'Main Pt 2'!B446</f>
        <v>45</v>
      </c>
      <c r="C127" s="106">
        <f>'Main Pt 2'!B715</f>
        <v>20</v>
      </c>
      <c r="D127" s="106">
        <f>'Main Pt 2'!B984</f>
        <v>25</v>
      </c>
      <c r="E127" s="106">
        <f>'Compare Pt 2'!B446</f>
        <v>340</v>
      </c>
      <c r="F127" s="106">
        <f>'Compare Pt 2'!B715</f>
        <v>150</v>
      </c>
      <c r="G127" s="106">
        <f>'Compare Pt 2'!B984</f>
        <v>190</v>
      </c>
      <c r="H127" s="69"/>
      <c r="I127" s="69"/>
      <c r="J127" s="69"/>
      <c r="K127" s="69"/>
      <c r="L127" s="69"/>
      <c r="M127" s="69"/>
      <c r="N127" s="69"/>
      <c r="O127" s="69"/>
      <c r="P127" s="7"/>
    </row>
    <row r="128" spans="1:16" x14ac:dyDescent="0.2">
      <c r="A128" s="69" t="s">
        <v>1273</v>
      </c>
      <c r="B128" s="106">
        <f>'Main Pt 2'!B447</f>
        <v>30</v>
      </c>
      <c r="C128" s="106">
        <f>'Main Pt 2'!B716</f>
        <v>20</v>
      </c>
      <c r="D128" s="106">
        <f>'Main Pt 2'!B985</f>
        <v>10</v>
      </c>
      <c r="E128" s="106">
        <f>'Compare Pt 2'!B447</f>
        <v>235</v>
      </c>
      <c r="F128" s="106">
        <f>'Compare Pt 2'!B716</f>
        <v>120</v>
      </c>
      <c r="G128" s="106">
        <f>'Compare Pt 2'!B985</f>
        <v>110</v>
      </c>
      <c r="H128" s="69"/>
      <c r="I128" s="69"/>
      <c r="J128" s="69"/>
      <c r="K128" s="69"/>
      <c r="L128" s="69"/>
      <c r="M128" s="69"/>
      <c r="N128" s="69"/>
      <c r="O128" s="69"/>
      <c r="P128" s="7"/>
    </row>
    <row r="129" spans="1:16" x14ac:dyDescent="0.2">
      <c r="A129" s="69" t="s">
        <v>1274</v>
      </c>
      <c r="B129" s="106">
        <f>'Main Pt 2'!B448</f>
        <v>195</v>
      </c>
      <c r="C129" s="106">
        <f>'Main Pt 2'!B717</f>
        <v>70</v>
      </c>
      <c r="D129" s="106">
        <f>'Main Pt 2'!B986</f>
        <v>125</v>
      </c>
      <c r="E129" s="106">
        <f>'Compare Pt 2'!B448</f>
        <v>4170</v>
      </c>
      <c r="F129" s="106">
        <f>'Compare Pt 2'!B717</f>
        <v>2020</v>
      </c>
      <c r="G129" s="106">
        <f>'Compare Pt 2'!B986</f>
        <v>2155</v>
      </c>
      <c r="H129" s="69"/>
      <c r="I129" s="69"/>
      <c r="J129" s="69"/>
      <c r="K129" s="69"/>
      <c r="L129" s="69"/>
      <c r="M129" s="69"/>
      <c r="N129" s="69"/>
      <c r="O129" s="69"/>
      <c r="P129" s="7"/>
    </row>
    <row r="130" spans="1:16" x14ac:dyDescent="0.2">
      <c r="A130" s="69" t="s">
        <v>1275</v>
      </c>
      <c r="B130" s="106">
        <f>'Main Pt 2'!B449</f>
        <v>95</v>
      </c>
      <c r="C130" s="106">
        <f>'Main Pt 2'!B718</f>
        <v>40</v>
      </c>
      <c r="D130" s="106">
        <f>'Main Pt 2'!B987</f>
        <v>55</v>
      </c>
      <c r="E130" s="106">
        <f>'Compare Pt 2'!B449</f>
        <v>1105</v>
      </c>
      <c r="F130" s="106">
        <f>'Compare Pt 2'!B718</f>
        <v>540</v>
      </c>
      <c r="G130" s="106">
        <f>'Compare Pt 2'!B987</f>
        <v>565</v>
      </c>
      <c r="H130" s="69"/>
      <c r="I130" s="69"/>
      <c r="J130" s="69"/>
      <c r="K130" s="69"/>
      <c r="L130" s="69"/>
      <c r="M130" s="69"/>
      <c r="N130" s="69"/>
      <c r="O130" s="69"/>
      <c r="P130" s="7"/>
    </row>
    <row r="131" spans="1:16" x14ac:dyDescent="0.2">
      <c r="A131" s="69" t="s">
        <v>1276</v>
      </c>
      <c r="B131" s="106">
        <f>'Main Pt 2'!B450</f>
        <v>90</v>
      </c>
      <c r="C131" s="106">
        <f>'Main Pt 2'!B719</f>
        <v>25</v>
      </c>
      <c r="D131" s="106">
        <f>'Main Pt 2'!B988</f>
        <v>70</v>
      </c>
      <c r="E131" s="106">
        <f>'Compare Pt 2'!B450</f>
        <v>3025</v>
      </c>
      <c r="F131" s="106">
        <f>'Compare Pt 2'!B719</f>
        <v>1455</v>
      </c>
      <c r="G131" s="106">
        <f>'Compare Pt 2'!B988</f>
        <v>1575</v>
      </c>
      <c r="H131" s="69"/>
      <c r="I131" s="69"/>
      <c r="J131" s="69"/>
      <c r="K131" s="69"/>
      <c r="L131" s="69"/>
      <c r="M131" s="69"/>
      <c r="N131" s="69"/>
      <c r="O131" s="69"/>
      <c r="P131" s="7"/>
    </row>
    <row r="132" spans="1:16" x14ac:dyDescent="0.2">
      <c r="A132" s="69" t="s">
        <v>1277</v>
      </c>
      <c r="B132" s="106">
        <f>'Main Pt 2'!B451</f>
        <v>10</v>
      </c>
      <c r="C132" s="106">
        <f>'Main Pt 2'!B720</f>
        <v>0</v>
      </c>
      <c r="D132" s="106">
        <f>'Main Pt 2'!B989</f>
        <v>0</v>
      </c>
      <c r="E132" s="106">
        <f>'Compare Pt 2'!B451</f>
        <v>35</v>
      </c>
      <c r="F132" s="106">
        <f>'Compare Pt 2'!B720</f>
        <v>25</v>
      </c>
      <c r="G132" s="106">
        <f>'Compare Pt 2'!B989</f>
        <v>15</v>
      </c>
      <c r="H132" s="69"/>
      <c r="I132" s="69"/>
      <c r="J132" s="69"/>
      <c r="K132" s="69"/>
      <c r="L132" s="69"/>
      <c r="M132" s="69"/>
      <c r="N132" s="69"/>
      <c r="O132" s="69"/>
      <c r="P132" s="7"/>
    </row>
    <row r="133" spans="1:16" x14ac:dyDescent="0.2">
      <c r="A133" s="69" t="s">
        <v>1278</v>
      </c>
      <c r="B133" s="106">
        <f>'Main Pt 2'!B452</f>
        <v>0</v>
      </c>
      <c r="C133" s="106">
        <f>'Main Pt 2'!B721</f>
        <v>0</v>
      </c>
      <c r="D133" s="106">
        <f>'Main Pt 2'!B990</f>
        <v>0</v>
      </c>
      <c r="E133" s="106">
        <f>'Compare Pt 2'!B452</f>
        <v>95</v>
      </c>
      <c r="F133" s="106">
        <f>'Compare Pt 2'!B721</f>
        <v>45</v>
      </c>
      <c r="G133" s="106">
        <f>'Compare Pt 2'!B990</f>
        <v>50</v>
      </c>
      <c r="H133" s="69"/>
      <c r="I133" s="69"/>
      <c r="J133" s="69"/>
      <c r="K133" s="69"/>
      <c r="L133" s="69"/>
      <c r="M133" s="69"/>
      <c r="N133" s="69"/>
      <c r="O133" s="69"/>
      <c r="P133" s="7"/>
    </row>
    <row r="134" spans="1:16" x14ac:dyDescent="0.2">
      <c r="A134" s="69" t="s">
        <v>1279</v>
      </c>
      <c r="B134" s="106">
        <f>'Main Pt 2'!B453</f>
        <v>125</v>
      </c>
      <c r="C134" s="106">
        <f>'Main Pt 2'!B722</f>
        <v>45</v>
      </c>
      <c r="D134" s="106">
        <f>'Main Pt 2'!B991</f>
        <v>80</v>
      </c>
      <c r="E134" s="106">
        <f>'Compare Pt 2'!B453</f>
        <v>1465</v>
      </c>
      <c r="F134" s="106">
        <f>'Compare Pt 2'!B722</f>
        <v>700</v>
      </c>
      <c r="G134" s="106">
        <f>'Compare Pt 2'!B991</f>
        <v>765</v>
      </c>
      <c r="H134" s="69"/>
      <c r="I134" s="69"/>
      <c r="J134" s="69"/>
      <c r="K134" s="69"/>
      <c r="L134" s="69"/>
      <c r="M134" s="69"/>
      <c r="N134" s="69"/>
      <c r="O134" s="69"/>
      <c r="P134" s="7"/>
    </row>
    <row r="135" spans="1:16" x14ac:dyDescent="0.2">
      <c r="A135" s="69" t="s">
        <v>1280</v>
      </c>
      <c r="B135" s="106">
        <f>'Main Pt 2'!B454</f>
        <v>50</v>
      </c>
      <c r="C135" s="106">
        <f>'Main Pt 2'!B723</f>
        <v>15</v>
      </c>
      <c r="D135" s="106">
        <f>'Main Pt 2'!B992</f>
        <v>40</v>
      </c>
      <c r="E135" s="106">
        <f>'Compare Pt 2'!B454</f>
        <v>860</v>
      </c>
      <c r="F135" s="106">
        <f>'Compare Pt 2'!B723</f>
        <v>415</v>
      </c>
      <c r="G135" s="106">
        <f>'Compare Pt 2'!B992</f>
        <v>450</v>
      </c>
      <c r="H135" s="69"/>
      <c r="I135" s="69"/>
      <c r="J135" s="69"/>
      <c r="K135" s="69"/>
      <c r="L135" s="69"/>
      <c r="M135" s="69"/>
      <c r="N135" s="69"/>
      <c r="O135" s="69"/>
      <c r="P135" s="7"/>
    </row>
    <row r="136" spans="1:16" x14ac:dyDescent="0.2">
      <c r="A136" s="69" t="s">
        <v>1281</v>
      </c>
      <c r="B136" s="106">
        <f>'Main Pt 2'!B455</f>
        <v>55</v>
      </c>
      <c r="C136" s="106">
        <f>'Main Pt 2'!B724</f>
        <v>25</v>
      </c>
      <c r="D136" s="106">
        <f>'Main Pt 2'!B993</f>
        <v>25</v>
      </c>
      <c r="E136" s="106">
        <f>'Compare Pt 2'!B455</f>
        <v>385</v>
      </c>
      <c r="F136" s="106">
        <f>'Compare Pt 2'!B724</f>
        <v>200</v>
      </c>
      <c r="G136" s="106">
        <f>'Compare Pt 2'!B993</f>
        <v>180</v>
      </c>
      <c r="H136" s="69"/>
      <c r="I136" s="69"/>
      <c r="J136" s="69"/>
      <c r="K136" s="69"/>
      <c r="L136" s="69"/>
      <c r="M136" s="69"/>
      <c r="N136" s="69"/>
      <c r="O136" s="69"/>
      <c r="P136" s="7"/>
    </row>
    <row r="137" spans="1:16" x14ac:dyDescent="0.2">
      <c r="A137" s="69" t="s">
        <v>1282</v>
      </c>
      <c r="B137" s="106">
        <f>'Main Pt 2'!B456</f>
        <v>25</v>
      </c>
      <c r="C137" s="106">
        <f>'Main Pt 2'!B725</f>
        <v>10</v>
      </c>
      <c r="D137" s="106">
        <f>'Main Pt 2'!B994</f>
        <v>15</v>
      </c>
      <c r="E137" s="106">
        <f>'Compare Pt 2'!B456</f>
        <v>220</v>
      </c>
      <c r="F137" s="106">
        <f>'Compare Pt 2'!B725</f>
        <v>85</v>
      </c>
      <c r="G137" s="106">
        <f>'Compare Pt 2'!B994</f>
        <v>140</v>
      </c>
      <c r="H137" s="69"/>
      <c r="I137" s="69"/>
      <c r="J137" s="69"/>
      <c r="K137" s="69"/>
      <c r="L137" s="69"/>
      <c r="M137" s="69"/>
      <c r="N137" s="69"/>
      <c r="O137" s="69"/>
      <c r="P137" s="7"/>
    </row>
    <row r="138" spans="1:16" x14ac:dyDescent="0.2">
      <c r="A138" s="69" t="s">
        <v>1283</v>
      </c>
      <c r="B138" s="106">
        <f>'Main Pt 2'!B457</f>
        <v>235</v>
      </c>
      <c r="C138" s="106">
        <f>'Main Pt 2'!B726</f>
        <v>105</v>
      </c>
      <c r="D138" s="106">
        <f>'Main Pt 2'!B995</f>
        <v>130</v>
      </c>
      <c r="E138" s="106">
        <f>'Compare Pt 2'!B457</f>
        <v>825</v>
      </c>
      <c r="F138" s="106">
        <f>'Compare Pt 2'!B726</f>
        <v>375</v>
      </c>
      <c r="G138" s="106">
        <f>'Compare Pt 2'!B995</f>
        <v>450</v>
      </c>
      <c r="H138" s="69"/>
      <c r="I138" s="69"/>
      <c r="J138" s="69"/>
      <c r="K138" s="69"/>
      <c r="L138" s="69"/>
      <c r="M138" s="69"/>
      <c r="N138" s="69"/>
      <c r="O138" s="69"/>
      <c r="P138" s="7"/>
    </row>
    <row r="139" spans="1:16" x14ac:dyDescent="0.2">
      <c r="A139" s="69" t="s">
        <v>1284</v>
      </c>
      <c r="B139" s="106">
        <f>'Main Pt 2'!B458</f>
        <v>10</v>
      </c>
      <c r="C139" s="106">
        <f>'Main Pt 2'!B727</f>
        <v>0</v>
      </c>
      <c r="D139" s="106">
        <f>'Main Pt 2'!B996</f>
        <v>10</v>
      </c>
      <c r="E139" s="106">
        <f>'Compare Pt 2'!B458</f>
        <v>80</v>
      </c>
      <c r="F139" s="106">
        <f>'Compare Pt 2'!B727</f>
        <v>30</v>
      </c>
      <c r="G139" s="106">
        <f>'Compare Pt 2'!B996</f>
        <v>50</v>
      </c>
      <c r="H139" s="69"/>
      <c r="I139" s="69"/>
      <c r="J139" s="69"/>
      <c r="K139" s="69"/>
      <c r="L139" s="69"/>
      <c r="M139" s="69"/>
      <c r="N139" s="69"/>
      <c r="O139" s="69"/>
      <c r="P139" s="7"/>
    </row>
    <row r="140" spans="1:16" x14ac:dyDescent="0.2">
      <c r="A140" s="69" t="s">
        <v>1285</v>
      </c>
      <c r="B140" s="106">
        <f>'Main Pt 2'!B459</f>
        <v>10</v>
      </c>
      <c r="C140" s="106">
        <f>'Main Pt 2'!B728</f>
        <v>0</v>
      </c>
      <c r="D140" s="106">
        <f>'Main Pt 2'!B997</f>
        <v>10</v>
      </c>
      <c r="E140" s="106">
        <f>'Compare Pt 2'!B459</f>
        <v>100</v>
      </c>
      <c r="F140" s="106">
        <f>'Compare Pt 2'!B728</f>
        <v>40</v>
      </c>
      <c r="G140" s="106">
        <f>'Compare Pt 2'!B997</f>
        <v>60</v>
      </c>
      <c r="H140" s="69"/>
      <c r="I140" s="69"/>
      <c r="J140" s="69"/>
      <c r="K140" s="69"/>
      <c r="L140" s="69"/>
      <c r="M140" s="69"/>
      <c r="N140" s="69"/>
      <c r="O140" s="69"/>
      <c r="P140" s="7"/>
    </row>
    <row r="141" spans="1:16" x14ac:dyDescent="0.2">
      <c r="A141" s="69" t="s">
        <v>1286</v>
      </c>
      <c r="B141" s="106">
        <f>'Main Pt 2'!B460</f>
        <v>80</v>
      </c>
      <c r="C141" s="106">
        <f>'Main Pt 2'!B729</f>
        <v>35</v>
      </c>
      <c r="D141" s="106">
        <f>'Main Pt 2'!B998</f>
        <v>40</v>
      </c>
      <c r="E141" s="106">
        <f>'Compare Pt 2'!B460</f>
        <v>330</v>
      </c>
      <c r="F141" s="106">
        <f>'Compare Pt 2'!B729</f>
        <v>150</v>
      </c>
      <c r="G141" s="106">
        <f>'Compare Pt 2'!B998</f>
        <v>180</v>
      </c>
      <c r="H141" s="69"/>
      <c r="I141" s="69"/>
      <c r="J141" s="69"/>
      <c r="K141" s="69"/>
      <c r="L141" s="69"/>
      <c r="M141" s="69"/>
      <c r="N141" s="69"/>
      <c r="O141" s="69"/>
      <c r="P141" s="7"/>
    </row>
    <row r="142" spans="1:16" x14ac:dyDescent="0.2">
      <c r="A142" s="69" t="s">
        <v>1287</v>
      </c>
      <c r="B142" s="106">
        <f>'Main Pt 2'!B461</f>
        <v>125</v>
      </c>
      <c r="C142" s="106">
        <f>'Main Pt 2'!B730</f>
        <v>55</v>
      </c>
      <c r="D142" s="106">
        <f>'Main Pt 2'!B999</f>
        <v>75</v>
      </c>
      <c r="E142" s="106">
        <f>'Compare Pt 2'!B461</f>
        <v>305</v>
      </c>
      <c r="F142" s="106">
        <f>'Compare Pt 2'!B730</f>
        <v>145</v>
      </c>
      <c r="G142" s="106">
        <f>'Compare Pt 2'!B999</f>
        <v>160</v>
      </c>
      <c r="H142" s="69"/>
      <c r="I142" s="69"/>
      <c r="J142" s="69"/>
      <c r="K142" s="69"/>
      <c r="L142" s="69"/>
      <c r="M142" s="69"/>
      <c r="N142" s="69"/>
      <c r="O142" s="69"/>
      <c r="P142" s="7"/>
    </row>
    <row r="143" spans="1:16" x14ac:dyDescent="0.2">
      <c r="A143" s="69" t="s">
        <v>1288</v>
      </c>
      <c r="B143" s="106">
        <f>'Main Pt 2'!B462</f>
        <v>0</v>
      </c>
      <c r="C143" s="106">
        <f>'Main Pt 2'!B731</f>
        <v>0</v>
      </c>
      <c r="D143" s="106">
        <f>'Main Pt 2'!B1000</f>
        <v>0</v>
      </c>
      <c r="E143" s="106">
        <f>'Compare Pt 2'!B462</f>
        <v>10</v>
      </c>
      <c r="F143" s="106">
        <f>'Compare Pt 2'!B731</f>
        <v>0</v>
      </c>
      <c r="G143" s="106">
        <f>'Compare Pt 2'!B1000</f>
        <v>0</v>
      </c>
      <c r="H143" s="69"/>
      <c r="I143" s="69"/>
      <c r="J143" s="69"/>
      <c r="K143" s="69"/>
      <c r="L143" s="69"/>
      <c r="M143" s="69"/>
      <c r="N143" s="69"/>
      <c r="O143" s="69"/>
      <c r="P143" s="7"/>
    </row>
    <row r="144" spans="1:16" x14ac:dyDescent="0.2">
      <c r="A144" s="69" t="s">
        <v>1289</v>
      </c>
      <c r="B144" s="106">
        <f>'Main Pt 2'!B463</f>
        <v>75</v>
      </c>
      <c r="C144" s="106">
        <f>'Main Pt 2'!B732</f>
        <v>50</v>
      </c>
      <c r="D144" s="106">
        <f>'Main Pt 2'!B1001</f>
        <v>25</v>
      </c>
      <c r="E144" s="106">
        <f>'Compare Pt 2'!B463</f>
        <v>300</v>
      </c>
      <c r="F144" s="106">
        <f>'Compare Pt 2'!B732</f>
        <v>150</v>
      </c>
      <c r="G144" s="106">
        <f>'Compare Pt 2'!B1001</f>
        <v>150</v>
      </c>
      <c r="H144" s="69"/>
      <c r="I144" s="69"/>
      <c r="J144" s="69"/>
      <c r="K144" s="69"/>
      <c r="L144" s="69"/>
      <c r="M144" s="69"/>
      <c r="N144" s="69"/>
      <c r="O144" s="69"/>
      <c r="P144" s="7"/>
    </row>
    <row r="145" spans="1:16" x14ac:dyDescent="0.2">
      <c r="A145" s="69"/>
      <c r="B145" s="106"/>
      <c r="C145" s="106"/>
      <c r="D145" s="106"/>
      <c r="E145" s="106"/>
      <c r="F145" s="106"/>
      <c r="G145" s="106"/>
      <c r="H145" s="69"/>
      <c r="I145" s="69"/>
      <c r="J145" s="69"/>
      <c r="K145" s="69"/>
      <c r="L145" s="69"/>
      <c r="M145" s="69"/>
      <c r="N145" s="69"/>
      <c r="O145" s="69"/>
      <c r="P145" s="7"/>
    </row>
    <row r="146" spans="1:16" x14ac:dyDescent="0.2">
      <c r="A146" s="69" t="s">
        <v>1290</v>
      </c>
      <c r="B146" s="106">
        <f>'Main Pt 2'!B464</f>
        <v>1420635</v>
      </c>
      <c r="C146" s="106">
        <f>'Main Pt 2'!B733</f>
        <v>666510</v>
      </c>
      <c r="D146" s="106">
        <f>'Main Pt 2'!B1002</f>
        <v>754125</v>
      </c>
      <c r="E146" s="106">
        <f>'Compare Pt 2'!B464</f>
        <v>7067435</v>
      </c>
      <c r="F146" s="106">
        <f>'Compare Pt 2'!B733</f>
        <v>3378585</v>
      </c>
      <c r="G146" s="106">
        <f>'Compare Pt 2'!B1002</f>
        <v>3688850</v>
      </c>
      <c r="H146" s="69"/>
      <c r="I146" s="69"/>
      <c r="J146" s="69"/>
      <c r="K146" s="69"/>
      <c r="L146" s="69"/>
      <c r="M146" s="69"/>
      <c r="N146" s="69"/>
      <c r="O146" s="69"/>
      <c r="P146" s="7"/>
    </row>
    <row r="147" spans="1:16" x14ac:dyDescent="0.2">
      <c r="A147" s="69" t="s">
        <v>1291</v>
      </c>
      <c r="B147" s="106">
        <f>'Main Pt 2'!B465</f>
        <v>208885</v>
      </c>
      <c r="C147" s="106">
        <f>'Main Pt 2'!B734</f>
        <v>105630</v>
      </c>
      <c r="D147" s="106">
        <f>'Main Pt 2'!B1003</f>
        <v>103260</v>
      </c>
      <c r="E147" s="106">
        <f>'Compare Pt 2'!B465</f>
        <v>574740</v>
      </c>
      <c r="F147" s="106">
        <f>'Compare Pt 2'!B734</f>
        <v>297890</v>
      </c>
      <c r="G147" s="106">
        <f>'Compare Pt 2'!B1003</f>
        <v>276850</v>
      </c>
      <c r="H147" s="69"/>
      <c r="I147" s="69"/>
      <c r="J147" s="69"/>
      <c r="K147" s="69"/>
      <c r="L147" s="69"/>
      <c r="M147" s="69"/>
      <c r="N147" s="69"/>
      <c r="O147" s="69"/>
      <c r="P147" s="7"/>
    </row>
    <row r="148" spans="1:16" x14ac:dyDescent="0.2">
      <c r="A148" s="69" t="s">
        <v>1292</v>
      </c>
      <c r="B148" s="106">
        <f>'Main Pt 2'!B466</f>
        <v>5060</v>
      </c>
      <c r="C148" s="106">
        <f>'Main Pt 2'!B735</f>
        <v>2730</v>
      </c>
      <c r="D148" s="106">
        <f>'Main Pt 2'!B1004</f>
        <v>2335</v>
      </c>
      <c r="E148" s="106">
        <f>'Compare Pt 2'!B466</f>
        <v>22135</v>
      </c>
      <c r="F148" s="106">
        <f>'Compare Pt 2'!B735</f>
        <v>11915</v>
      </c>
      <c r="G148" s="106">
        <f>'Compare Pt 2'!B1004</f>
        <v>10225</v>
      </c>
      <c r="H148" s="69"/>
      <c r="I148" s="69"/>
      <c r="J148" s="69"/>
      <c r="K148" s="69"/>
      <c r="L148" s="69"/>
      <c r="M148" s="69"/>
      <c r="N148" s="69"/>
      <c r="O148" s="69"/>
      <c r="P148" s="7"/>
    </row>
    <row r="149" spans="1:16" x14ac:dyDescent="0.2">
      <c r="A149" s="69" t="s">
        <v>1295</v>
      </c>
      <c r="B149" s="106">
        <f>'Main Pt 2'!B469</f>
        <v>18245</v>
      </c>
      <c r="C149" s="106">
        <f>'Main Pt 2'!B738</f>
        <v>7935</v>
      </c>
      <c r="D149" s="106">
        <f>'Main Pt 2'!B1007</f>
        <v>10310</v>
      </c>
      <c r="E149" s="106">
        <f>'Compare Pt 2'!B469</f>
        <v>43150</v>
      </c>
      <c r="F149" s="106">
        <f>'Compare Pt 2'!B738</f>
        <v>20040</v>
      </c>
      <c r="G149" s="106">
        <f>'Compare Pt 2'!B1007</f>
        <v>23110</v>
      </c>
      <c r="H149" s="69"/>
      <c r="I149" s="69"/>
      <c r="J149" s="69"/>
      <c r="K149" s="69"/>
      <c r="L149" s="69"/>
      <c r="M149" s="69"/>
      <c r="N149" s="69"/>
      <c r="O149" s="69"/>
      <c r="P149" s="7"/>
    </row>
    <row r="150" spans="1:16" x14ac:dyDescent="0.2">
      <c r="A150" s="69" t="s">
        <v>1300</v>
      </c>
      <c r="B150" s="106">
        <f>'Main Pt 2'!B474</f>
        <v>185180</v>
      </c>
      <c r="C150" s="106">
        <f>'Main Pt 2'!B743</f>
        <v>94765</v>
      </c>
      <c r="D150" s="106">
        <f>'Main Pt 2'!B1012</f>
        <v>90415</v>
      </c>
      <c r="E150" s="106">
        <f>'Compare Pt 2'!B474</f>
        <v>508155</v>
      </c>
      <c r="F150" s="106">
        <f>'Compare Pt 2'!B743</f>
        <v>265265</v>
      </c>
      <c r="G150" s="106">
        <f>'Compare Pt 2'!B1012</f>
        <v>242890</v>
      </c>
      <c r="H150" s="69"/>
      <c r="I150" s="69"/>
      <c r="J150" s="69"/>
      <c r="K150" s="69"/>
      <c r="L150" s="69"/>
      <c r="M150" s="69"/>
      <c r="N150" s="69"/>
      <c r="O150" s="69"/>
      <c r="P150" s="7"/>
    </row>
    <row r="151" spans="1:16" x14ac:dyDescent="0.2">
      <c r="A151" s="69" t="s">
        <v>1311</v>
      </c>
      <c r="B151" s="106">
        <f>'Main Pt 2'!B485</f>
        <v>31800</v>
      </c>
      <c r="C151" s="106">
        <f>'Main Pt 2'!B754</f>
        <v>14450</v>
      </c>
      <c r="D151" s="106">
        <f>'Main Pt 2'!B1023</f>
        <v>17360</v>
      </c>
      <c r="E151" s="106">
        <f>'Compare Pt 2'!B485</f>
        <v>174780</v>
      </c>
      <c r="F151" s="106">
        <f>'Compare Pt 2'!B754</f>
        <v>81490</v>
      </c>
      <c r="G151" s="106">
        <f>'Compare Pt 2'!B1023</f>
        <v>93290</v>
      </c>
      <c r="H151" s="69"/>
      <c r="I151" s="69"/>
      <c r="J151" s="69"/>
      <c r="K151" s="69"/>
      <c r="L151" s="69"/>
      <c r="M151" s="69"/>
      <c r="N151" s="69"/>
      <c r="O151" s="69"/>
      <c r="P151" s="7"/>
    </row>
    <row r="152" spans="1:16" x14ac:dyDescent="0.2">
      <c r="A152" s="69" t="s">
        <v>1315</v>
      </c>
      <c r="B152" s="106">
        <f>'Main Pt 2'!B489</f>
        <v>39630</v>
      </c>
      <c r="C152" s="106">
        <f>'Main Pt 2'!B758</f>
        <v>15760</v>
      </c>
      <c r="D152" s="106">
        <f>'Main Pt 2'!B1027</f>
        <v>23870</v>
      </c>
      <c r="E152" s="106">
        <f>'Compare Pt 2'!B489</f>
        <v>514715</v>
      </c>
      <c r="F152" s="106">
        <f>'Compare Pt 2'!B758</f>
        <v>212315</v>
      </c>
      <c r="G152" s="106">
        <f>'Compare Pt 2'!B1027</f>
        <v>302400</v>
      </c>
      <c r="H152" s="69"/>
      <c r="I152" s="69"/>
      <c r="J152" s="69"/>
      <c r="K152" s="69"/>
      <c r="L152" s="69"/>
      <c r="M152" s="69"/>
      <c r="N152" s="69"/>
      <c r="O152" s="69"/>
      <c r="P152" s="7"/>
    </row>
    <row r="153" spans="1:16" x14ac:dyDescent="0.2">
      <c r="A153" s="69" t="s">
        <v>1328</v>
      </c>
      <c r="B153" s="106">
        <f>'Main Pt 2'!B502</f>
        <v>14505</v>
      </c>
      <c r="C153" s="106">
        <f>'Main Pt 2'!B771</f>
        <v>6055</v>
      </c>
      <c r="D153" s="106">
        <f>'Main Pt 2'!B1040</f>
        <v>8450</v>
      </c>
      <c r="E153" s="106">
        <f>'Compare Pt 2'!B502</f>
        <v>72270</v>
      </c>
      <c r="F153" s="106">
        <f>'Compare Pt 2'!B771</f>
        <v>32175</v>
      </c>
      <c r="G153" s="106">
        <f>'Compare Pt 2'!B1040</f>
        <v>40100</v>
      </c>
      <c r="H153" s="69"/>
      <c r="I153" s="69"/>
      <c r="J153" s="69"/>
      <c r="K153" s="69"/>
      <c r="L153" s="69"/>
      <c r="M153" s="69"/>
      <c r="N153" s="69"/>
      <c r="O153" s="69"/>
      <c r="P153" s="7"/>
    </row>
    <row r="154" spans="1:16" x14ac:dyDescent="0.2">
      <c r="A154" s="69" t="s">
        <v>1332</v>
      </c>
      <c r="B154" s="106">
        <f>'Main Pt 2'!B506</f>
        <v>35285</v>
      </c>
      <c r="C154" s="106">
        <f>'Main Pt 2'!B775</f>
        <v>17425</v>
      </c>
      <c r="D154" s="106">
        <f>'Main Pt 2'!B1044</f>
        <v>17860</v>
      </c>
      <c r="E154" s="106">
        <f>'Compare Pt 2'!B506</f>
        <v>188240</v>
      </c>
      <c r="F154" s="106">
        <f>'Compare Pt 2'!B775</f>
        <v>94375</v>
      </c>
      <c r="G154" s="106">
        <f>'Compare Pt 2'!B1044</f>
        <v>93860</v>
      </c>
      <c r="H154" s="69"/>
      <c r="I154" s="69"/>
      <c r="J154" s="69"/>
      <c r="K154" s="69"/>
      <c r="L154" s="69"/>
      <c r="M154" s="69"/>
      <c r="N154" s="69"/>
      <c r="O154" s="69"/>
      <c r="P154" s="7"/>
    </row>
    <row r="155" spans="1:16" x14ac:dyDescent="0.2">
      <c r="A155" s="69" t="s">
        <v>1339</v>
      </c>
      <c r="B155" s="106">
        <f>'Main Pt 2'!B513</f>
        <v>636930</v>
      </c>
      <c r="C155" s="106">
        <f>'Main Pt 2'!B782</f>
        <v>298390</v>
      </c>
      <c r="D155" s="106">
        <f>'Main Pt 2'!B1051</f>
        <v>338540</v>
      </c>
      <c r="E155" s="106">
        <f>'Compare Pt 2'!B513</f>
        <v>3826125</v>
      </c>
      <c r="F155" s="106">
        <f>'Compare Pt 2'!B782</f>
        <v>1863570</v>
      </c>
      <c r="G155" s="106">
        <f>'Compare Pt 2'!B1051</f>
        <v>1962555</v>
      </c>
      <c r="H155" s="69"/>
      <c r="I155" s="69"/>
      <c r="J155" s="69"/>
      <c r="K155" s="69"/>
      <c r="L155" s="69"/>
      <c r="M155" s="69"/>
      <c r="N155" s="69"/>
      <c r="O155" s="69"/>
      <c r="P155" s="7"/>
    </row>
    <row r="156" spans="1:16" x14ac:dyDescent="0.2">
      <c r="A156" s="69" t="s">
        <v>1342</v>
      </c>
      <c r="B156" s="106">
        <f>'Main Pt 2'!B516</f>
        <v>106000</v>
      </c>
      <c r="C156" s="106">
        <f>'Main Pt 2'!B785</f>
        <v>45475</v>
      </c>
      <c r="D156" s="106">
        <f>'Main Pt 2'!B1054</f>
        <v>60530</v>
      </c>
      <c r="E156" s="106">
        <f>'Compare Pt 2'!B516</f>
        <v>693985</v>
      </c>
      <c r="F156" s="106">
        <f>'Compare Pt 2'!B785</f>
        <v>320545</v>
      </c>
      <c r="G156" s="106">
        <f>'Compare Pt 2'!B1054</f>
        <v>373445</v>
      </c>
      <c r="H156" s="69"/>
      <c r="I156" s="69"/>
      <c r="J156" s="69"/>
      <c r="K156" s="69"/>
      <c r="L156" s="69"/>
      <c r="M156" s="69"/>
      <c r="N156" s="69"/>
      <c r="O156" s="69"/>
      <c r="P156" s="7"/>
    </row>
    <row r="157" spans="1:16" x14ac:dyDescent="0.2">
      <c r="A157" s="69" t="s">
        <v>1343</v>
      </c>
      <c r="B157" s="106">
        <f>'Main Pt 2'!B517</f>
        <v>1775</v>
      </c>
      <c r="C157" s="106">
        <f>'Main Pt 2'!B786</f>
        <v>770</v>
      </c>
      <c r="D157" s="106">
        <f>'Main Pt 2'!B1055</f>
        <v>1005</v>
      </c>
      <c r="E157" s="106">
        <f>'Compare Pt 2'!B517</f>
        <v>12605</v>
      </c>
      <c r="F157" s="106">
        <f>'Compare Pt 2'!B786</f>
        <v>5435</v>
      </c>
      <c r="G157" s="106">
        <f>'Compare Pt 2'!B1055</f>
        <v>7175</v>
      </c>
      <c r="H157" s="69"/>
      <c r="I157" s="69"/>
      <c r="J157" s="69"/>
      <c r="K157" s="69"/>
      <c r="L157" s="69"/>
      <c r="M157" s="69"/>
      <c r="N157" s="69"/>
      <c r="O157" s="69"/>
      <c r="P157" s="7"/>
    </row>
    <row r="158" spans="1:16" x14ac:dyDescent="0.2">
      <c r="A158" s="69" t="s">
        <v>1346</v>
      </c>
      <c r="B158" s="106">
        <f>'Main Pt 2'!B520</f>
        <v>104225</v>
      </c>
      <c r="C158" s="106">
        <f>'Main Pt 2'!B789</f>
        <v>44705</v>
      </c>
      <c r="D158" s="106">
        <f>'Main Pt 2'!B1058</f>
        <v>59525</v>
      </c>
      <c r="E158" s="106">
        <f>'Compare Pt 2'!B520</f>
        <v>681380</v>
      </c>
      <c r="F158" s="106">
        <f>'Compare Pt 2'!B789</f>
        <v>315110</v>
      </c>
      <c r="G158" s="106">
        <f>'Compare Pt 2'!B1058</f>
        <v>366265</v>
      </c>
      <c r="H158" s="69"/>
      <c r="I158" s="69"/>
      <c r="J158" s="69"/>
      <c r="K158" s="69"/>
      <c r="L158" s="69"/>
      <c r="M158" s="69"/>
      <c r="N158" s="69"/>
      <c r="O158" s="69"/>
      <c r="P158" s="7"/>
    </row>
    <row r="159" spans="1:16" x14ac:dyDescent="0.2">
      <c r="A159" s="69" t="s">
        <v>1361</v>
      </c>
      <c r="B159" s="106">
        <f>'Main Pt 2'!B535</f>
        <v>250</v>
      </c>
      <c r="C159" s="106">
        <f>'Main Pt 2'!B804</f>
        <v>135</v>
      </c>
      <c r="D159" s="106">
        <f>'Main Pt 2'!B1073</f>
        <v>120</v>
      </c>
      <c r="E159" s="106">
        <f>'Compare Pt 2'!B535</f>
        <v>2340</v>
      </c>
      <c r="F159" s="106">
        <f>'Compare Pt 2'!B804</f>
        <v>1160</v>
      </c>
      <c r="G159" s="106">
        <f>'Compare Pt 2'!B1073</f>
        <v>1180</v>
      </c>
      <c r="H159" s="69"/>
      <c r="I159" s="69"/>
      <c r="J159" s="69"/>
      <c r="K159" s="69"/>
      <c r="L159" s="69"/>
      <c r="M159" s="69"/>
      <c r="N159" s="69"/>
      <c r="O159" s="69"/>
      <c r="P159" s="7"/>
    </row>
    <row r="160" spans="1:16" x14ac:dyDescent="0.2">
      <c r="A160" s="69" t="s">
        <v>1365</v>
      </c>
      <c r="B160" s="106">
        <f>'Main Pt 2'!B539</f>
        <v>72610</v>
      </c>
      <c r="C160" s="106">
        <f>'Main Pt 2'!B808</f>
        <v>31450</v>
      </c>
      <c r="D160" s="106">
        <f>'Main Pt 2'!B1077</f>
        <v>41160</v>
      </c>
      <c r="E160" s="106">
        <f>'Compare Pt 2'!B539</f>
        <v>501930</v>
      </c>
      <c r="F160" s="106">
        <f>'Compare Pt 2'!B808</f>
        <v>240455</v>
      </c>
      <c r="G160" s="106">
        <f>'Compare Pt 2'!B1077</f>
        <v>261470</v>
      </c>
      <c r="H160" s="69"/>
      <c r="I160" s="69"/>
      <c r="J160" s="69"/>
      <c r="K160" s="69"/>
      <c r="L160" s="69"/>
      <c r="M160" s="69"/>
      <c r="N160" s="69"/>
      <c r="O160" s="69"/>
      <c r="P160" s="7"/>
    </row>
    <row r="161" spans="1:16" x14ac:dyDescent="0.2">
      <c r="A161" s="69" t="s">
        <v>1378</v>
      </c>
      <c r="B161" s="106">
        <f>'Main Pt 2'!B552</f>
        <v>274065</v>
      </c>
      <c r="C161" s="106">
        <f>'Main Pt 2'!B821</f>
        <v>139190</v>
      </c>
      <c r="D161" s="106">
        <f>'Main Pt 2'!B1090</f>
        <v>134870</v>
      </c>
      <c r="E161" s="106">
        <f>'Compare Pt 2'!B552</f>
        <v>1313190</v>
      </c>
      <c r="F161" s="106">
        <f>'Compare Pt 2'!B821</f>
        <v>663930</v>
      </c>
      <c r="G161" s="106">
        <f>'Compare Pt 2'!B1090</f>
        <v>649260</v>
      </c>
      <c r="H161" s="69"/>
      <c r="I161" s="69"/>
      <c r="J161" s="69"/>
      <c r="K161" s="69"/>
      <c r="L161" s="69"/>
      <c r="M161" s="69"/>
      <c r="N161" s="69"/>
      <c r="O161" s="69"/>
      <c r="P161" s="7"/>
    </row>
    <row r="162" spans="1:16" x14ac:dyDescent="0.2">
      <c r="A162" s="69" t="s">
        <v>1379</v>
      </c>
      <c r="B162" s="106">
        <f>'Main Pt 2'!B553</f>
        <v>184945</v>
      </c>
      <c r="C162" s="106">
        <f>'Main Pt 2'!B822</f>
        <v>94540</v>
      </c>
      <c r="D162" s="106">
        <f>'Main Pt 2'!B1091</f>
        <v>90405</v>
      </c>
      <c r="E162" s="106">
        <f>'Compare Pt 2'!B553</f>
        <v>1065645</v>
      </c>
      <c r="F162" s="106">
        <f>'Compare Pt 2'!B822</f>
        <v>539125</v>
      </c>
      <c r="G162" s="106">
        <f>'Compare Pt 2'!B1091</f>
        <v>526520</v>
      </c>
      <c r="H162" s="69"/>
      <c r="I162" s="69"/>
      <c r="J162" s="69"/>
      <c r="K162" s="69"/>
      <c r="L162" s="69"/>
      <c r="M162" s="69"/>
      <c r="N162" s="69"/>
      <c r="O162" s="69"/>
      <c r="P162" s="7"/>
    </row>
    <row r="163" spans="1:16" x14ac:dyDescent="0.2">
      <c r="A163" s="69" t="s">
        <v>1392</v>
      </c>
      <c r="B163" s="106">
        <f>'Main Pt 2'!B566</f>
        <v>87500</v>
      </c>
      <c r="C163" s="106">
        <f>'Main Pt 2'!B835</f>
        <v>43820</v>
      </c>
      <c r="D163" s="106">
        <f>'Main Pt 2'!B1104</f>
        <v>43680</v>
      </c>
      <c r="E163" s="106">
        <f>'Compare Pt 2'!B566</f>
        <v>242200</v>
      </c>
      <c r="F163" s="106">
        <f>'Compare Pt 2'!B835</f>
        <v>121995</v>
      </c>
      <c r="G163" s="106">
        <f>'Compare Pt 2'!B1104</f>
        <v>120200</v>
      </c>
      <c r="H163" s="69"/>
      <c r="I163" s="69"/>
      <c r="J163" s="69"/>
      <c r="K163" s="69"/>
      <c r="L163" s="69"/>
      <c r="M163" s="69"/>
      <c r="N163" s="69"/>
      <c r="O163" s="69"/>
      <c r="P163" s="7"/>
    </row>
    <row r="164" spans="1:16" x14ac:dyDescent="0.2">
      <c r="A164" s="69" t="s">
        <v>1397</v>
      </c>
      <c r="B164" s="106">
        <f>'Main Pt 2'!B571</f>
        <v>154425</v>
      </c>
      <c r="C164" s="106">
        <f>'Main Pt 2'!B840</f>
        <v>68000</v>
      </c>
      <c r="D164" s="106">
        <f>'Main Pt 2'!B1109</f>
        <v>86430</v>
      </c>
      <c r="E164" s="106">
        <f>'Compare Pt 2'!B571</f>
        <v>1147965</v>
      </c>
      <c r="F164" s="106">
        <f>'Compare Pt 2'!B840</f>
        <v>554335</v>
      </c>
      <c r="G164" s="106">
        <f>'Compare Pt 2'!B1109</f>
        <v>593630</v>
      </c>
      <c r="H164" s="69"/>
      <c r="I164" s="69"/>
      <c r="J164" s="69"/>
      <c r="K164" s="69"/>
      <c r="L164" s="69"/>
      <c r="M164" s="69"/>
      <c r="N164" s="69"/>
      <c r="O164" s="69"/>
      <c r="P164" s="7"/>
    </row>
    <row r="165" spans="1:16" x14ac:dyDescent="0.2">
      <c r="A165" s="69" t="s">
        <v>1404</v>
      </c>
      <c r="B165" s="106">
        <f>'Main Pt 2'!B579</f>
        <v>595</v>
      </c>
      <c r="C165" s="106">
        <f>'Main Pt 2'!B848</f>
        <v>320</v>
      </c>
      <c r="D165" s="106">
        <f>'Main Pt 2'!B1117</f>
        <v>280</v>
      </c>
      <c r="E165" s="106">
        <f>'Compare Pt 2'!B579</f>
        <v>1740</v>
      </c>
      <c r="F165" s="106">
        <f>'Compare Pt 2'!B848</f>
        <v>915</v>
      </c>
      <c r="G165" s="106">
        <f>'Compare Pt 2'!B1117</f>
        <v>825</v>
      </c>
      <c r="H165" s="69"/>
      <c r="I165" s="69"/>
      <c r="J165" s="69"/>
      <c r="K165" s="69"/>
      <c r="L165" s="69"/>
      <c r="M165" s="69"/>
      <c r="N165" s="69"/>
      <c r="O165" s="69"/>
      <c r="P165" s="7"/>
    </row>
    <row r="166" spans="1:16" x14ac:dyDescent="0.2">
      <c r="A166" s="69" t="s">
        <v>1406</v>
      </c>
      <c r="B166" s="106">
        <f>'Main Pt 2'!B582</f>
        <v>365</v>
      </c>
      <c r="C166" s="106">
        <f>'Main Pt 2'!B851</f>
        <v>160</v>
      </c>
      <c r="D166" s="106">
        <f>'Main Pt 2'!B1120</f>
        <v>205</v>
      </c>
      <c r="E166" s="106">
        <f>'Compare Pt 2'!B582</f>
        <v>1875</v>
      </c>
      <c r="F166" s="106">
        <f>'Compare Pt 2'!B851</f>
        <v>840</v>
      </c>
      <c r="G166" s="106">
        <f>'Compare Pt 2'!B1120</f>
        <v>1040</v>
      </c>
      <c r="H166" s="69"/>
      <c r="I166" s="69"/>
      <c r="J166" s="69"/>
      <c r="K166" s="69"/>
      <c r="L166" s="69"/>
      <c r="M166" s="69"/>
      <c r="N166" s="69"/>
      <c r="O166" s="69"/>
      <c r="P166" s="7"/>
    </row>
    <row r="167" spans="1:16" x14ac:dyDescent="0.2">
      <c r="A167" s="69" t="s">
        <v>1408</v>
      </c>
      <c r="B167" s="106">
        <f>'Main Pt 2'!B584</f>
        <v>24265</v>
      </c>
      <c r="C167" s="106">
        <f>'Main Pt 2'!B853</f>
        <v>11090</v>
      </c>
      <c r="D167" s="106">
        <f>'Main Pt 2'!B1122</f>
        <v>13175</v>
      </c>
      <c r="E167" s="106">
        <f>'Compare Pt 2'!B584</f>
        <v>92305</v>
      </c>
      <c r="F167" s="106">
        <f>'Compare Pt 2'!B853</f>
        <v>45770</v>
      </c>
      <c r="G167" s="106">
        <f>'Compare Pt 2'!B1122</f>
        <v>46535</v>
      </c>
      <c r="H167" s="69"/>
      <c r="I167" s="69"/>
      <c r="J167" s="69"/>
      <c r="K167" s="69"/>
      <c r="L167" s="69"/>
      <c r="M167" s="69"/>
      <c r="N167" s="69"/>
      <c r="O167" s="69"/>
      <c r="P167" s="7"/>
    </row>
    <row r="168" spans="1:16" x14ac:dyDescent="0.2">
      <c r="A168" s="69" t="s">
        <v>1425</v>
      </c>
      <c r="B168" s="106">
        <f>'Main Pt 2'!B601</f>
        <v>1825</v>
      </c>
      <c r="C168" s="106">
        <f>'Main Pt 2'!B870</f>
        <v>795</v>
      </c>
      <c r="D168" s="106">
        <f>'Main Pt 2'!B1139</f>
        <v>1035</v>
      </c>
      <c r="E168" s="106">
        <f>'Compare Pt 2'!B601</f>
        <v>5330</v>
      </c>
      <c r="F168" s="106">
        <f>'Compare Pt 2'!B870</f>
        <v>2705</v>
      </c>
      <c r="G168" s="106">
        <f>'Compare Pt 2'!B1139</f>
        <v>2625</v>
      </c>
      <c r="H168" s="69"/>
      <c r="I168" s="69"/>
      <c r="J168" s="69"/>
      <c r="K168" s="69"/>
      <c r="L168" s="69"/>
      <c r="M168" s="69"/>
      <c r="N168" s="69"/>
      <c r="O168" s="69"/>
      <c r="P168" s="7"/>
    </row>
    <row r="169" spans="1:16" x14ac:dyDescent="0.2">
      <c r="A169" s="69" t="s">
        <v>1428</v>
      </c>
      <c r="B169" s="106">
        <f>'Main Pt 2'!B604</f>
        <v>1475</v>
      </c>
      <c r="C169" s="106">
        <f>'Main Pt 2'!B873</f>
        <v>770</v>
      </c>
      <c r="D169" s="106">
        <f>'Main Pt 2'!B1142</f>
        <v>705</v>
      </c>
      <c r="E169" s="106">
        <f>'Compare Pt 2'!B604</f>
        <v>7410</v>
      </c>
      <c r="F169" s="106">
        <f>'Compare Pt 2'!B873</f>
        <v>3830</v>
      </c>
      <c r="G169" s="106">
        <f>'Compare Pt 2'!B1142</f>
        <v>3585</v>
      </c>
      <c r="H169" s="69"/>
      <c r="I169" s="69"/>
      <c r="J169" s="69"/>
      <c r="K169" s="69"/>
      <c r="L169" s="69"/>
      <c r="M169" s="69"/>
      <c r="N169" s="69"/>
      <c r="O169" s="69"/>
      <c r="P169" s="7"/>
    </row>
    <row r="170" spans="1:16" x14ac:dyDescent="0.2">
      <c r="A170" s="69" t="s">
        <v>1432</v>
      </c>
      <c r="B170" s="106">
        <f>'Main Pt 2'!B608</f>
        <v>330715</v>
      </c>
      <c r="C170" s="106">
        <f>'Main Pt 2'!B877</f>
        <v>153300</v>
      </c>
      <c r="D170" s="106">
        <f>'Main Pt 2'!B1146</f>
        <v>177410</v>
      </c>
      <c r="E170" s="106">
        <f>'Compare Pt 2'!B608</f>
        <v>1264615</v>
      </c>
      <c r="F170" s="106">
        <f>'Compare Pt 2'!B877</f>
        <v>588515</v>
      </c>
      <c r="G170" s="106">
        <f>'Compare Pt 2'!B1146</f>
        <v>676100</v>
      </c>
      <c r="H170" s="69"/>
      <c r="I170" s="69"/>
      <c r="J170" s="69"/>
      <c r="K170" s="69"/>
      <c r="L170" s="69"/>
      <c r="M170" s="69"/>
      <c r="N170" s="69"/>
      <c r="O170" s="69"/>
      <c r="P170" s="7"/>
    </row>
    <row r="171" spans="1:16" x14ac:dyDescent="0.2">
      <c r="A171" s="69" t="s">
        <v>1433</v>
      </c>
      <c r="B171" s="106">
        <f>'Main Pt 2'!B609</f>
        <v>326955</v>
      </c>
      <c r="C171" s="106">
        <f>'Main Pt 2'!B878</f>
        <v>151390</v>
      </c>
      <c r="D171" s="106">
        <f>'Main Pt 2'!B1147</f>
        <v>175570</v>
      </c>
      <c r="E171" s="106">
        <f>'Compare Pt 2'!B609</f>
        <v>1249030</v>
      </c>
      <c r="F171" s="106">
        <f>'Compare Pt 2'!B878</f>
        <v>580680</v>
      </c>
      <c r="G171" s="106">
        <f>'Compare Pt 2'!B1147</f>
        <v>668345</v>
      </c>
      <c r="H171" s="69"/>
      <c r="I171" s="69"/>
      <c r="J171" s="69"/>
      <c r="K171" s="69"/>
      <c r="L171" s="69"/>
      <c r="M171" s="69"/>
      <c r="N171" s="69"/>
      <c r="O171" s="69"/>
      <c r="P171" s="7"/>
    </row>
    <row r="172" spans="1:16" x14ac:dyDescent="0.2">
      <c r="A172" s="69" t="s">
        <v>1442</v>
      </c>
      <c r="B172" s="106">
        <f>'Main Pt 2'!B618</f>
        <v>3760</v>
      </c>
      <c r="C172" s="106">
        <f>'Main Pt 2'!B887</f>
        <v>1915</v>
      </c>
      <c r="D172" s="106">
        <f>'Main Pt 2'!B1156</f>
        <v>1840</v>
      </c>
      <c r="E172" s="106">
        <f>'Compare Pt 2'!B618</f>
        <v>15590</v>
      </c>
      <c r="F172" s="106">
        <f>'Compare Pt 2'!B887</f>
        <v>7840</v>
      </c>
      <c r="G172" s="106">
        <f>'Compare Pt 2'!B1156</f>
        <v>7760</v>
      </c>
      <c r="H172" s="69"/>
      <c r="I172" s="69"/>
      <c r="J172" s="69"/>
      <c r="K172" s="69"/>
      <c r="L172" s="69"/>
      <c r="M172" s="69"/>
      <c r="N172" s="69"/>
      <c r="O172" s="69"/>
      <c r="P172" s="7"/>
    </row>
    <row r="173" spans="1:16" x14ac:dyDescent="0.2">
      <c r="A173" s="69" t="s">
        <v>1447</v>
      </c>
      <c r="B173" s="106">
        <f>'Main Pt 2'!B623</f>
        <v>2930</v>
      </c>
      <c r="C173" s="106">
        <f>'Main Pt 2'!B892</f>
        <v>1050</v>
      </c>
      <c r="D173" s="106">
        <f>'Main Pt 2'!B1161</f>
        <v>1875</v>
      </c>
      <c r="E173" s="106">
        <f>'Compare Pt 2'!B623</f>
        <v>22220</v>
      </c>
      <c r="F173" s="106">
        <f>'Compare Pt 2'!B892</f>
        <v>8825</v>
      </c>
      <c r="G173" s="106">
        <f>'Compare Pt 2'!B1161</f>
        <v>13395</v>
      </c>
      <c r="H173" s="69"/>
      <c r="I173" s="69"/>
      <c r="J173" s="69"/>
      <c r="K173" s="69"/>
      <c r="L173" s="69"/>
      <c r="M173" s="69"/>
      <c r="N173" s="69"/>
      <c r="O173" s="69"/>
      <c r="P173" s="7"/>
    </row>
    <row r="174" spans="1:16" x14ac:dyDescent="0.2">
      <c r="A174" s="69" t="s">
        <v>1451</v>
      </c>
      <c r="B174" s="106">
        <f>'Main Pt 2'!B627</f>
        <v>14100</v>
      </c>
      <c r="C174" s="106">
        <f>'Main Pt 2'!B896</f>
        <v>7215</v>
      </c>
      <c r="D174" s="106">
        <f>'Main Pt 2'!B1165</f>
        <v>6885</v>
      </c>
      <c r="E174" s="106">
        <f>'Compare Pt 2'!B627</f>
        <v>39815</v>
      </c>
      <c r="F174" s="106">
        <f>'Compare Pt 2'!B896</f>
        <v>21025</v>
      </c>
      <c r="G174" s="106">
        <f>'Compare Pt 2'!B1165</f>
        <v>18795</v>
      </c>
      <c r="H174" s="69"/>
      <c r="I174" s="69"/>
      <c r="J174" s="69"/>
      <c r="K174" s="69"/>
      <c r="L174" s="69"/>
      <c r="M174" s="69"/>
      <c r="N174" s="69"/>
      <c r="O174" s="69"/>
      <c r="P174" s="7"/>
    </row>
    <row r="175" spans="1:16" x14ac:dyDescent="0.2">
      <c r="A175" s="69" t="s">
        <v>1457</v>
      </c>
      <c r="B175" s="106">
        <f>'Main Pt 2'!B633</f>
        <v>13735</v>
      </c>
      <c r="C175" s="106">
        <f>'Main Pt 2'!B902</f>
        <v>5865</v>
      </c>
      <c r="D175" s="106">
        <f>'Main Pt 2'!B1171</f>
        <v>7875</v>
      </c>
      <c r="E175" s="106">
        <f>'Compare Pt 2'!B633</f>
        <v>80900</v>
      </c>
      <c r="F175" s="106">
        <f>'Compare Pt 2'!B902</f>
        <v>37180</v>
      </c>
      <c r="G175" s="106">
        <f>'Compare Pt 2'!B1171</f>
        <v>43710</v>
      </c>
      <c r="H175" s="69"/>
      <c r="I175" s="69"/>
      <c r="J175" s="69"/>
      <c r="K175" s="69"/>
      <c r="L175" s="69"/>
      <c r="M175" s="69"/>
      <c r="N175" s="69"/>
      <c r="O175" s="69"/>
      <c r="P175" s="7"/>
    </row>
    <row r="176" spans="1:16" x14ac:dyDescent="0.2">
      <c r="A176" s="69"/>
      <c r="B176" s="106"/>
      <c r="C176" s="106"/>
      <c r="D176" s="106"/>
      <c r="E176" s="106"/>
      <c r="F176" s="106"/>
      <c r="G176" s="106"/>
      <c r="H176" s="69"/>
      <c r="I176" s="69"/>
      <c r="J176" s="69"/>
      <c r="K176" s="69"/>
      <c r="L176" s="69"/>
      <c r="M176" s="69"/>
      <c r="N176" s="69"/>
      <c r="O176" s="69"/>
      <c r="P176" s="7"/>
    </row>
    <row r="177" spans="1:16" x14ac:dyDescent="0.2">
      <c r="A177" s="69"/>
      <c r="B177" s="106"/>
      <c r="C177" s="106"/>
      <c r="D177" s="106"/>
      <c r="E177" s="106"/>
      <c r="F177" s="106"/>
      <c r="G177" s="106"/>
      <c r="H177" s="69"/>
      <c r="I177" s="69"/>
      <c r="J177" s="69"/>
      <c r="K177" s="69"/>
      <c r="L177" s="69"/>
      <c r="M177" s="69"/>
      <c r="N177" s="69"/>
      <c r="O177" s="69"/>
      <c r="P177" s="7"/>
    </row>
    <row r="178" spans="1:16" x14ac:dyDescent="0.2">
      <c r="A178" s="69" t="s">
        <v>1293</v>
      </c>
      <c r="B178" s="106">
        <f>'Main Pt 2'!B467</f>
        <v>3300</v>
      </c>
      <c r="C178" s="106">
        <f>'Main Pt 2'!B736</f>
        <v>1735</v>
      </c>
      <c r="D178" s="106">
        <f>'Main Pt 2'!B1005</f>
        <v>1560</v>
      </c>
      <c r="E178" s="106">
        <f>'Compare Pt 2'!B467</f>
        <v>13365</v>
      </c>
      <c r="F178" s="106">
        <f>'Compare Pt 2'!B736</f>
        <v>7130</v>
      </c>
      <c r="G178" s="106">
        <f>'Compare Pt 2'!B1005</f>
        <v>6235</v>
      </c>
      <c r="H178" s="69"/>
      <c r="I178" s="69"/>
      <c r="J178" s="69"/>
      <c r="K178" s="69"/>
      <c r="L178" s="69"/>
      <c r="M178" s="69"/>
      <c r="N178" s="69"/>
      <c r="O178" s="69"/>
      <c r="P178" s="7"/>
    </row>
    <row r="179" spans="1:16" x14ac:dyDescent="0.2">
      <c r="A179" s="69" t="s">
        <v>1294</v>
      </c>
      <c r="B179" s="106">
        <f>'Main Pt 2'!B468</f>
        <v>1765</v>
      </c>
      <c r="C179" s="106">
        <f>'Main Pt 2'!B737</f>
        <v>990</v>
      </c>
      <c r="D179" s="106">
        <f>'Main Pt 2'!B1006</f>
        <v>770</v>
      </c>
      <c r="E179" s="106">
        <f>'Compare Pt 2'!B468</f>
        <v>8775</v>
      </c>
      <c r="F179" s="106">
        <f>'Compare Pt 2'!B737</f>
        <v>4785</v>
      </c>
      <c r="G179" s="106">
        <f>'Compare Pt 2'!B1006</f>
        <v>3990</v>
      </c>
      <c r="H179" s="69"/>
      <c r="I179" s="69"/>
      <c r="J179" s="69"/>
      <c r="K179" s="69"/>
      <c r="L179" s="69"/>
      <c r="M179" s="69"/>
      <c r="N179" s="69"/>
      <c r="O179" s="69"/>
      <c r="P179" s="7"/>
    </row>
    <row r="180" spans="1:16" x14ac:dyDescent="0.2">
      <c r="A180" s="69" t="s">
        <v>1296</v>
      </c>
      <c r="B180" s="106">
        <f>'Main Pt 2'!B470</f>
        <v>335</v>
      </c>
      <c r="C180" s="106">
        <f>'Main Pt 2'!B739</f>
        <v>160</v>
      </c>
      <c r="D180" s="106">
        <f>'Main Pt 2'!B1008</f>
        <v>170</v>
      </c>
      <c r="E180" s="106">
        <f>'Compare Pt 2'!B470</f>
        <v>930</v>
      </c>
      <c r="F180" s="106">
        <f>'Compare Pt 2'!B739</f>
        <v>540</v>
      </c>
      <c r="G180" s="106">
        <f>'Compare Pt 2'!B1008</f>
        <v>385</v>
      </c>
      <c r="H180" s="69"/>
      <c r="I180" s="69"/>
      <c r="J180" s="69"/>
      <c r="K180" s="69"/>
      <c r="L180" s="69"/>
      <c r="M180" s="69"/>
      <c r="N180" s="69"/>
      <c r="O180" s="69"/>
      <c r="P180" s="7"/>
    </row>
    <row r="181" spans="1:16" x14ac:dyDescent="0.2">
      <c r="A181" s="69" t="s">
        <v>1297</v>
      </c>
      <c r="B181" s="106">
        <f>'Main Pt 2'!B471</f>
        <v>1830</v>
      </c>
      <c r="C181" s="106">
        <f>'Main Pt 2'!B740</f>
        <v>810</v>
      </c>
      <c r="D181" s="106">
        <f>'Main Pt 2'!B1009</f>
        <v>1025</v>
      </c>
      <c r="E181" s="106">
        <f>'Compare Pt 2'!B471</f>
        <v>4980</v>
      </c>
      <c r="F181" s="106">
        <f>'Compare Pt 2'!B740</f>
        <v>2450</v>
      </c>
      <c r="G181" s="106">
        <f>'Compare Pt 2'!B1009</f>
        <v>2530</v>
      </c>
      <c r="H181" s="69"/>
      <c r="I181" s="69"/>
      <c r="J181" s="69"/>
      <c r="K181" s="69"/>
      <c r="L181" s="69"/>
      <c r="M181" s="69"/>
      <c r="N181" s="69"/>
      <c r="O181" s="69"/>
      <c r="P181" s="7"/>
    </row>
    <row r="182" spans="1:16" x14ac:dyDescent="0.2">
      <c r="A182" s="69" t="s">
        <v>1298</v>
      </c>
      <c r="B182" s="106">
        <f>'Main Pt 2'!B472</f>
        <v>15930</v>
      </c>
      <c r="C182" s="106">
        <f>'Main Pt 2'!B741</f>
        <v>6880</v>
      </c>
      <c r="D182" s="106">
        <f>'Main Pt 2'!B1010</f>
        <v>9050</v>
      </c>
      <c r="E182" s="106">
        <f>'Compare Pt 2'!B472</f>
        <v>36810</v>
      </c>
      <c r="F182" s="106">
        <f>'Compare Pt 2'!B741</f>
        <v>16830</v>
      </c>
      <c r="G182" s="106">
        <f>'Compare Pt 2'!B1010</f>
        <v>19980</v>
      </c>
      <c r="H182" s="69"/>
      <c r="I182" s="69"/>
      <c r="J182" s="69"/>
      <c r="K182" s="69"/>
      <c r="L182" s="69"/>
      <c r="M182" s="69"/>
      <c r="N182" s="69"/>
      <c r="O182" s="69"/>
      <c r="P182" s="7"/>
    </row>
    <row r="183" spans="1:16" x14ac:dyDescent="0.2">
      <c r="A183" s="69" t="s">
        <v>1299</v>
      </c>
      <c r="B183" s="106">
        <f>'Main Pt 2'!B473</f>
        <v>155</v>
      </c>
      <c r="C183" s="106">
        <f>'Main Pt 2'!B742</f>
        <v>90</v>
      </c>
      <c r="D183" s="106">
        <f>'Main Pt 2'!B1011</f>
        <v>65</v>
      </c>
      <c r="E183" s="106">
        <f>'Compare Pt 2'!B473</f>
        <v>435</v>
      </c>
      <c r="F183" s="106">
        <f>'Compare Pt 2'!B742</f>
        <v>215</v>
      </c>
      <c r="G183" s="106">
        <f>'Compare Pt 2'!B1011</f>
        <v>215</v>
      </c>
      <c r="H183" s="69"/>
      <c r="I183" s="69"/>
      <c r="J183" s="69"/>
      <c r="K183" s="69"/>
      <c r="L183" s="69"/>
      <c r="M183" s="69"/>
      <c r="N183" s="69"/>
      <c r="O183" s="69"/>
    </row>
    <row r="184" spans="1:16" x14ac:dyDescent="0.2">
      <c r="A184" s="69" t="s">
        <v>1301</v>
      </c>
      <c r="B184" s="106">
        <f>'Main Pt 2'!B475</f>
        <v>6330</v>
      </c>
      <c r="C184" s="106">
        <f>'Main Pt 2'!B744</f>
        <v>2860</v>
      </c>
      <c r="D184" s="106">
        <f>'Main Pt 2'!B1013</f>
        <v>3470</v>
      </c>
      <c r="E184" s="106">
        <f>'Compare Pt 2'!B475</f>
        <v>22000</v>
      </c>
      <c r="F184" s="106">
        <f>'Compare Pt 2'!B744</f>
        <v>10655</v>
      </c>
      <c r="G184" s="106">
        <f>'Compare Pt 2'!B1013</f>
        <v>11345</v>
      </c>
      <c r="H184" s="69"/>
      <c r="I184" s="69"/>
      <c r="J184" s="69"/>
      <c r="K184" s="69"/>
      <c r="L184" s="69"/>
      <c r="M184" s="69"/>
      <c r="N184" s="69"/>
      <c r="O184" s="69"/>
    </row>
    <row r="185" spans="1:16" x14ac:dyDescent="0.2">
      <c r="A185" s="69" t="s">
        <v>1302</v>
      </c>
      <c r="B185" s="106">
        <f>'Main Pt 2'!B476</f>
        <v>160635</v>
      </c>
      <c r="C185" s="106">
        <f>'Main Pt 2'!B745</f>
        <v>83025</v>
      </c>
      <c r="D185" s="106">
        <f>'Main Pt 2'!B1014</f>
        <v>77610</v>
      </c>
      <c r="E185" s="106">
        <f>'Compare Pt 2'!B476</f>
        <v>419365</v>
      </c>
      <c r="F185" s="106">
        <f>'Compare Pt 2'!B745</f>
        <v>220425</v>
      </c>
      <c r="G185" s="106">
        <f>'Compare Pt 2'!B1014</f>
        <v>198940</v>
      </c>
      <c r="H185" s="69"/>
      <c r="I185" s="69"/>
      <c r="J185" s="69"/>
      <c r="K185" s="69"/>
      <c r="L185" s="69"/>
      <c r="M185" s="69"/>
      <c r="N185" s="69"/>
      <c r="O185" s="69"/>
    </row>
    <row r="186" spans="1:16" x14ac:dyDescent="0.2">
      <c r="A186" s="69" t="s">
        <v>1303</v>
      </c>
      <c r="B186" s="106">
        <f>'Main Pt 2'!B477</f>
        <v>5235</v>
      </c>
      <c r="C186" s="106">
        <f>'Main Pt 2'!B746</f>
        <v>2485</v>
      </c>
      <c r="D186" s="106">
        <f>'Main Pt 2'!B1015</f>
        <v>2745</v>
      </c>
      <c r="E186" s="106">
        <f>'Compare Pt 2'!B477</f>
        <v>16415</v>
      </c>
      <c r="F186" s="106">
        <f>'Compare Pt 2'!B746</f>
        <v>8155</v>
      </c>
      <c r="G186" s="106">
        <f>'Compare Pt 2'!B1015</f>
        <v>8260</v>
      </c>
      <c r="H186" s="69"/>
      <c r="I186" s="69"/>
      <c r="J186" s="69"/>
      <c r="K186" s="69"/>
      <c r="L186" s="69"/>
      <c r="M186" s="69"/>
      <c r="N186" s="69"/>
      <c r="O186" s="69"/>
    </row>
    <row r="187" spans="1:16" x14ac:dyDescent="0.2">
      <c r="A187" s="69" t="s">
        <v>1304</v>
      </c>
      <c r="B187" s="106">
        <f>'Main Pt 2'!B478</f>
        <v>2180</v>
      </c>
      <c r="C187" s="106">
        <f>'Main Pt 2'!B747</f>
        <v>1035</v>
      </c>
      <c r="D187" s="106">
        <f>'Main Pt 2'!B1016</f>
        <v>1145</v>
      </c>
      <c r="E187" s="106">
        <f>'Compare Pt 2'!B478</f>
        <v>5410</v>
      </c>
      <c r="F187" s="106">
        <f>'Compare Pt 2'!B747</f>
        <v>2645</v>
      </c>
      <c r="G187" s="106">
        <f>'Compare Pt 2'!B1016</f>
        <v>2765</v>
      </c>
      <c r="H187" s="69"/>
      <c r="I187" s="69"/>
      <c r="J187" s="69"/>
      <c r="K187" s="69"/>
      <c r="L187" s="69"/>
      <c r="M187" s="69"/>
      <c r="N187" s="69"/>
      <c r="O187" s="69"/>
    </row>
    <row r="188" spans="1:16" x14ac:dyDescent="0.2">
      <c r="A188" s="69" t="s">
        <v>1305</v>
      </c>
      <c r="B188" s="106">
        <f>'Main Pt 2'!B479</f>
        <v>515</v>
      </c>
      <c r="C188" s="106">
        <f>'Main Pt 2'!B748</f>
        <v>275</v>
      </c>
      <c r="D188" s="106">
        <f>'Main Pt 2'!B1017</f>
        <v>235</v>
      </c>
      <c r="E188" s="106">
        <f>'Compare Pt 2'!B479</f>
        <v>1170</v>
      </c>
      <c r="F188" s="106">
        <f>'Compare Pt 2'!B748</f>
        <v>600</v>
      </c>
      <c r="G188" s="106">
        <f>'Compare Pt 2'!B1017</f>
        <v>565</v>
      </c>
      <c r="H188" s="69"/>
      <c r="I188" s="69"/>
      <c r="J188" s="69"/>
      <c r="K188" s="69"/>
      <c r="L188" s="69"/>
      <c r="M188" s="69"/>
      <c r="N188" s="69"/>
      <c r="O188" s="69"/>
    </row>
    <row r="189" spans="1:16" x14ac:dyDescent="0.2">
      <c r="A189" s="69" t="s">
        <v>1306</v>
      </c>
      <c r="B189" s="106">
        <f>'Main Pt 2'!B480</f>
        <v>3655</v>
      </c>
      <c r="C189" s="106">
        <f>'Main Pt 2'!B749</f>
        <v>1950</v>
      </c>
      <c r="D189" s="106">
        <f>'Main Pt 2'!B1018</f>
        <v>1700</v>
      </c>
      <c r="E189" s="106">
        <f>'Compare Pt 2'!B480</f>
        <v>19340</v>
      </c>
      <c r="F189" s="106">
        <f>'Compare Pt 2'!B749</f>
        <v>10515</v>
      </c>
      <c r="G189" s="106">
        <f>'Compare Pt 2'!B1018</f>
        <v>8825</v>
      </c>
      <c r="H189" s="69"/>
      <c r="I189" s="69"/>
      <c r="J189" s="69"/>
      <c r="K189" s="69"/>
      <c r="L189" s="69"/>
      <c r="M189" s="69"/>
      <c r="N189" s="69"/>
      <c r="O189" s="69"/>
    </row>
    <row r="190" spans="1:16" x14ac:dyDescent="0.2">
      <c r="A190" s="69" t="s">
        <v>1307</v>
      </c>
      <c r="B190" s="106">
        <f>'Main Pt 2'!B481</f>
        <v>485</v>
      </c>
      <c r="C190" s="106">
        <f>'Main Pt 2'!B750</f>
        <v>205</v>
      </c>
      <c r="D190" s="106">
        <f>'Main Pt 2'!B1019</f>
        <v>280</v>
      </c>
      <c r="E190" s="106">
        <f>'Compare Pt 2'!B481</f>
        <v>5735</v>
      </c>
      <c r="F190" s="106">
        <f>'Compare Pt 2'!B750</f>
        <v>2885</v>
      </c>
      <c r="G190" s="106">
        <f>'Compare Pt 2'!B1019</f>
        <v>2850</v>
      </c>
      <c r="H190" s="69"/>
      <c r="I190" s="69"/>
      <c r="J190" s="69"/>
      <c r="K190" s="69"/>
      <c r="L190" s="69"/>
      <c r="M190" s="69"/>
      <c r="N190" s="69"/>
      <c r="O190" s="69"/>
    </row>
    <row r="191" spans="1:16" x14ac:dyDescent="0.2">
      <c r="A191" s="69" t="s">
        <v>1308</v>
      </c>
      <c r="B191" s="106">
        <f>'Main Pt 2'!B482</f>
        <v>5615</v>
      </c>
      <c r="C191" s="106">
        <f>'Main Pt 2'!B751</f>
        <v>2690</v>
      </c>
      <c r="D191" s="106">
        <f>'Main Pt 2'!B1020</f>
        <v>2925</v>
      </c>
      <c r="E191" s="106">
        <f>'Compare Pt 2'!B482</f>
        <v>16675</v>
      </c>
      <c r="F191" s="106">
        <f>'Compare Pt 2'!B751</f>
        <v>8350</v>
      </c>
      <c r="G191" s="106">
        <f>'Compare Pt 2'!B1020</f>
        <v>8320</v>
      </c>
      <c r="H191" s="69"/>
      <c r="I191" s="69"/>
      <c r="J191" s="69"/>
      <c r="K191" s="69"/>
      <c r="L191" s="69"/>
      <c r="M191" s="69"/>
      <c r="N191" s="69"/>
      <c r="O191" s="69"/>
    </row>
    <row r="192" spans="1:16" x14ac:dyDescent="0.2">
      <c r="A192" s="69" t="s">
        <v>1309</v>
      </c>
      <c r="B192" s="106">
        <f>'Main Pt 2'!B483</f>
        <v>530</v>
      </c>
      <c r="C192" s="106">
        <f>'Main Pt 2'!B752</f>
        <v>240</v>
      </c>
      <c r="D192" s="106">
        <f>'Main Pt 2'!B1021</f>
        <v>295</v>
      </c>
      <c r="E192" s="106">
        <f>'Compare Pt 2'!B483</f>
        <v>2070</v>
      </c>
      <c r="F192" s="106">
        <f>'Compare Pt 2'!B752</f>
        <v>1035</v>
      </c>
      <c r="G192" s="106">
        <f>'Compare Pt 2'!B1021</f>
        <v>1035</v>
      </c>
      <c r="H192" s="69"/>
      <c r="I192" s="69"/>
      <c r="J192" s="69"/>
      <c r="K192" s="69"/>
      <c r="L192" s="69"/>
      <c r="M192" s="69"/>
      <c r="N192" s="69"/>
      <c r="O192" s="69"/>
    </row>
    <row r="193" spans="1:15" x14ac:dyDescent="0.2">
      <c r="A193" s="69" t="s">
        <v>1310</v>
      </c>
      <c r="B193" s="106">
        <f>'Main Pt 2'!B484</f>
        <v>400</v>
      </c>
      <c r="C193" s="106">
        <f>'Main Pt 2'!B753</f>
        <v>200</v>
      </c>
      <c r="D193" s="106">
        <f>'Main Pt 2'!B1022</f>
        <v>200</v>
      </c>
      <c r="E193" s="106">
        <f>'Compare Pt 2'!B484</f>
        <v>1290</v>
      </c>
      <c r="F193" s="106">
        <f>'Compare Pt 2'!B753</f>
        <v>670</v>
      </c>
      <c r="G193" s="106">
        <f>'Compare Pt 2'!B1022</f>
        <v>620</v>
      </c>
      <c r="H193" s="69"/>
      <c r="I193" s="69"/>
      <c r="J193" s="69"/>
      <c r="K193" s="69"/>
      <c r="L193" s="69"/>
      <c r="M193" s="69"/>
      <c r="N193" s="69"/>
      <c r="O193" s="69"/>
    </row>
    <row r="194" spans="1:15" x14ac:dyDescent="0.2">
      <c r="A194" s="69" t="s">
        <v>1312</v>
      </c>
      <c r="B194" s="106">
        <f>'Main Pt 2'!B486</f>
        <v>3005</v>
      </c>
      <c r="C194" s="106">
        <f>'Main Pt 2'!B755</f>
        <v>1295</v>
      </c>
      <c r="D194" s="106">
        <f>'Main Pt 2'!B1024</f>
        <v>1705</v>
      </c>
      <c r="E194" s="106">
        <f>'Compare Pt 2'!B486</f>
        <v>20850</v>
      </c>
      <c r="F194" s="106">
        <f>'Compare Pt 2'!B755</f>
        <v>9745</v>
      </c>
      <c r="G194" s="106">
        <f>'Compare Pt 2'!B1024</f>
        <v>11105</v>
      </c>
      <c r="H194" s="69"/>
      <c r="I194" s="69"/>
      <c r="J194" s="69"/>
      <c r="K194" s="69"/>
      <c r="L194" s="69"/>
      <c r="M194" s="69"/>
      <c r="N194" s="69"/>
      <c r="O194" s="69"/>
    </row>
    <row r="195" spans="1:15" x14ac:dyDescent="0.2">
      <c r="A195" s="69" t="s">
        <v>1313</v>
      </c>
      <c r="B195" s="106">
        <f>'Main Pt 2'!B487</f>
        <v>28760</v>
      </c>
      <c r="C195" s="106">
        <f>'Main Pt 2'!B756</f>
        <v>13135</v>
      </c>
      <c r="D195" s="106">
        <f>'Main Pt 2'!B1025</f>
        <v>15625</v>
      </c>
      <c r="E195" s="106">
        <f>'Compare Pt 2'!B487</f>
        <v>153775</v>
      </c>
      <c r="F195" s="106">
        <f>'Compare Pt 2'!B756</f>
        <v>71685</v>
      </c>
      <c r="G195" s="106">
        <f>'Compare Pt 2'!B1025</f>
        <v>82085</v>
      </c>
      <c r="H195" s="69"/>
      <c r="I195" s="69"/>
      <c r="J195" s="69"/>
      <c r="K195" s="69"/>
      <c r="L195" s="69"/>
      <c r="M195" s="69"/>
      <c r="N195" s="69"/>
      <c r="O195" s="69"/>
    </row>
    <row r="196" spans="1:15" x14ac:dyDescent="0.2">
      <c r="A196" s="69" t="s">
        <v>1314</v>
      </c>
      <c r="B196" s="106">
        <f>'Main Pt 2'!B488</f>
        <v>40</v>
      </c>
      <c r="C196" s="106">
        <f>'Main Pt 2'!B757</f>
        <v>15</v>
      </c>
      <c r="D196" s="106">
        <f>'Main Pt 2'!B1026</f>
        <v>25</v>
      </c>
      <c r="E196" s="106">
        <f>'Compare Pt 2'!B488</f>
        <v>155</v>
      </c>
      <c r="F196" s="106">
        <f>'Compare Pt 2'!B757</f>
        <v>55</v>
      </c>
      <c r="G196" s="106">
        <f>'Compare Pt 2'!B1026</f>
        <v>100</v>
      </c>
      <c r="H196" s="69"/>
      <c r="I196" s="69"/>
      <c r="J196" s="69"/>
      <c r="K196" s="69"/>
      <c r="L196" s="69"/>
      <c r="M196" s="69"/>
      <c r="N196" s="69"/>
      <c r="O196" s="69"/>
    </row>
    <row r="197" spans="1:15" x14ac:dyDescent="0.2">
      <c r="A197" s="69" t="s">
        <v>1316</v>
      </c>
      <c r="B197" s="106">
        <f>'Main Pt 2'!B490</f>
        <v>110</v>
      </c>
      <c r="C197" s="106">
        <f>'Main Pt 2'!B759</f>
        <v>40</v>
      </c>
      <c r="D197" s="106">
        <f>'Main Pt 2'!B1028</f>
        <v>65</v>
      </c>
      <c r="E197" s="106">
        <f>'Compare Pt 2'!B490</f>
        <v>1745</v>
      </c>
      <c r="F197" s="106">
        <f>'Compare Pt 2'!B759</f>
        <v>770</v>
      </c>
      <c r="G197" s="106">
        <f>'Compare Pt 2'!B1028</f>
        <v>970</v>
      </c>
      <c r="H197" s="69"/>
      <c r="I197" s="69"/>
      <c r="J197" s="69"/>
      <c r="K197" s="69"/>
      <c r="L197" s="69"/>
      <c r="M197" s="69"/>
      <c r="N197" s="69"/>
      <c r="O197" s="69"/>
    </row>
    <row r="198" spans="1:15" x14ac:dyDescent="0.2">
      <c r="A198" s="69" t="s">
        <v>1317</v>
      </c>
      <c r="B198" s="106">
        <f>'Main Pt 2'!B491</f>
        <v>1685</v>
      </c>
      <c r="C198" s="106">
        <f>'Main Pt 2'!B760</f>
        <v>660</v>
      </c>
      <c r="D198" s="106">
        <f>'Main Pt 2'!B1029</f>
        <v>1025</v>
      </c>
      <c r="E198" s="106">
        <f>'Compare Pt 2'!B491</f>
        <v>20125</v>
      </c>
      <c r="F198" s="106">
        <f>'Compare Pt 2'!B760</f>
        <v>8110</v>
      </c>
      <c r="G198" s="106">
        <f>'Compare Pt 2'!B1029</f>
        <v>12010</v>
      </c>
      <c r="H198" s="69"/>
      <c r="I198" s="69"/>
      <c r="J198" s="69"/>
      <c r="K198" s="69"/>
      <c r="L198" s="69"/>
      <c r="M198" s="69"/>
      <c r="N198" s="69"/>
      <c r="O198" s="69"/>
    </row>
    <row r="199" spans="1:15" x14ac:dyDescent="0.2">
      <c r="A199" s="69" t="s">
        <v>1318</v>
      </c>
      <c r="B199" s="106">
        <f>'Main Pt 2'!B492</f>
        <v>120</v>
      </c>
      <c r="C199" s="106">
        <f>'Main Pt 2'!B761</f>
        <v>65</v>
      </c>
      <c r="D199" s="106">
        <f>'Main Pt 2'!B1030</f>
        <v>55</v>
      </c>
      <c r="E199" s="106">
        <f>'Compare Pt 2'!B492</f>
        <v>795</v>
      </c>
      <c r="F199" s="106">
        <f>'Compare Pt 2'!B761</f>
        <v>430</v>
      </c>
      <c r="G199" s="106">
        <f>'Compare Pt 2'!B1030</f>
        <v>370</v>
      </c>
      <c r="H199" s="69"/>
      <c r="I199" s="69"/>
      <c r="J199" s="69"/>
      <c r="K199" s="69"/>
      <c r="L199" s="69"/>
      <c r="M199" s="69"/>
      <c r="N199" s="69"/>
      <c r="O199" s="69"/>
    </row>
    <row r="200" spans="1:15" x14ac:dyDescent="0.2">
      <c r="A200" s="69" t="s">
        <v>1319</v>
      </c>
      <c r="B200" s="106">
        <f>'Main Pt 2'!B493</f>
        <v>505</v>
      </c>
      <c r="C200" s="106">
        <f>'Main Pt 2'!B762</f>
        <v>220</v>
      </c>
      <c r="D200" s="106">
        <f>'Main Pt 2'!B1031</f>
        <v>280</v>
      </c>
      <c r="E200" s="106">
        <f>'Compare Pt 2'!B493</f>
        <v>7120</v>
      </c>
      <c r="F200" s="106">
        <f>'Compare Pt 2'!B762</f>
        <v>2805</v>
      </c>
      <c r="G200" s="106">
        <f>'Compare Pt 2'!B1031</f>
        <v>4315</v>
      </c>
      <c r="H200" s="69"/>
      <c r="I200" s="69"/>
      <c r="J200" s="69"/>
      <c r="K200" s="69"/>
      <c r="L200" s="69"/>
      <c r="M200" s="69"/>
      <c r="N200" s="69"/>
      <c r="O200" s="69"/>
    </row>
    <row r="201" spans="1:15" x14ac:dyDescent="0.2">
      <c r="A201" s="69" t="s">
        <v>1320</v>
      </c>
      <c r="B201" s="106">
        <f>'Main Pt 2'!B494</f>
        <v>2475</v>
      </c>
      <c r="C201" s="106">
        <f>'Main Pt 2'!B763</f>
        <v>995</v>
      </c>
      <c r="D201" s="106">
        <f>'Main Pt 2'!B1032</f>
        <v>1480</v>
      </c>
      <c r="E201" s="106">
        <f>'Compare Pt 2'!B494</f>
        <v>26640</v>
      </c>
      <c r="F201" s="106">
        <f>'Compare Pt 2'!B763</f>
        <v>10755</v>
      </c>
      <c r="G201" s="106">
        <f>'Compare Pt 2'!B1032</f>
        <v>15890</v>
      </c>
      <c r="H201" s="69"/>
      <c r="I201" s="69"/>
      <c r="J201" s="69"/>
      <c r="K201" s="69"/>
      <c r="L201" s="69"/>
      <c r="M201" s="69"/>
      <c r="N201" s="69"/>
      <c r="O201" s="69"/>
    </row>
    <row r="202" spans="1:15" x14ac:dyDescent="0.2">
      <c r="A202" s="69" t="s">
        <v>1321</v>
      </c>
      <c r="B202" s="106">
        <f>'Main Pt 2'!B495</f>
        <v>250</v>
      </c>
      <c r="C202" s="106">
        <f>'Main Pt 2'!B764</f>
        <v>135</v>
      </c>
      <c r="D202" s="106">
        <f>'Main Pt 2'!B1033</f>
        <v>115</v>
      </c>
      <c r="E202" s="106">
        <f>'Compare Pt 2'!B495</f>
        <v>1465</v>
      </c>
      <c r="F202" s="106">
        <f>'Compare Pt 2'!B764</f>
        <v>700</v>
      </c>
      <c r="G202" s="106">
        <f>'Compare Pt 2'!B1033</f>
        <v>765</v>
      </c>
      <c r="H202" s="69"/>
      <c r="I202" s="69"/>
      <c r="J202" s="69"/>
      <c r="K202" s="69"/>
      <c r="L202" s="69"/>
      <c r="M202" s="69"/>
      <c r="N202" s="69"/>
      <c r="O202" s="69"/>
    </row>
    <row r="203" spans="1:15" x14ac:dyDescent="0.2">
      <c r="A203" s="69" t="s">
        <v>1322</v>
      </c>
      <c r="B203" s="106">
        <f>'Main Pt 2'!B496</f>
        <v>2225</v>
      </c>
      <c r="C203" s="106">
        <f>'Main Pt 2'!B765</f>
        <v>930</v>
      </c>
      <c r="D203" s="106">
        <f>'Main Pt 2'!B1034</f>
        <v>1295</v>
      </c>
      <c r="E203" s="106">
        <f>'Compare Pt 2'!B496</f>
        <v>12265</v>
      </c>
      <c r="F203" s="106">
        <f>'Compare Pt 2'!B765</f>
        <v>5370</v>
      </c>
      <c r="G203" s="106">
        <f>'Compare Pt 2'!B1034</f>
        <v>6895</v>
      </c>
      <c r="H203" s="69"/>
      <c r="I203" s="69"/>
      <c r="J203" s="69"/>
      <c r="K203" s="69"/>
      <c r="L203" s="69"/>
      <c r="M203" s="69"/>
      <c r="N203" s="69"/>
      <c r="O203" s="69"/>
    </row>
    <row r="204" spans="1:15" x14ac:dyDescent="0.2">
      <c r="A204" s="69" t="s">
        <v>1323</v>
      </c>
      <c r="B204" s="106">
        <f>'Main Pt 2'!B497</f>
        <v>335</v>
      </c>
      <c r="C204" s="106">
        <f>'Main Pt 2'!B766</f>
        <v>140</v>
      </c>
      <c r="D204" s="106">
        <f>'Main Pt 2'!B1035</f>
        <v>185</v>
      </c>
      <c r="E204" s="106">
        <f>'Compare Pt 2'!B497</f>
        <v>3975</v>
      </c>
      <c r="F204" s="106">
        <f>'Compare Pt 2'!B766</f>
        <v>1810</v>
      </c>
      <c r="G204" s="106">
        <f>'Compare Pt 2'!B1035</f>
        <v>2160</v>
      </c>
      <c r="H204" s="69"/>
      <c r="I204" s="69"/>
      <c r="J204" s="69"/>
      <c r="K204" s="69"/>
      <c r="L204" s="69"/>
      <c r="M204" s="69"/>
      <c r="N204" s="69"/>
      <c r="O204" s="69"/>
    </row>
    <row r="205" spans="1:15" x14ac:dyDescent="0.2">
      <c r="A205" s="69" t="s">
        <v>1324</v>
      </c>
      <c r="B205" s="106">
        <f>'Main Pt 2'!B498</f>
        <v>85</v>
      </c>
      <c r="C205" s="106">
        <f>'Main Pt 2'!B767</f>
        <v>30</v>
      </c>
      <c r="D205" s="106">
        <f>'Main Pt 2'!B1036</f>
        <v>55</v>
      </c>
      <c r="E205" s="106">
        <f>'Compare Pt 2'!B498</f>
        <v>1435</v>
      </c>
      <c r="F205" s="106">
        <f>'Compare Pt 2'!B767</f>
        <v>615</v>
      </c>
      <c r="G205" s="106">
        <f>'Compare Pt 2'!B1036</f>
        <v>825</v>
      </c>
      <c r="H205" s="69"/>
      <c r="I205" s="69"/>
      <c r="J205" s="69"/>
      <c r="K205" s="69"/>
      <c r="L205" s="69"/>
      <c r="M205" s="69"/>
      <c r="N205" s="69"/>
      <c r="O205" s="69"/>
    </row>
    <row r="206" spans="1:15" x14ac:dyDescent="0.2">
      <c r="A206" s="69" t="s">
        <v>1325</v>
      </c>
      <c r="B206" s="106">
        <f>'Main Pt 2'!B499</f>
        <v>31295</v>
      </c>
      <c r="C206" s="106">
        <f>'Main Pt 2'!B768</f>
        <v>12275</v>
      </c>
      <c r="D206" s="106">
        <f>'Main Pt 2'!B1037</f>
        <v>19015</v>
      </c>
      <c r="E206" s="106">
        <f>'Compare Pt 2'!B499</f>
        <v>433675</v>
      </c>
      <c r="F206" s="106">
        <f>'Compare Pt 2'!B768</f>
        <v>178680</v>
      </c>
      <c r="G206" s="106">
        <f>'Compare Pt 2'!B1037</f>
        <v>254990</v>
      </c>
      <c r="H206" s="69"/>
      <c r="I206" s="69"/>
      <c r="J206" s="69"/>
      <c r="K206" s="69"/>
      <c r="L206" s="69"/>
      <c r="M206" s="69"/>
      <c r="N206" s="69"/>
      <c r="O206" s="69"/>
    </row>
    <row r="207" spans="1:15" x14ac:dyDescent="0.2">
      <c r="A207" s="69" t="s">
        <v>1326</v>
      </c>
      <c r="B207" s="106">
        <f>'Main Pt 2'!B500</f>
        <v>100</v>
      </c>
      <c r="C207" s="106">
        <f>'Main Pt 2'!B769</f>
        <v>50</v>
      </c>
      <c r="D207" s="106">
        <f>'Main Pt 2'!B1038</f>
        <v>55</v>
      </c>
      <c r="E207" s="106">
        <f>'Compare Pt 2'!B500</f>
        <v>1205</v>
      </c>
      <c r="F207" s="106">
        <f>'Compare Pt 2'!B769</f>
        <v>475</v>
      </c>
      <c r="G207" s="106">
        <f>'Compare Pt 2'!B1038</f>
        <v>725</v>
      </c>
      <c r="H207" s="69"/>
      <c r="I207" s="69"/>
      <c r="J207" s="69"/>
      <c r="K207" s="69"/>
      <c r="L207" s="69"/>
      <c r="M207" s="69"/>
      <c r="N207" s="69"/>
      <c r="O207" s="69"/>
    </row>
    <row r="208" spans="1:15" x14ac:dyDescent="0.2">
      <c r="A208" s="69" t="s">
        <v>1327</v>
      </c>
      <c r="B208" s="106">
        <f>'Main Pt 2'!B501</f>
        <v>455</v>
      </c>
      <c r="C208" s="106">
        <f>'Main Pt 2'!B770</f>
        <v>220</v>
      </c>
      <c r="D208" s="106">
        <f>'Main Pt 2'!B1039</f>
        <v>240</v>
      </c>
      <c r="E208" s="106">
        <f>'Compare Pt 2'!B501</f>
        <v>4270</v>
      </c>
      <c r="F208" s="106">
        <f>'Compare Pt 2'!B770</f>
        <v>1790</v>
      </c>
      <c r="G208" s="106">
        <f>'Compare Pt 2'!B1039</f>
        <v>2485</v>
      </c>
      <c r="H208" s="69"/>
      <c r="I208" s="69"/>
      <c r="J208" s="69"/>
      <c r="K208" s="69"/>
      <c r="L208" s="69"/>
      <c r="M208" s="69"/>
      <c r="N208" s="69"/>
      <c r="O208" s="69"/>
    </row>
    <row r="209" spans="1:15" x14ac:dyDescent="0.2">
      <c r="A209" s="69" t="s">
        <v>1329</v>
      </c>
      <c r="B209" s="106">
        <f>'Main Pt 2'!B503</f>
        <v>620</v>
      </c>
      <c r="C209" s="106">
        <f>'Main Pt 2'!B772</f>
        <v>310</v>
      </c>
      <c r="D209" s="106">
        <f>'Main Pt 2'!B1041</f>
        <v>315</v>
      </c>
      <c r="E209" s="106">
        <f>'Compare Pt 2'!B503</f>
        <v>2755</v>
      </c>
      <c r="F209" s="106">
        <f>'Compare Pt 2'!B772</f>
        <v>1360</v>
      </c>
      <c r="G209" s="106">
        <f>'Compare Pt 2'!B1041</f>
        <v>1400</v>
      </c>
      <c r="H209" s="69"/>
      <c r="I209" s="69"/>
      <c r="J209" s="69"/>
      <c r="K209" s="69"/>
      <c r="L209" s="69"/>
      <c r="M209" s="69"/>
      <c r="N209" s="69"/>
      <c r="O209" s="69"/>
    </row>
    <row r="210" spans="1:15" x14ac:dyDescent="0.2">
      <c r="A210" s="69" t="s">
        <v>1330</v>
      </c>
      <c r="B210" s="106">
        <f>'Main Pt 2'!B504</f>
        <v>13055</v>
      </c>
      <c r="C210" s="106">
        <f>'Main Pt 2'!B773</f>
        <v>5380</v>
      </c>
      <c r="D210" s="106">
        <f>'Main Pt 2'!B1042</f>
        <v>7675</v>
      </c>
      <c r="E210" s="106">
        <f>'Compare Pt 2'!B504</f>
        <v>64620</v>
      </c>
      <c r="F210" s="106">
        <f>'Compare Pt 2'!B773</f>
        <v>28460</v>
      </c>
      <c r="G210" s="106">
        <f>'Compare Pt 2'!B1042</f>
        <v>36160</v>
      </c>
      <c r="H210" s="69"/>
      <c r="I210" s="69"/>
      <c r="J210" s="69"/>
      <c r="K210" s="69"/>
      <c r="L210" s="69"/>
      <c r="M210" s="69"/>
      <c r="N210" s="69"/>
      <c r="O210" s="69"/>
    </row>
    <row r="211" spans="1:15" x14ac:dyDescent="0.2">
      <c r="A211" s="69" t="s">
        <v>1331</v>
      </c>
      <c r="B211" s="106">
        <f>'Main Pt 2'!B505</f>
        <v>825</v>
      </c>
      <c r="C211" s="106">
        <f>'Main Pt 2'!B774</f>
        <v>370</v>
      </c>
      <c r="D211" s="106">
        <f>'Main Pt 2'!B1043</f>
        <v>460</v>
      </c>
      <c r="E211" s="106">
        <f>'Compare Pt 2'!B505</f>
        <v>4895</v>
      </c>
      <c r="F211" s="106">
        <f>'Compare Pt 2'!B774</f>
        <v>2360</v>
      </c>
      <c r="G211" s="106">
        <f>'Compare Pt 2'!B1043</f>
        <v>2535</v>
      </c>
      <c r="H211" s="69"/>
      <c r="I211" s="69"/>
      <c r="J211" s="69"/>
      <c r="K211" s="69"/>
      <c r="L211" s="69"/>
      <c r="M211" s="69"/>
      <c r="N211" s="69"/>
      <c r="O211" s="69"/>
    </row>
    <row r="212" spans="1:15" x14ac:dyDescent="0.2">
      <c r="A212" s="69" t="s">
        <v>1333</v>
      </c>
      <c r="B212" s="106">
        <f>'Main Pt 2'!B507</f>
        <v>415</v>
      </c>
      <c r="C212" s="106">
        <f>'Main Pt 2'!B776</f>
        <v>220</v>
      </c>
      <c r="D212" s="106">
        <f>'Main Pt 2'!B1045</f>
        <v>195</v>
      </c>
      <c r="E212" s="106">
        <f>'Compare Pt 2'!B507</f>
        <v>3770</v>
      </c>
      <c r="F212" s="106">
        <f>'Compare Pt 2'!B776</f>
        <v>1900</v>
      </c>
      <c r="G212" s="106">
        <f>'Compare Pt 2'!B1045</f>
        <v>1875</v>
      </c>
      <c r="H212" s="69"/>
      <c r="I212" s="69"/>
      <c r="J212" s="69"/>
      <c r="K212" s="69"/>
      <c r="L212" s="69"/>
      <c r="M212" s="69"/>
      <c r="N212" s="69"/>
      <c r="O212" s="69"/>
    </row>
    <row r="213" spans="1:15" x14ac:dyDescent="0.2">
      <c r="A213" s="69" t="s">
        <v>1334</v>
      </c>
      <c r="B213" s="106">
        <f>'Main Pt 2'!B508</f>
        <v>5015</v>
      </c>
      <c r="C213" s="106">
        <f>'Main Pt 2'!B777</f>
        <v>2655</v>
      </c>
      <c r="D213" s="106">
        <f>'Main Pt 2'!B1046</f>
        <v>2360</v>
      </c>
      <c r="E213" s="106">
        <f>'Compare Pt 2'!B508</f>
        <v>27900</v>
      </c>
      <c r="F213" s="106">
        <f>'Compare Pt 2'!B777</f>
        <v>14440</v>
      </c>
      <c r="G213" s="106">
        <f>'Compare Pt 2'!B1046</f>
        <v>13460</v>
      </c>
      <c r="H213" s="69"/>
      <c r="I213" s="69"/>
      <c r="J213" s="69"/>
      <c r="K213" s="69"/>
      <c r="L213" s="69"/>
      <c r="M213" s="69"/>
      <c r="N213" s="69"/>
      <c r="O213" s="69"/>
    </row>
    <row r="214" spans="1:15" x14ac:dyDescent="0.2">
      <c r="A214" s="69" t="s">
        <v>1335</v>
      </c>
      <c r="B214" s="106">
        <f>'Main Pt 2'!B509</f>
        <v>27450</v>
      </c>
      <c r="C214" s="106">
        <f>'Main Pt 2'!B778</f>
        <v>13145</v>
      </c>
      <c r="D214" s="106">
        <f>'Main Pt 2'!B1047</f>
        <v>14300</v>
      </c>
      <c r="E214" s="106">
        <f>'Compare Pt 2'!B509</f>
        <v>140175</v>
      </c>
      <c r="F214" s="106">
        <f>'Compare Pt 2'!B778</f>
        <v>69005</v>
      </c>
      <c r="G214" s="106">
        <f>'Compare Pt 2'!B1047</f>
        <v>71165</v>
      </c>
      <c r="H214" s="69"/>
      <c r="I214" s="69"/>
      <c r="J214" s="69"/>
      <c r="K214" s="69"/>
      <c r="L214" s="69"/>
      <c r="M214" s="69"/>
      <c r="N214" s="69"/>
      <c r="O214" s="69"/>
    </row>
    <row r="215" spans="1:15" x14ac:dyDescent="0.2">
      <c r="A215" s="69" t="s">
        <v>1336</v>
      </c>
      <c r="B215" s="106">
        <f>'Main Pt 2'!B510</f>
        <v>2320</v>
      </c>
      <c r="C215" s="106">
        <f>'Main Pt 2'!B779</f>
        <v>1365</v>
      </c>
      <c r="D215" s="106">
        <f>'Main Pt 2'!B1048</f>
        <v>950</v>
      </c>
      <c r="E215" s="106">
        <f>'Compare Pt 2'!B510</f>
        <v>15835</v>
      </c>
      <c r="F215" s="106">
        <f>'Compare Pt 2'!B779</f>
        <v>8765</v>
      </c>
      <c r="G215" s="106">
        <f>'Compare Pt 2'!B1048</f>
        <v>7075</v>
      </c>
      <c r="H215" s="69"/>
      <c r="I215" s="69"/>
      <c r="J215" s="69"/>
      <c r="K215" s="69"/>
      <c r="L215" s="69"/>
      <c r="M215" s="69"/>
      <c r="N215" s="69"/>
      <c r="O215" s="69"/>
    </row>
    <row r="216" spans="1:15" x14ac:dyDescent="0.2">
      <c r="A216" s="69" t="s">
        <v>1337</v>
      </c>
      <c r="B216" s="106">
        <f>'Main Pt 2'!B511</f>
        <v>85</v>
      </c>
      <c r="C216" s="106">
        <f>'Main Pt 2'!B780</f>
        <v>30</v>
      </c>
      <c r="D216" s="106">
        <f>'Main Pt 2'!B1049</f>
        <v>50</v>
      </c>
      <c r="E216" s="106">
        <f>'Compare Pt 2'!B511</f>
        <v>555</v>
      </c>
      <c r="F216" s="106">
        <f>'Compare Pt 2'!B780</f>
        <v>270</v>
      </c>
      <c r="G216" s="106">
        <f>'Compare Pt 2'!B1049</f>
        <v>290</v>
      </c>
      <c r="H216" s="69"/>
      <c r="I216" s="69"/>
      <c r="J216" s="69"/>
      <c r="K216" s="69"/>
      <c r="L216" s="69"/>
      <c r="M216" s="69"/>
      <c r="N216" s="69"/>
      <c r="O216" s="69"/>
    </row>
    <row r="217" spans="1:15" x14ac:dyDescent="0.2">
      <c r="A217" s="69" t="s">
        <v>1338</v>
      </c>
      <c r="B217" s="106">
        <f>'Main Pt 2'!B512</f>
        <v>65</v>
      </c>
      <c r="C217" s="106">
        <f>'Main Pt 2'!B781</f>
        <v>30</v>
      </c>
      <c r="D217" s="106">
        <f>'Main Pt 2'!B1050</f>
        <v>35</v>
      </c>
      <c r="E217" s="106">
        <f>'Compare Pt 2'!B512</f>
        <v>630</v>
      </c>
      <c r="F217" s="106">
        <f>'Compare Pt 2'!B781</f>
        <v>300</v>
      </c>
      <c r="G217" s="106">
        <f>'Compare Pt 2'!B1050</f>
        <v>330</v>
      </c>
      <c r="H217" s="69"/>
      <c r="I217" s="69"/>
      <c r="J217" s="69"/>
      <c r="K217" s="69"/>
      <c r="L217" s="69"/>
      <c r="M217" s="69"/>
      <c r="N217" s="69"/>
      <c r="O217" s="69"/>
    </row>
    <row r="218" spans="1:15" x14ac:dyDescent="0.2">
      <c r="A218" s="69" t="s">
        <v>1340</v>
      </c>
      <c r="B218" s="106">
        <f>'Main Pt 2'!B514</f>
        <v>5605</v>
      </c>
      <c r="C218" s="106">
        <f>'Main Pt 2'!B783</f>
        <v>2720</v>
      </c>
      <c r="D218" s="106">
        <f>'Main Pt 2'!B1052</f>
        <v>2885</v>
      </c>
      <c r="E218" s="106">
        <f>'Compare Pt 2'!B514</f>
        <v>26815</v>
      </c>
      <c r="F218" s="106">
        <f>'Compare Pt 2'!B783</f>
        <v>13480</v>
      </c>
      <c r="G218" s="106">
        <f>'Compare Pt 2'!B1052</f>
        <v>13340</v>
      </c>
      <c r="H218" s="69"/>
      <c r="I218" s="69"/>
      <c r="J218" s="69"/>
      <c r="K218" s="69"/>
      <c r="L218" s="69"/>
      <c r="M218" s="69"/>
      <c r="N218" s="69"/>
      <c r="O218" s="69"/>
    </row>
    <row r="219" spans="1:15" x14ac:dyDescent="0.2">
      <c r="A219" s="69" t="s">
        <v>1341</v>
      </c>
      <c r="B219" s="106">
        <f>'Main Pt 2'!B515</f>
        <v>8865</v>
      </c>
      <c r="C219" s="106">
        <f>'Main Pt 2'!B784</f>
        <v>4215</v>
      </c>
      <c r="D219" s="106">
        <f>'Main Pt 2'!B1053</f>
        <v>4655</v>
      </c>
      <c r="E219" s="106">
        <f>'Compare Pt 2'!B515</f>
        <v>33845</v>
      </c>
      <c r="F219" s="106">
        <f>'Compare Pt 2'!B784</f>
        <v>16240</v>
      </c>
      <c r="G219" s="106">
        <f>'Compare Pt 2'!B1053</f>
        <v>17600</v>
      </c>
      <c r="H219" s="69"/>
      <c r="I219" s="69"/>
      <c r="J219" s="69"/>
      <c r="K219" s="69"/>
      <c r="L219" s="69"/>
      <c r="M219" s="69"/>
      <c r="N219" s="69"/>
      <c r="O219" s="69"/>
    </row>
    <row r="220" spans="1:15" x14ac:dyDescent="0.2">
      <c r="A220" s="69" t="s">
        <v>1344</v>
      </c>
      <c r="B220" s="106">
        <f>'Main Pt 2'!B518</f>
        <v>710</v>
      </c>
      <c r="C220" s="106">
        <f>'Main Pt 2'!B787</f>
        <v>325</v>
      </c>
      <c r="D220" s="106">
        <f>'Main Pt 2'!B1056</f>
        <v>390</v>
      </c>
      <c r="E220" s="106">
        <f>'Compare Pt 2'!B518</f>
        <v>5610</v>
      </c>
      <c r="F220" s="106">
        <f>'Compare Pt 2'!B787</f>
        <v>2500</v>
      </c>
      <c r="G220" s="106">
        <f>'Compare Pt 2'!B1056</f>
        <v>3110</v>
      </c>
      <c r="H220" s="69"/>
      <c r="I220" s="69"/>
      <c r="J220" s="69"/>
      <c r="K220" s="69"/>
      <c r="L220" s="69"/>
      <c r="M220" s="69"/>
      <c r="N220" s="69"/>
      <c r="O220" s="69"/>
    </row>
    <row r="221" spans="1:15" x14ac:dyDescent="0.2">
      <c r="A221" s="69" t="s">
        <v>1345</v>
      </c>
      <c r="B221" s="106">
        <f>'Main Pt 2'!B519</f>
        <v>1060</v>
      </c>
      <c r="C221" s="106">
        <f>'Main Pt 2'!B788</f>
        <v>450</v>
      </c>
      <c r="D221" s="106">
        <f>'Main Pt 2'!B1057</f>
        <v>610</v>
      </c>
      <c r="E221" s="106">
        <f>'Compare Pt 2'!B519</f>
        <v>7000</v>
      </c>
      <c r="F221" s="106">
        <f>'Compare Pt 2'!B788</f>
        <v>2930</v>
      </c>
      <c r="G221" s="106">
        <f>'Compare Pt 2'!B1057</f>
        <v>4070</v>
      </c>
      <c r="H221" s="69"/>
      <c r="I221" s="69"/>
      <c r="J221" s="69"/>
      <c r="K221" s="69"/>
      <c r="L221" s="69"/>
      <c r="M221" s="69"/>
      <c r="N221" s="69"/>
      <c r="O221" s="69"/>
    </row>
    <row r="222" spans="1:15" x14ac:dyDescent="0.2">
      <c r="A222" s="69" t="s">
        <v>1347</v>
      </c>
      <c r="B222" s="106">
        <f>'Main Pt 2'!B521</f>
        <v>190</v>
      </c>
      <c r="C222" s="106">
        <f>'Main Pt 2'!B790</f>
        <v>70</v>
      </c>
      <c r="D222" s="106">
        <f>'Main Pt 2'!B1059</f>
        <v>120</v>
      </c>
      <c r="E222" s="106">
        <f>'Compare Pt 2'!B521</f>
        <v>880</v>
      </c>
      <c r="F222" s="106">
        <f>'Compare Pt 2'!B790</f>
        <v>405</v>
      </c>
      <c r="G222" s="106">
        <f>'Compare Pt 2'!B1059</f>
        <v>470</v>
      </c>
      <c r="H222" s="69"/>
      <c r="I222" s="69"/>
      <c r="J222" s="69"/>
      <c r="K222" s="69"/>
      <c r="L222" s="69"/>
      <c r="M222" s="69"/>
      <c r="N222" s="69"/>
      <c r="O222" s="69"/>
    </row>
    <row r="223" spans="1:15" x14ac:dyDescent="0.2">
      <c r="A223" s="69" t="s">
        <v>1348</v>
      </c>
      <c r="B223" s="106">
        <f>'Main Pt 2'!B522</f>
        <v>1935</v>
      </c>
      <c r="C223" s="106">
        <f>'Main Pt 2'!B791</f>
        <v>890</v>
      </c>
      <c r="D223" s="106">
        <f>'Main Pt 2'!B1060</f>
        <v>1040</v>
      </c>
      <c r="E223" s="106">
        <f>'Compare Pt 2'!B522</f>
        <v>12195</v>
      </c>
      <c r="F223" s="106">
        <f>'Compare Pt 2'!B791</f>
        <v>6050</v>
      </c>
      <c r="G223" s="106">
        <f>'Compare Pt 2'!B1060</f>
        <v>6150</v>
      </c>
      <c r="H223" s="69"/>
      <c r="I223" s="69"/>
      <c r="J223" s="69"/>
      <c r="K223" s="69"/>
      <c r="L223" s="69"/>
      <c r="M223" s="69"/>
      <c r="N223" s="69"/>
      <c r="O223" s="69"/>
    </row>
    <row r="224" spans="1:15" x14ac:dyDescent="0.2">
      <c r="A224" s="69" t="s">
        <v>1349</v>
      </c>
      <c r="B224" s="106">
        <f>'Main Pt 2'!B523</f>
        <v>3340</v>
      </c>
      <c r="C224" s="106">
        <f>'Main Pt 2'!B792</f>
        <v>1565</v>
      </c>
      <c r="D224" s="106">
        <f>'Main Pt 2'!B1061</f>
        <v>1775</v>
      </c>
      <c r="E224" s="106">
        <f>'Compare Pt 2'!B523</f>
        <v>19360</v>
      </c>
      <c r="F224" s="106">
        <f>'Compare Pt 2'!B792</f>
        <v>9420</v>
      </c>
      <c r="G224" s="106">
        <f>'Compare Pt 2'!B1061</f>
        <v>9940</v>
      </c>
      <c r="H224" s="69"/>
      <c r="I224" s="69"/>
      <c r="J224" s="69"/>
      <c r="K224" s="69"/>
      <c r="L224" s="69"/>
      <c r="M224" s="69"/>
      <c r="N224" s="69"/>
      <c r="O224" s="69"/>
    </row>
    <row r="225" spans="1:15" x14ac:dyDescent="0.2">
      <c r="A225" s="69" t="s">
        <v>1350</v>
      </c>
      <c r="B225" s="106">
        <f>'Main Pt 2'!B524</f>
        <v>5405</v>
      </c>
      <c r="C225" s="106">
        <f>'Main Pt 2'!B793</f>
        <v>2455</v>
      </c>
      <c r="D225" s="106">
        <f>'Main Pt 2'!B1062</f>
        <v>2955</v>
      </c>
      <c r="E225" s="106">
        <f>'Compare Pt 2'!B524</f>
        <v>48420</v>
      </c>
      <c r="F225" s="106">
        <f>'Compare Pt 2'!B793</f>
        <v>23855</v>
      </c>
      <c r="G225" s="106">
        <f>'Compare Pt 2'!B1062</f>
        <v>24565</v>
      </c>
      <c r="H225" s="69"/>
      <c r="I225" s="69"/>
      <c r="J225" s="69"/>
      <c r="K225" s="69"/>
      <c r="L225" s="69"/>
      <c r="M225" s="69"/>
      <c r="N225" s="69"/>
      <c r="O225" s="69"/>
    </row>
    <row r="226" spans="1:15" x14ac:dyDescent="0.2">
      <c r="A226" s="69" t="s">
        <v>1351</v>
      </c>
      <c r="B226" s="106">
        <f>'Main Pt 2'!B525</f>
        <v>3635</v>
      </c>
      <c r="C226" s="106">
        <f>'Main Pt 2'!B794</f>
        <v>1710</v>
      </c>
      <c r="D226" s="106">
        <f>'Main Pt 2'!B1063</f>
        <v>1925</v>
      </c>
      <c r="E226" s="106">
        <f>'Compare Pt 2'!B525</f>
        <v>22195</v>
      </c>
      <c r="F226" s="106">
        <f>'Compare Pt 2'!B794</f>
        <v>10410</v>
      </c>
      <c r="G226" s="106">
        <f>'Compare Pt 2'!B1063</f>
        <v>11785</v>
      </c>
      <c r="H226" s="69"/>
      <c r="I226" s="69"/>
      <c r="J226" s="69"/>
      <c r="K226" s="69"/>
      <c r="L226" s="69"/>
      <c r="M226" s="69"/>
      <c r="N226" s="69"/>
      <c r="O226" s="69"/>
    </row>
    <row r="227" spans="1:15" x14ac:dyDescent="0.2">
      <c r="A227" s="69" t="s">
        <v>1352</v>
      </c>
      <c r="B227" s="106">
        <f>'Main Pt 2'!B526</f>
        <v>1870</v>
      </c>
      <c r="C227" s="106">
        <f>'Main Pt 2'!B795</f>
        <v>840</v>
      </c>
      <c r="D227" s="106">
        <f>'Main Pt 2'!B1064</f>
        <v>1025</v>
      </c>
      <c r="E227" s="106">
        <f>'Compare Pt 2'!B526</f>
        <v>16715</v>
      </c>
      <c r="F227" s="106">
        <f>'Compare Pt 2'!B795</f>
        <v>7985</v>
      </c>
      <c r="G227" s="106">
        <f>'Compare Pt 2'!B1064</f>
        <v>8730</v>
      </c>
      <c r="H227" s="69"/>
      <c r="I227" s="69"/>
      <c r="J227" s="69"/>
      <c r="K227" s="69"/>
      <c r="L227" s="69"/>
      <c r="M227" s="69"/>
      <c r="N227" s="69"/>
      <c r="O227" s="69"/>
    </row>
    <row r="228" spans="1:15" x14ac:dyDescent="0.2">
      <c r="A228" s="69" t="s">
        <v>1353</v>
      </c>
      <c r="B228" s="106">
        <f>'Main Pt 2'!B527</f>
        <v>23585</v>
      </c>
      <c r="C228" s="106">
        <f>'Main Pt 2'!B796</f>
        <v>9865</v>
      </c>
      <c r="D228" s="106">
        <f>'Main Pt 2'!B1065</f>
        <v>13725</v>
      </c>
      <c r="E228" s="106">
        <f>'Compare Pt 2'!B527</f>
        <v>179620</v>
      </c>
      <c r="F228" s="106">
        <f>'Compare Pt 2'!B796</f>
        <v>81605</v>
      </c>
      <c r="G228" s="106">
        <f>'Compare Pt 2'!B1065</f>
        <v>98015</v>
      </c>
      <c r="H228" s="69"/>
      <c r="I228" s="69"/>
      <c r="J228" s="69"/>
      <c r="K228" s="69"/>
      <c r="L228" s="69"/>
      <c r="M228" s="69"/>
      <c r="N228" s="69"/>
      <c r="O228" s="69"/>
    </row>
    <row r="229" spans="1:15" x14ac:dyDescent="0.2">
      <c r="A229" s="69" t="s">
        <v>1354</v>
      </c>
      <c r="B229" s="106">
        <f>'Main Pt 2'!B528</f>
        <v>38180</v>
      </c>
      <c r="C229" s="106">
        <f>'Main Pt 2'!B797</f>
        <v>16300</v>
      </c>
      <c r="D229" s="106">
        <f>'Main Pt 2'!B1066</f>
        <v>21875</v>
      </c>
      <c r="E229" s="106">
        <f>'Compare Pt 2'!B528</f>
        <v>186905</v>
      </c>
      <c r="F229" s="106">
        <f>'Compare Pt 2'!B797</f>
        <v>84640</v>
      </c>
      <c r="G229" s="106">
        <f>'Compare Pt 2'!B1066</f>
        <v>102270</v>
      </c>
      <c r="H229" s="69"/>
      <c r="I229" s="69"/>
      <c r="J229" s="69"/>
      <c r="K229" s="69"/>
      <c r="L229" s="69"/>
      <c r="M229" s="69"/>
      <c r="N229" s="69"/>
      <c r="O229" s="69"/>
    </row>
    <row r="230" spans="1:15" x14ac:dyDescent="0.2">
      <c r="A230" s="69" t="s">
        <v>1355</v>
      </c>
      <c r="B230" s="106">
        <f>'Main Pt 2'!B529</f>
        <v>6440</v>
      </c>
      <c r="C230" s="106">
        <f>'Main Pt 2'!B798</f>
        <v>3065</v>
      </c>
      <c r="D230" s="106">
        <f>'Main Pt 2'!B1067</f>
        <v>3380</v>
      </c>
      <c r="E230" s="106">
        <f>'Compare Pt 2'!B529</f>
        <v>57365</v>
      </c>
      <c r="F230" s="106">
        <f>'Compare Pt 2'!B798</f>
        <v>28950</v>
      </c>
      <c r="G230" s="106">
        <f>'Compare Pt 2'!B1067</f>
        <v>28415</v>
      </c>
      <c r="H230" s="69"/>
      <c r="I230" s="69"/>
      <c r="J230" s="69"/>
      <c r="K230" s="69"/>
      <c r="L230" s="69"/>
      <c r="M230" s="69"/>
      <c r="N230" s="69"/>
      <c r="O230" s="69"/>
    </row>
    <row r="231" spans="1:15" x14ac:dyDescent="0.2">
      <c r="A231" s="69" t="s">
        <v>1356</v>
      </c>
      <c r="B231" s="106">
        <f>'Main Pt 2'!B530</f>
        <v>1180</v>
      </c>
      <c r="C231" s="106">
        <f>'Main Pt 2'!B799</f>
        <v>535</v>
      </c>
      <c r="D231" s="106">
        <f>'Main Pt 2'!B1068</f>
        <v>635</v>
      </c>
      <c r="E231" s="106">
        <f>'Compare Pt 2'!B530</f>
        <v>9990</v>
      </c>
      <c r="F231" s="106">
        <f>'Compare Pt 2'!B799</f>
        <v>4725</v>
      </c>
      <c r="G231" s="106">
        <f>'Compare Pt 2'!B1068</f>
        <v>5270</v>
      </c>
      <c r="H231" s="69"/>
      <c r="I231" s="69"/>
      <c r="J231" s="69"/>
      <c r="K231" s="69"/>
      <c r="L231" s="69"/>
      <c r="M231" s="69"/>
      <c r="N231" s="69"/>
      <c r="O231" s="69"/>
    </row>
    <row r="232" spans="1:15" x14ac:dyDescent="0.2">
      <c r="A232" s="69" t="s">
        <v>1357</v>
      </c>
      <c r="B232" s="106">
        <f>'Main Pt 2'!B531</f>
        <v>2885</v>
      </c>
      <c r="C232" s="106">
        <f>'Main Pt 2'!B800</f>
        <v>1345</v>
      </c>
      <c r="D232" s="106">
        <f>'Main Pt 2'!B1069</f>
        <v>1545</v>
      </c>
      <c r="E232" s="106">
        <f>'Compare Pt 2'!B531</f>
        <v>17455</v>
      </c>
      <c r="F232" s="106">
        <f>'Compare Pt 2'!B800</f>
        <v>8130</v>
      </c>
      <c r="G232" s="106">
        <f>'Compare Pt 2'!B1069</f>
        <v>9320</v>
      </c>
      <c r="H232" s="69"/>
      <c r="I232" s="69"/>
      <c r="J232" s="69"/>
      <c r="K232" s="69"/>
      <c r="L232" s="69"/>
      <c r="M232" s="69"/>
      <c r="N232" s="69"/>
      <c r="O232" s="69"/>
    </row>
    <row r="233" spans="1:15" x14ac:dyDescent="0.2">
      <c r="A233" s="69" t="s">
        <v>1358</v>
      </c>
      <c r="B233" s="106">
        <f>'Main Pt 2'!B532</f>
        <v>925</v>
      </c>
      <c r="C233" s="106">
        <f>'Main Pt 2'!B801</f>
        <v>320</v>
      </c>
      <c r="D233" s="106">
        <f>'Main Pt 2'!B1070</f>
        <v>605</v>
      </c>
      <c r="E233" s="106">
        <f>'Compare Pt 2'!B532</f>
        <v>9735</v>
      </c>
      <c r="F233" s="106">
        <f>'Compare Pt 2'!B801</f>
        <v>4310</v>
      </c>
      <c r="G233" s="106">
        <f>'Compare Pt 2'!B1070</f>
        <v>5425</v>
      </c>
      <c r="H233" s="69"/>
      <c r="I233" s="69"/>
      <c r="J233" s="69"/>
      <c r="K233" s="69"/>
      <c r="L233" s="69"/>
      <c r="M233" s="69"/>
      <c r="N233" s="69"/>
      <c r="O233" s="69"/>
    </row>
    <row r="234" spans="1:15" x14ac:dyDescent="0.2">
      <c r="A234" s="69" t="s">
        <v>1359</v>
      </c>
      <c r="B234" s="106">
        <f>'Main Pt 2'!B533</f>
        <v>14225</v>
      </c>
      <c r="C234" s="106">
        <f>'Main Pt 2'!B802</f>
        <v>5495</v>
      </c>
      <c r="D234" s="106">
        <f>'Main Pt 2'!B1071</f>
        <v>8730</v>
      </c>
      <c r="E234" s="106">
        <f>'Compare Pt 2'!B533</f>
        <v>98310</v>
      </c>
      <c r="F234" s="106">
        <f>'Compare Pt 2'!B802</f>
        <v>43415</v>
      </c>
      <c r="G234" s="106">
        <f>'Compare Pt 2'!B1071</f>
        <v>54895</v>
      </c>
      <c r="H234" s="69"/>
      <c r="I234" s="69"/>
      <c r="J234" s="69"/>
      <c r="K234" s="69"/>
      <c r="L234" s="69"/>
      <c r="M234" s="69"/>
      <c r="N234" s="69"/>
      <c r="O234" s="69"/>
    </row>
    <row r="235" spans="1:15" x14ac:dyDescent="0.2">
      <c r="A235" s="69" t="s">
        <v>1360</v>
      </c>
      <c r="B235" s="106">
        <f>'Main Pt 2'!B534</f>
        <v>440</v>
      </c>
      <c r="C235" s="106">
        <f>'Main Pt 2'!B803</f>
        <v>250</v>
      </c>
      <c r="D235" s="106">
        <f>'Main Pt 2'!B1072</f>
        <v>185</v>
      </c>
      <c r="E235" s="106">
        <f>'Compare Pt 2'!B534</f>
        <v>2225</v>
      </c>
      <c r="F235" s="106">
        <f>'Compare Pt 2'!B803</f>
        <v>1200</v>
      </c>
      <c r="G235" s="106">
        <f>'Compare Pt 2'!B1072</f>
        <v>1025</v>
      </c>
      <c r="H235" s="69"/>
      <c r="I235" s="69"/>
      <c r="J235" s="69"/>
      <c r="K235" s="69"/>
      <c r="L235" s="69"/>
      <c r="M235" s="69"/>
      <c r="N235" s="69"/>
      <c r="O235" s="69"/>
    </row>
    <row r="236" spans="1:15" x14ac:dyDescent="0.2">
      <c r="A236" s="69" t="s">
        <v>1362</v>
      </c>
      <c r="B236" s="106">
        <f>'Main Pt 2'!B536</f>
        <v>110</v>
      </c>
      <c r="C236" s="106">
        <f>'Main Pt 2'!B805</f>
        <v>55</v>
      </c>
      <c r="D236" s="106">
        <f>'Main Pt 2'!B1074</f>
        <v>55</v>
      </c>
      <c r="E236" s="106">
        <f>'Compare Pt 2'!B536</f>
        <v>910</v>
      </c>
      <c r="F236" s="106">
        <f>'Compare Pt 2'!B805</f>
        <v>460</v>
      </c>
      <c r="G236" s="106">
        <f>'Compare Pt 2'!B1074</f>
        <v>450</v>
      </c>
      <c r="H236" s="69"/>
      <c r="I236" s="69"/>
      <c r="J236" s="69"/>
      <c r="K236" s="69"/>
      <c r="L236" s="69"/>
      <c r="M236" s="69"/>
      <c r="N236" s="69"/>
      <c r="O236" s="69"/>
    </row>
    <row r="237" spans="1:15" x14ac:dyDescent="0.2">
      <c r="A237" s="69" t="s">
        <v>1363</v>
      </c>
      <c r="B237" s="106">
        <f>'Main Pt 2'!B537</f>
        <v>65</v>
      </c>
      <c r="C237" s="106">
        <f>'Main Pt 2'!B806</f>
        <v>35</v>
      </c>
      <c r="D237" s="106">
        <f>'Main Pt 2'!B1075</f>
        <v>35</v>
      </c>
      <c r="E237" s="106">
        <f>'Compare Pt 2'!B537</f>
        <v>1010</v>
      </c>
      <c r="F237" s="106">
        <f>'Compare Pt 2'!B806</f>
        <v>450</v>
      </c>
      <c r="G237" s="106">
        <f>'Compare Pt 2'!B1075</f>
        <v>555</v>
      </c>
      <c r="H237" s="69"/>
      <c r="I237" s="69"/>
      <c r="J237" s="69"/>
      <c r="K237" s="69"/>
      <c r="L237" s="69"/>
      <c r="M237" s="69"/>
      <c r="N237" s="69"/>
      <c r="O237" s="69"/>
    </row>
    <row r="238" spans="1:15" x14ac:dyDescent="0.2">
      <c r="A238" s="69" t="s">
        <v>1364</v>
      </c>
      <c r="B238" s="106">
        <f>'Main Pt 2'!B538</f>
        <v>80</v>
      </c>
      <c r="C238" s="106">
        <f>'Main Pt 2'!B807</f>
        <v>45</v>
      </c>
      <c r="D238" s="106">
        <f>'Main Pt 2'!B1076</f>
        <v>35</v>
      </c>
      <c r="E238" s="106">
        <f>'Compare Pt 2'!B538</f>
        <v>415</v>
      </c>
      <c r="F238" s="106">
        <f>'Compare Pt 2'!B807</f>
        <v>250</v>
      </c>
      <c r="G238" s="106">
        <f>'Compare Pt 2'!B1076</f>
        <v>170</v>
      </c>
      <c r="H238" s="69"/>
      <c r="I238" s="69"/>
      <c r="J238" s="69"/>
      <c r="K238" s="69"/>
      <c r="L238" s="69"/>
      <c r="M238" s="69"/>
      <c r="N238" s="69"/>
      <c r="O238" s="69"/>
    </row>
    <row r="239" spans="1:15" x14ac:dyDescent="0.2">
      <c r="A239" s="69" t="s">
        <v>1366</v>
      </c>
      <c r="B239" s="106">
        <f>'Main Pt 2'!B540</f>
        <v>890</v>
      </c>
      <c r="C239" s="106">
        <f>'Main Pt 2'!B809</f>
        <v>355</v>
      </c>
      <c r="D239" s="106">
        <f>'Main Pt 2'!B1078</f>
        <v>540</v>
      </c>
      <c r="E239" s="106">
        <f>'Compare Pt 2'!B540</f>
        <v>10300</v>
      </c>
      <c r="F239" s="106">
        <f>'Compare Pt 2'!B809</f>
        <v>5040</v>
      </c>
      <c r="G239" s="106">
        <f>'Compare Pt 2'!B1078</f>
        <v>5260</v>
      </c>
      <c r="H239" s="69"/>
      <c r="I239" s="69"/>
      <c r="J239" s="69"/>
      <c r="K239" s="69"/>
      <c r="L239" s="69"/>
      <c r="M239" s="69"/>
      <c r="N239" s="69"/>
      <c r="O239" s="69"/>
    </row>
    <row r="240" spans="1:15" x14ac:dyDescent="0.2">
      <c r="A240" s="69" t="s">
        <v>1367</v>
      </c>
      <c r="B240" s="106">
        <f>'Main Pt 2'!B541</f>
        <v>1385</v>
      </c>
      <c r="C240" s="106">
        <f>'Main Pt 2'!B810</f>
        <v>620</v>
      </c>
      <c r="D240" s="106">
        <f>'Main Pt 2'!B1079</f>
        <v>765</v>
      </c>
      <c r="E240" s="106">
        <f>'Compare Pt 2'!B541</f>
        <v>12150</v>
      </c>
      <c r="F240" s="106">
        <f>'Compare Pt 2'!B810</f>
        <v>5910</v>
      </c>
      <c r="G240" s="106">
        <f>'Compare Pt 2'!B1079</f>
        <v>6240</v>
      </c>
      <c r="H240" s="69"/>
      <c r="I240" s="69"/>
      <c r="J240" s="69"/>
      <c r="K240" s="69"/>
      <c r="L240" s="69"/>
      <c r="M240" s="69"/>
      <c r="N240" s="69"/>
      <c r="O240" s="69"/>
    </row>
    <row r="241" spans="1:15" x14ac:dyDescent="0.2">
      <c r="A241" s="69" t="s">
        <v>1368</v>
      </c>
      <c r="B241" s="106">
        <f>'Main Pt 2'!B542</f>
        <v>11030</v>
      </c>
      <c r="C241" s="106">
        <f>'Main Pt 2'!B811</f>
        <v>4625</v>
      </c>
      <c r="D241" s="106">
        <f>'Main Pt 2'!B1080</f>
        <v>6400</v>
      </c>
      <c r="E241" s="106">
        <f>'Compare Pt 2'!B542</f>
        <v>96915</v>
      </c>
      <c r="F241" s="106">
        <f>'Compare Pt 2'!B811</f>
        <v>47385</v>
      </c>
      <c r="G241" s="106">
        <f>'Compare Pt 2'!B1080</f>
        <v>49535</v>
      </c>
      <c r="H241" s="69"/>
      <c r="I241" s="69"/>
      <c r="J241" s="69"/>
      <c r="K241" s="69"/>
      <c r="L241" s="69"/>
      <c r="M241" s="69"/>
      <c r="N241" s="69"/>
      <c r="O241" s="69"/>
    </row>
    <row r="242" spans="1:15" x14ac:dyDescent="0.2">
      <c r="A242" s="69" t="s">
        <v>1369</v>
      </c>
      <c r="B242" s="106">
        <f>'Main Pt 2'!B543</f>
        <v>195</v>
      </c>
      <c r="C242" s="106">
        <f>'Main Pt 2'!B812</f>
        <v>75</v>
      </c>
      <c r="D242" s="106">
        <f>'Main Pt 2'!B1081</f>
        <v>120</v>
      </c>
      <c r="E242" s="106">
        <f>'Compare Pt 2'!B543</f>
        <v>2050</v>
      </c>
      <c r="F242" s="106">
        <f>'Compare Pt 2'!B812</f>
        <v>1035</v>
      </c>
      <c r="G242" s="106">
        <f>'Compare Pt 2'!B1081</f>
        <v>1015</v>
      </c>
      <c r="H242" s="69"/>
      <c r="I242" s="69"/>
      <c r="J242" s="69"/>
      <c r="K242" s="69"/>
      <c r="L242" s="69"/>
      <c r="M242" s="69"/>
      <c r="N242" s="69"/>
      <c r="O242" s="69"/>
    </row>
    <row r="243" spans="1:15" x14ac:dyDescent="0.2">
      <c r="A243" s="69" t="s">
        <v>1370</v>
      </c>
      <c r="B243" s="106">
        <f>'Main Pt 2'!B544</f>
        <v>55300</v>
      </c>
      <c r="C243" s="106">
        <f>'Main Pt 2'!B813</f>
        <v>24135</v>
      </c>
      <c r="D243" s="106">
        <f>'Main Pt 2'!B1082</f>
        <v>31160</v>
      </c>
      <c r="E243" s="106">
        <f>'Compare Pt 2'!B544</f>
        <v>350545</v>
      </c>
      <c r="F243" s="106">
        <f>'Compare Pt 2'!B813</f>
        <v>166850</v>
      </c>
      <c r="G243" s="106">
        <f>'Compare Pt 2'!B1082</f>
        <v>183690</v>
      </c>
      <c r="H243" s="69"/>
      <c r="I243" s="69"/>
      <c r="J243" s="69"/>
      <c r="K243" s="69"/>
      <c r="L243" s="69"/>
      <c r="M243" s="69"/>
      <c r="N243" s="69"/>
      <c r="O243" s="69"/>
    </row>
    <row r="244" spans="1:15" x14ac:dyDescent="0.2">
      <c r="A244" s="69" t="s">
        <v>1371</v>
      </c>
      <c r="B244" s="106">
        <f>'Main Pt 2'!B545</f>
        <v>180</v>
      </c>
      <c r="C244" s="106">
        <f>'Main Pt 2'!B814</f>
        <v>65</v>
      </c>
      <c r="D244" s="106">
        <f>'Main Pt 2'!B1083</f>
        <v>110</v>
      </c>
      <c r="E244" s="106">
        <f>'Compare Pt 2'!B545</f>
        <v>1305</v>
      </c>
      <c r="F244" s="106">
        <f>'Compare Pt 2'!B814</f>
        <v>585</v>
      </c>
      <c r="G244" s="106">
        <f>'Compare Pt 2'!B1083</f>
        <v>725</v>
      </c>
      <c r="H244" s="69"/>
      <c r="I244" s="69"/>
      <c r="J244" s="69"/>
      <c r="K244" s="69"/>
      <c r="L244" s="69"/>
      <c r="M244" s="69"/>
      <c r="N244" s="69"/>
      <c r="O244" s="69"/>
    </row>
    <row r="245" spans="1:15" x14ac:dyDescent="0.2">
      <c r="A245" s="69" t="s">
        <v>1372</v>
      </c>
      <c r="B245" s="106">
        <f>'Main Pt 2'!B546</f>
        <v>615</v>
      </c>
      <c r="C245" s="106">
        <f>'Main Pt 2'!B815</f>
        <v>250</v>
      </c>
      <c r="D245" s="106">
        <f>'Main Pt 2'!B1084</f>
        <v>365</v>
      </c>
      <c r="E245" s="106">
        <f>'Compare Pt 2'!B546</f>
        <v>4415</v>
      </c>
      <c r="F245" s="106">
        <f>'Compare Pt 2'!B815</f>
        <v>2115</v>
      </c>
      <c r="G245" s="106">
        <f>'Compare Pt 2'!B1084</f>
        <v>2295</v>
      </c>
      <c r="H245" s="69"/>
      <c r="I245" s="69"/>
      <c r="J245" s="69"/>
      <c r="K245" s="69"/>
      <c r="L245" s="69"/>
      <c r="M245" s="69"/>
      <c r="N245" s="69"/>
      <c r="O245" s="69"/>
    </row>
    <row r="246" spans="1:15" x14ac:dyDescent="0.2">
      <c r="A246" s="69" t="s">
        <v>1373</v>
      </c>
      <c r="B246" s="106">
        <f>'Main Pt 2'!B547</f>
        <v>840</v>
      </c>
      <c r="C246" s="106">
        <f>'Main Pt 2'!B816</f>
        <v>310</v>
      </c>
      <c r="D246" s="106">
        <f>'Main Pt 2'!B1085</f>
        <v>530</v>
      </c>
      <c r="E246" s="106">
        <f>'Compare Pt 2'!B547</f>
        <v>6810</v>
      </c>
      <c r="F246" s="106">
        <f>'Compare Pt 2'!B816</f>
        <v>2995</v>
      </c>
      <c r="G246" s="106">
        <f>'Compare Pt 2'!B1085</f>
        <v>3810</v>
      </c>
      <c r="H246" s="69"/>
      <c r="I246" s="69"/>
      <c r="J246" s="69"/>
      <c r="K246" s="69"/>
      <c r="L246" s="69"/>
      <c r="M246" s="69"/>
      <c r="N246" s="69"/>
      <c r="O246" s="69"/>
    </row>
    <row r="247" spans="1:15" x14ac:dyDescent="0.2">
      <c r="A247" s="69" t="s">
        <v>1374</v>
      </c>
      <c r="B247" s="106">
        <f>'Main Pt 2'!B548</f>
        <v>415</v>
      </c>
      <c r="C247" s="106">
        <f>'Main Pt 2'!B817</f>
        <v>150</v>
      </c>
      <c r="D247" s="106">
        <f>'Main Pt 2'!B1086</f>
        <v>270</v>
      </c>
      <c r="E247" s="106">
        <f>'Compare Pt 2'!B548</f>
        <v>3500</v>
      </c>
      <c r="F247" s="106">
        <f>'Compare Pt 2'!B817</f>
        <v>1575</v>
      </c>
      <c r="G247" s="106">
        <f>'Compare Pt 2'!B1086</f>
        <v>1920</v>
      </c>
      <c r="H247" s="69"/>
      <c r="I247" s="69"/>
      <c r="J247" s="69"/>
      <c r="K247" s="69"/>
      <c r="L247" s="69"/>
      <c r="M247" s="69"/>
      <c r="N247" s="69"/>
      <c r="O247" s="69"/>
    </row>
    <row r="248" spans="1:15" x14ac:dyDescent="0.2">
      <c r="A248" s="69" t="s">
        <v>1375</v>
      </c>
      <c r="B248" s="106">
        <f>'Main Pt 2'!B549</f>
        <v>1650</v>
      </c>
      <c r="C248" s="106">
        <f>'Main Pt 2'!B818</f>
        <v>790</v>
      </c>
      <c r="D248" s="106">
        <f>'Main Pt 2'!B1087</f>
        <v>865</v>
      </c>
      <c r="E248" s="106">
        <f>'Compare Pt 2'!B549</f>
        <v>13115</v>
      </c>
      <c r="F248" s="106">
        <f>'Compare Pt 2'!B818</f>
        <v>6555</v>
      </c>
      <c r="G248" s="106">
        <f>'Compare Pt 2'!B1087</f>
        <v>6565</v>
      </c>
      <c r="H248" s="69"/>
      <c r="I248" s="69"/>
      <c r="J248" s="69"/>
      <c r="K248" s="69"/>
      <c r="L248" s="69"/>
      <c r="M248" s="69"/>
      <c r="N248" s="69"/>
      <c r="O248" s="69"/>
    </row>
    <row r="249" spans="1:15" x14ac:dyDescent="0.2">
      <c r="A249" s="69" t="s">
        <v>1376</v>
      </c>
      <c r="B249" s="106">
        <f>'Main Pt 2'!B550</f>
        <v>115</v>
      </c>
      <c r="C249" s="106">
        <f>'Main Pt 2'!B819</f>
        <v>70</v>
      </c>
      <c r="D249" s="106">
        <f>'Main Pt 2'!B1088</f>
        <v>50</v>
      </c>
      <c r="E249" s="106">
        <f>'Compare Pt 2'!B550</f>
        <v>830</v>
      </c>
      <c r="F249" s="106">
        <f>'Compare Pt 2'!B819</f>
        <v>420</v>
      </c>
      <c r="G249" s="106">
        <f>'Compare Pt 2'!B1088</f>
        <v>415</v>
      </c>
      <c r="H249" s="69"/>
      <c r="I249" s="69"/>
      <c r="J249" s="69"/>
      <c r="K249" s="69"/>
      <c r="L249" s="69"/>
      <c r="M249" s="69"/>
      <c r="N249" s="69"/>
      <c r="O249" s="69"/>
    </row>
    <row r="250" spans="1:15" x14ac:dyDescent="0.2">
      <c r="A250" s="69" t="s">
        <v>1377</v>
      </c>
      <c r="B250" s="106">
        <f>'Main Pt 2'!B551</f>
        <v>15100</v>
      </c>
      <c r="C250" s="106">
        <f>'Main Pt 2'!B820</f>
        <v>7210</v>
      </c>
      <c r="D250" s="106">
        <f>'Main Pt 2'!B1089</f>
        <v>7895</v>
      </c>
      <c r="E250" s="106">
        <f>'Compare Pt 2'!B551</f>
        <v>106055</v>
      </c>
      <c r="F250" s="106">
        <f>'Compare Pt 2'!B820</f>
        <v>53425</v>
      </c>
      <c r="G250" s="106">
        <f>'Compare Pt 2'!B1089</f>
        <v>52630</v>
      </c>
      <c r="H250" s="69"/>
      <c r="I250" s="69"/>
      <c r="J250" s="69"/>
      <c r="K250" s="69"/>
      <c r="L250" s="69"/>
      <c r="M250" s="69"/>
      <c r="N250" s="69"/>
      <c r="O250" s="69"/>
    </row>
    <row r="251" spans="1:15" x14ac:dyDescent="0.2">
      <c r="A251" s="69" t="s">
        <v>1380</v>
      </c>
      <c r="B251" s="106">
        <f>'Main Pt 2'!B554</f>
        <v>21460</v>
      </c>
      <c r="C251" s="106">
        <f>'Main Pt 2'!B823</f>
        <v>10880</v>
      </c>
      <c r="D251" s="106">
        <f>'Main Pt 2'!B1092</f>
        <v>10580</v>
      </c>
      <c r="E251" s="106">
        <f>'Compare Pt 2'!B554</f>
        <v>73000</v>
      </c>
      <c r="F251" s="106">
        <f>'Compare Pt 2'!B823</f>
        <v>37565</v>
      </c>
      <c r="G251" s="106">
        <f>'Compare Pt 2'!B1092</f>
        <v>35440</v>
      </c>
      <c r="H251" s="69"/>
      <c r="I251" s="69"/>
      <c r="J251" s="69"/>
      <c r="K251" s="69"/>
      <c r="L251" s="69"/>
      <c r="M251" s="69"/>
      <c r="N251" s="69"/>
      <c r="O251" s="69"/>
    </row>
    <row r="252" spans="1:15" x14ac:dyDescent="0.2">
      <c r="A252" s="69" t="s">
        <v>1381</v>
      </c>
      <c r="B252" s="106">
        <f>'Main Pt 2'!B555</f>
        <v>13385</v>
      </c>
      <c r="C252" s="106">
        <f>'Main Pt 2'!B824</f>
        <v>6800</v>
      </c>
      <c r="D252" s="106">
        <f>'Main Pt 2'!B1093</f>
        <v>6590</v>
      </c>
      <c r="E252" s="106">
        <f>'Compare Pt 2'!B555</f>
        <v>108025</v>
      </c>
      <c r="F252" s="106">
        <f>'Compare Pt 2'!B824</f>
        <v>54480</v>
      </c>
      <c r="G252" s="106">
        <f>'Compare Pt 2'!B1093</f>
        <v>53550</v>
      </c>
      <c r="H252" s="69"/>
      <c r="I252" s="69"/>
      <c r="J252" s="69"/>
      <c r="K252" s="69"/>
      <c r="L252" s="69"/>
      <c r="M252" s="69"/>
      <c r="N252" s="69"/>
      <c r="O252" s="69"/>
    </row>
    <row r="253" spans="1:15" x14ac:dyDescent="0.2">
      <c r="A253" s="69" t="s">
        <v>1382</v>
      </c>
      <c r="B253" s="106">
        <f>'Main Pt 2'!B556</f>
        <v>16250</v>
      </c>
      <c r="C253" s="106">
        <f>'Main Pt 2'!B825</f>
        <v>8485</v>
      </c>
      <c r="D253" s="106">
        <f>'Main Pt 2'!B1094</f>
        <v>7765</v>
      </c>
      <c r="E253" s="106">
        <f>'Compare Pt 2'!B556</f>
        <v>109415</v>
      </c>
      <c r="F253" s="106">
        <f>'Compare Pt 2'!B825</f>
        <v>55185</v>
      </c>
      <c r="G253" s="106">
        <f>'Compare Pt 2'!B1094</f>
        <v>54230</v>
      </c>
      <c r="H253" s="69"/>
      <c r="I253" s="69"/>
      <c r="J253" s="69"/>
      <c r="K253" s="69"/>
      <c r="L253" s="69"/>
      <c r="M253" s="69"/>
      <c r="N253" s="69"/>
      <c r="O253" s="69"/>
    </row>
    <row r="254" spans="1:15" x14ac:dyDescent="0.2">
      <c r="A254" s="69" t="s">
        <v>1383</v>
      </c>
      <c r="B254" s="106">
        <f>'Main Pt 2'!B557</f>
        <v>30</v>
      </c>
      <c r="C254" s="106">
        <f>'Main Pt 2'!B826</f>
        <v>20</v>
      </c>
      <c r="D254" s="106">
        <f>'Main Pt 2'!B1095</f>
        <v>10</v>
      </c>
      <c r="E254" s="106">
        <f>'Compare Pt 2'!B557</f>
        <v>505</v>
      </c>
      <c r="F254" s="106">
        <f>'Compare Pt 2'!B826</f>
        <v>280</v>
      </c>
      <c r="G254" s="106">
        <f>'Compare Pt 2'!B1095</f>
        <v>220</v>
      </c>
      <c r="H254" s="69"/>
      <c r="I254" s="69"/>
      <c r="J254" s="69"/>
      <c r="K254" s="69"/>
      <c r="L254" s="69"/>
      <c r="M254" s="69"/>
      <c r="N254" s="69"/>
      <c r="O254" s="69"/>
    </row>
    <row r="255" spans="1:15" x14ac:dyDescent="0.2">
      <c r="A255" s="69" t="s">
        <v>1384</v>
      </c>
      <c r="B255" s="106">
        <f>'Main Pt 2'!B558</f>
        <v>295</v>
      </c>
      <c r="C255" s="106">
        <f>'Main Pt 2'!B827</f>
        <v>165</v>
      </c>
      <c r="D255" s="106">
        <f>'Main Pt 2'!B1096</f>
        <v>130</v>
      </c>
      <c r="E255" s="106">
        <f>'Compare Pt 2'!B558</f>
        <v>3285</v>
      </c>
      <c r="F255" s="106">
        <f>'Compare Pt 2'!B827</f>
        <v>1620</v>
      </c>
      <c r="G255" s="106">
        <f>'Compare Pt 2'!B1096</f>
        <v>1665</v>
      </c>
      <c r="H255" s="69"/>
      <c r="I255" s="69"/>
      <c r="J255" s="69"/>
      <c r="K255" s="69"/>
      <c r="L255" s="69"/>
      <c r="M255" s="69"/>
      <c r="N255" s="69"/>
      <c r="O255" s="69"/>
    </row>
    <row r="256" spans="1:15" x14ac:dyDescent="0.2">
      <c r="A256" s="69" t="s">
        <v>1385</v>
      </c>
      <c r="B256" s="106">
        <f>'Main Pt 2'!B559</f>
        <v>975</v>
      </c>
      <c r="C256" s="106">
        <f>'Main Pt 2'!B828</f>
        <v>495</v>
      </c>
      <c r="D256" s="106">
        <f>'Main Pt 2'!B1097</f>
        <v>480</v>
      </c>
      <c r="E256" s="106">
        <f>'Compare Pt 2'!B559</f>
        <v>8375</v>
      </c>
      <c r="F256" s="106">
        <f>'Compare Pt 2'!B828</f>
        <v>4430</v>
      </c>
      <c r="G256" s="106">
        <f>'Compare Pt 2'!B1097</f>
        <v>3945</v>
      </c>
      <c r="H256" s="69"/>
      <c r="I256" s="69"/>
      <c r="J256" s="69"/>
      <c r="K256" s="69"/>
      <c r="L256" s="69"/>
      <c r="M256" s="69"/>
      <c r="N256" s="69"/>
      <c r="O256" s="69"/>
    </row>
    <row r="257" spans="1:15" x14ac:dyDescent="0.2">
      <c r="A257" s="69" t="s">
        <v>1386</v>
      </c>
      <c r="B257" s="106">
        <f>'Main Pt 2'!B560</f>
        <v>5700</v>
      </c>
      <c r="C257" s="106">
        <f>'Main Pt 2'!B829</f>
        <v>2895</v>
      </c>
      <c r="D257" s="106">
        <f>'Main Pt 2'!B1098</f>
        <v>2805</v>
      </c>
      <c r="E257" s="106">
        <f>'Compare Pt 2'!B560</f>
        <v>17925</v>
      </c>
      <c r="F257" s="106">
        <f>'Compare Pt 2'!B829</f>
        <v>9185</v>
      </c>
      <c r="G257" s="106">
        <f>'Compare Pt 2'!B1098</f>
        <v>8740</v>
      </c>
      <c r="H257" s="69"/>
      <c r="I257" s="69"/>
      <c r="J257" s="69"/>
      <c r="K257" s="69"/>
      <c r="L257" s="69"/>
      <c r="M257" s="69"/>
      <c r="N257" s="69"/>
      <c r="O257" s="69"/>
    </row>
    <row r="258" spans="1:15" x14ac:dyDescent="0.2">
      <c r="A258" s="69" t="s">
        <v>1387</v>
      </c>
      <c r="B258" s="106">
        <f>'Main Pt 2'!B561</f>
        <v>160</v>
      </c>
      <c r="C258" s="106">
        <f>'Main Pt 2'!B830</f>
        <v>100</v>
      </c>
      <c r="D258" s="106">
        <f>'Main Pt 2'!B1099</f>
        <v>65</v>
      </c>
      <c r="E258" s="106">
        <f>'Compare Pt 2'!B561</f>
        <v>1095</v>
      </c>
      <c r="F258" s="106">
        <f>'Compare Pt 2'!B830</f>
        <v>570</v>
      </c>
      <c r="G258" s="106">
        <f>'Compare Pt 2'!B1099</f>
        <v>525</v>
      </c>
      <c r="H258" s="69"/>
      <c r="I258" s="69"/>
      <c r="J258" s="69"/>
      <c r="K258" s="69"/>
      <c r="L258" s="69"/>
      <c r="M258" s="69"/>
      <c r="N258" s="69"/>
      <c r="O258" s="69"/>
    </row>
    <row r="259" spans="1:15" x14ac:dyDescent="0.2">
      <c r="A259" s="69" t="s">
        <v>1388</v>
      </c>
      <c r="B259" s="106">
        <f>'Main Pt 2'!B562</f>
        <v>60105</v>
      </c>
      <c r="C259" s="106">
        <f>'Main Pt 2'!B831</f>
        <v>31380</v>
      </c>
      <c r="D259" s="106">
        <f>'Main Pt 2'!B1100</f>
        <v>28730</v>
      </c>
      <c r="E259" s="106">
        <f>'Compare Pt 2'!B562</f>
        <v>502705</v>
      </c>
      <c r="F259" s="106">
        <f>'Compare Pt 2'!B831</f>
        <v>254255</v>
      </c>
      <c r="G259" s="106">
        <f>'Compare Pt 2'!B1100</f>
        <v>248450</v>
      </c>
      <c r="H259" s="69"/>
      <c r="I259" s="69"/>
      <c r="J259" s="69"/>
      <c r="K259" s="69"/>
      <c r="L259" s="69"/>
      <c r="M259" s="69"/>
      <c r="N259" s="69"/>
      <c r="O259" s="69"/>
    </row>
    <row r="260" spans="1:15" x14ac:dyDescent="0.2">
      <c r="A260" s="69" t="s">
        <v>1389</v>
      </c>
      <c r="B260" s="106">
        <f>'Main Pt 2'!B563</f>
        <v>1860</v>
      </c>
      <c r="C260" s="106">
        <f>'Main Pt 2'!B832</f>
        <v>805</v>
      </c>
      <c r="D260" s="106">
        <f>'Main Pt 2'!B1101</f>
        <v>1060</v>
      </c>
      <c r="E260" s="106">
        <f>'Compare Pt 2'!B563</f>
        <v>12355</v>
      </c>
      <c r="F260" s="106">
        <f>'Compare Pt 2'!B832</f>
        <v>5670</v>
      </c>
      <c r="G260" s="106">
        <f>'Compare Pt 2'!B1101</f>
        <v>6680</v>
      </c>
      <c r="H260" s="69"/>
      <c r="I260" s="69"/>
      <c r="J260" s="69"/>
      <c r="K260" s="69"/>
      <c r="L260" s="69"/>
      <c r="M260" s="69"/>
      <c r="N260" s="69"/>
      <c r="O260" s="69"/>
    </row>
    <row r="261" spans="1:15" x14ac:dyDescent="0.2">
      <c r="A261" s="69" t="s">
        <v>1390</v>
      </c>
      <c r="B261" s="106">
        <f>'Main Pt 2'!B564</f>
        <v>2170</v>
      </c>
      <c r="C261" s="106">
        <f>'Main Pt 2'!B833</f>
        <v>1015</v>
      </c>
      <c r="D261" s="106">
        <f>'Main Pt 2'!B1102</f>
        <v>1155</v>
      </c>
      <c r="E261" s="106">
        <f>'Compare Pt 2'!B564</f>
        <v>16960</v>
      </c>
      <c r="F261" s="106">
        <f>'Compare Pt 2'!B833</f>
        <v>8365</v>
      </c>
      <c r="G261" s="106">
        <f>'Compare Pt 2'!B1102</f>
        <v>8595</v>
      </c>
      <c r="H261" s="69"/>
      <c r="I261" s="69"/>
      <c r="J261" s="69"/>
      <c r="K261" s="69"/>
      <c r="L261" s="69"/>
      <c r="M261" s="69"/>
      <c r="N261" s="69"/>
      <c r="O261" s="69"/>
    </row>
    <row r="262" spans="1:15" x14ac:dyDescent="0.2">
      <c r="A262" s="69" t="s">
        <v>1391</v>
      </c>
      <c r="B262" s="106">
        <f>'Main Pt 2'!B565</f>
        <v>62550</v>
      </c>
      <c r="C262" s="106">
        <f>'Main Pt 2'!B834</f>
        <v>31520</v>
      </c>
      <c r="D262" s="106">
        <f>'Main Pt 2'!B1103</f>
        <v>31030</v>
      </c>
      <c r="E262" s="106">
        <f>'Compare Pt 2'!B565</f>
        <v>211995</v>
      </c>
      <c r="F262" s="106">
        <f>'Compare Pt 2'!B834</f>
        <v>107515</v>
      </c>
      <c r="G262" s="106">
        <f>'Compare Pt 2'!B1103</f>
        <v>104485</v>
      </c>
      <c r="H262" s="69"/>
      <c r="I262" s="69"/>
      <c r="J262" s="69"/>
      <c r="K262" s="69"/>
      <c r="L262" s="69"/>
      <c r="M262" s="69"/>
      <c r="N262" s="69"/>
      <c r="O262" s="69"/>
    </row>
    <row r="263" spans="1:15" x14ac:dyDescent="0.2">
      <c r="A263" s="69" t="s">
        <v>1393</v>
      </c>
      <c r="B263" s="106">
        <f>'Main Pt 2'!B567</f>
        <v>5375</v>
      </c>
      <c r="C263" s="106">
        <f>'Main Pt 2'!B836</f>
        <v>2880</v>
      </c>
      <c r="D263" s="106">
        <f>'Main Pt 2'!B1105</f>
        <v>2495</v>
      </c>
      <c r="E263" s="106">
        <f>'Compare Pt 2'!B567</f>
        <v>12020</v>
      </c>
      <c r="F263" s="106">
        <f>'Compare Pt 2'!B836</f>
        <v>6535</v>
      </c>
      <c r="G263" s="106">
        <f>'Compare Pt 2'!B1105</f>
        <v>5485</v>
      </c>
      <c r="H263" s="69"/>
      <c r="I263" s="69"/>
      <c r="J263" s="69"/>
      <c r="K263" s="69"/>
      <c r="L263" s="69"/>
      <c r="M263" s="69"/>
      <c r="N263" s="69"/>
      <c r="O263" s="69"/>
    </row>
    <row r="264" spans="1:15" x14ac:dyDescent="0.2">
      <c r="A264" s="69" t="s">
        <v>1394</v>
      </c>
      <c r="B264" s="106">
        <f>'Main Pt 2'!B568</f>
        <v>6740</v>
      </c>
      <c r="C264" s="106">
        <f>'Main Pt 2'!B837</f>
        <v>3505</v>
      </c>
      <c r="D264" s="106">
        <f>'Main Pt 2'!B1106</f>
        <v>3235</v>
      </c>
      <c r="E264" s="106">
        <f>'Compare Pt 2'!B568</f>
        <v>16330</v>
      </c>
      <c r="F264" s="106">
        <f>'Compare Pt 2'!B837</f>
        <v>8545</v>
      </c>
      <c r="G264" s="106">
        <f>'Compare Pt 2'!B1106</f>
        <v>7785</v>
      </c>
      <c r="H264" s="69"/>
      <c r="I264" s="69"/>
      <c r="J264" s="69"/>
      <c r="K264" s="69"/>
      <c r="L264" s="69"/>
      <c r="M264" s="69"/>
      <c r="N264" s="69"/>
      <c r="O264" s="69"/>
    </row>
    <row r="265" spans="1:15" x14ac:dyDescent="0.2">
      <c r="A265" s="69" t="s">
        <v>1395</v>
      </c>
      <c r="B265" s="106">
        <f>'Main Pt 2'!B569</f>
        <v>75385</v>
      </c>
      <c r="C265" s="106">
        <f>'Main Pt 2'!B838</f>
        <v>37435</v>
      </c>
      <c r="D265" s="106">
        <f>'Main Pt 2'!B1107</f>
        <v>37955</v>
      </c>
      <c r="E265" s="106">
        <f>'Compare Pt 2'!B569</f>
        <v>213850</v>
      </c>
      <c r="F265" s="106">
        <f>'Compare Pt 2'!B838</f>
        <v>106915</v>
      </c>
      <c r="G265" s="106">
        <f>'Compare Pt 2'!B1107</f>
        <v>106935</v>
      </c>
      <c r="H265" s="69"/>
      <c r="I265" s="69"/>
      <c r="J265" s="69"/>
      <c r="K265" s="69"/>
      <c r="L265" s="69"/>
      <c r="M265" s="69"/>
      <c r="N265" s="69"/>
      <c r="O265" s="69"/>
    </row>
    <row r="266" spans="1:15" x14ac:dyDescent="0.2">
      <c r="A266" s="69" t="s">
        <v>1396</v>
      </c>
      <c r="B266" s="106">
        <f>'Main Pt 2'!B570</f>
        <v>1615</v>
      </c>
      <c r="C266" s="106">
        <f>'Main Pt 2'!B839</f>
        <v>835</v>
      </c>
      <c r="D266" s="106">
        <f>'Main Pt 2'!B1108</f>
        <v>780</v>
      </c>
      <c r="E266" s="106">
        <f>'Compare Pt 2'!B570</f>
        <v>5350</v>
      </c>
      <c r="F266" s="106">
        <f>'Compare Pt 2'!B839</f>
        <v>2810</v>
      </c>
      <c r="G266" s="106">
        <f>'Compare Pt 2'!B1108</f>
        <v>2540</v>
      </c>
      <c r="H266" s="69"/>
      <c r="I266" s="69"/>
      <c r="J266" s="69"/>
      <c r="K266" s="69"/>
      <c r="L266" s="69"/>
      <c r="M266" s="69"/>
      <c r="N266" s="69"/>
      <c r="O266" s="69"/>
    </row>
    <row r="267" spans="1:15" x14ac:dyDescent="0.2">
      <c r="A267" s="69" t="s">
        <v>1398</v>
      </c>
      <c r="B267" s="106">
        <f>'Main Pt 2'!B572</f>
        <v>140</v>
      </c>
      <c r="C267" s="106">
        <f>'Main Pt 2'!B841</f>
        <v>70</v>
      </c>
      <c r="D267" s="106">
        <f>'Main Pt 2'!B1110</f>
        <v>75</v>
      </c>
      <c r="E267" s="106">
        <f>'Compare Pt 2'!B572</f>
        <v>815</v>
      </c>
      <c r="F267" s="106">
        <f>'Compare Pt 2'!B841</f>
        <v>405</v>
      </c>
      <c r="G267" s="106">
        <f>'Compare Pt 2'!B1110</f>
        <v>415</v>
      </c>
      <c r="H267" s="69"/>
      <c r="I267" s="69"/>
      <c r="J267" s="69"/>
      <c r="K267" s="69"/>
      <c r="L267" s="69"/>
      <c r="M267" s="69"/>
      <c r="N267" s="69"/>
      <c r="O267" s="69"/>
    </row>
    <row r="268" spans="1:15" x14ac:dyDescent="0.2">
      <c r="A268" s="69" t="s">
        <v>1399</v>
      </c>
      <c r="B268" s="106">
        <f>'Main Pt 2'!B573</f>
        <v>29410</v>
      </c>
      <c r="C268" s="106">
        <f>'Main Pt 2'!B842</f>
        <v>12415</v>
      </c>
      <c r="D268" s="106">
        <f>'Main Pt 2'!B1111</f>
        <v>17000</v>
      </c>
      <c r="E268" s="106">
        <f>'Compare Pt 2'!B573</f>
        <v>375055</v>
      </c>
      <c r="F268" s="106">
        <f>'Compare Pt 2'!B842</f>
        <v>184760</v>
      </c>
      <c r="G268" s="106">
        <f>'Compare Pt 2'!B1111</f>
        <v>190295</v>
      </c>
      <c r="H268" s="69"/>
      <c r="I268" s="69"/>
      <c r="J268" s="69"/>
      <c r="K268" s="69"/>
      <c r="L268" s="69"/>
      <c r="M268" s="69"/>
      <c r="N268" s="69"/>
      <c r="O268" s="69"/>
    </row>
    <row r="269" spans="1:15" x14ac:dyDescent="0.2">
      <c r="A269" s="69" t="s">
        <v>1400</v>
      </c>
      <c r="B269" s="106">
        <f>'Main Pt 2'!B574</f>
        <v>27275</v>
      </c>
      <c r="C269" s="106">
        <f>'Main Pt 2'!B843</f>
        <v>11945</v>
      </c>
      <c r="D269" s="106">
        <f>'Main Pt 2'!B1112</f>
        <v>15325</v>
      </c>
      <c r="E269" s="106">
        <f>'Compare Pt 2'!B574</f>
        <v>220970</v>
      </c>
      <c r="F269" s="106">
        <f>'Compare Pt 2'!B843</f>
        <v>106260</v>
      </c>
      <c r="G269" s="106">
        <f>'Compare Pt 2'!B1112</f>
        <v>114715</v>
      </c>
      <c r="H269" s="69"/>
      <c r="I269" s="69"/>
      <c r="J269" s="69"/>
      <c r="K269" s="69"/>
      <c r="L269" s="69"/>
      <c r="M269" s="69"/>
      <c r="N269" s="69"/>
      <c r="O269" s="69"/>
    </row>
    <row r="270" spans="1:15" x14ac:dyDescent="0.2">
      <c r="A270" s="69" t="s">
        <v>1401</v>
      </c>
      <c r="B270" s="106">
        <f>'Main Pt 2'!B575</f>
        <v>11255</v>
      </c>
      <c r="C270" s="106">
        <f>'Main Pt 2'!B844</f>
        <v>5125</v>
      </c>
      <c r="D270" s="106">
        <f>'Main Pt 2'!B1113</f>
        <v>6130</v>
      </c>
      <c r="E270" s="106">
        <f>'Compare Pt 2'!B575</f>
        <v>96945</v>
      </c>
      <c r="F270" s="106">
        <f>'Compare Pt 2'!B844</f>
        <v>46380</v>
      </c>
      <c r="G270" s="106">
        <f>'Compare Pt 2'!B1113</f>
        <v>50560</v>
      </c>
      <c r="H270" s="69"/>
      <c r="I270" s="69"/>
      <c r="J270" s="69"/>
      <c r="K270" s="69"/>
      <c r="L270" s="69"/>
      <c r="M270" s="69"/>
      <c r="N270" s="69"/>
      <c r="O270" s="69"/>
    </row>
    <row r="271" spans="1:15" x14ac:dyDescent="0.2">
      <c r="A271" s="69" t="s">
        <v>1402</v>
      </c>
      <c r="B271" s="106">
        <f>'Main Pt 2'!B576</f>
        <v>86290</v>
      </c>
      <c r="C271" s="106">
        <f>'Main Pt 2'!B845</f>
        <v>38420</v>
      </c>
      <c r="D271" s="106">
        <f>'Main Pt 2'!B1114</f>
        <v>47875</v>
      </c>
      <c r="E271" s="106">
        <f>'Compare Pt 2'!B576</f>
        <v>453530</v>
      </c>
      <c r="F271" s="106">
        <f>'Compare Pt 2'!B845</f>
        <v>216160</v>
      </c>
      <c r="G271" s="106">
        <f>'Compare Pt 2'!B1114</f>
        <v>237365</v>
      </c>
      <c r="H271" s="69"/>
      <c r="I271" s="69"/>
      <c r="J271" s="69"/>
      <c r="K271" s="69"/>
      <c r="L271" s="69"/>
      <c r="M271" s="69"/>
      <c r="N271" s="69"/>
      <c r="O271" s="69"/>
    </row>
    <row r="272" spans="1:15" x14ac:dyDescent="0.2">
      <c r="A272" s="69" t="s">
        <v>1403</v>
      </c>
      <c r="B272" s="106">
        <f>'Main Pt 2'!B577</f>
        <v>65</v>
      </c>
      <c r="C272" s="106">
        <f>'Main Pt 2'!B846</f>
        <v>30</v>
      </c>
      <c r="D272" s="106">
        <f>'Main Pt 2'!B1115</f>
        <v>30</v>
      </c>
      <c r="E272" s="106">
        <f>'Compare Pt 2'!B577</f>
        <v>650</v>
      </c>
      <c r="F272" s="106">
        <f>'Compare Pt 2'!B846</f>
        <v>370</v>
      </c>
      <c r="G272" s="106">
        <f>'Compare Pt 2'!B1115</f>
        <v>285</v>
      </c>
      <c r="H272" s="69"/>
      <c r="I272" s="69"/>
      <c r="J272" s="69"/>
      <c r="K272" s="69"/>
      <c r="L272" s="69"/>
      <c r="M272" s="69"/>
      <c r="N272" s="69"/>
      <c r="O272" s="69"/>
    </row>
    <row r="273" spans="1:15" x14ac:dyDescent="0.2">
      <c r="A273" s="69" t="s">
        <v>938</v>
      </c>
      <c r="B273" s="106">
        <f>'Main Pt 2'!B578</f>
        <v>7895</v>
      </c>
      <c r="C273" s="106">
        <f>'Main Pt 2'!B847</f>
        <v>2800</v>
      </c>
      <c r="D273" s="106">
        <f>'Main Pt 2'!B1116</f>
        <v>5095</v>
      </c>
      <c r="E273" s="106">
        <f>'Compare Pt 2'!B578</f>
        <v>43240</v>
      </c>
      <c r="F273" s="106">
        <f>'Compare Pt 2'!B847</f>
        <v>14645</v>
      </c>
      <c r="G273" s="106">
        <f>'Compare Pt 2'!B1116</f>
        <v>28600</v>
      </c>
      <c r="H273" s="69"/>
      <c r="I273" s="69"/>
      <c r="J273" s="69"/>
      <c r="K273" s="69"/>
      <c r="L273" s="69"/>
      <c r="M273" s="69"/>
      <c r="N273" s="69"/>
      <c r="O273" s="69"/>
    </row>
    <row r="274" spans="1:15" x14ac:dyDescent="0.2">
      <c r="A274" s="69" t="s">
        <v>1405</v>
      </c>
      <c r="B274" s="106">
        <f>'Main Pt 2'!B580</f>
        <v>600</v>
      </c>
      <c r="C274" s="106">
        <f>'Main Pt 2'!B849</f>
        <v>320</v>
      </c>
      <c r="D274" s="106">
        <f>'Main Pt 2'!B1118</f>
        <v>280</v>
      </c>
      <c r="E274" s="106">
        <f>'Compare Pt 2'!B580</f>
        <v>1735</v>
      </c>
      <c r="F274" s="106">
        <f>'Compare Pt 2'!B849</f>
        <v>915</v>
      </c>
      <c r="G274" s="106">
        <f>'Compare Pt 2'!B1118</f>
        <v>820</v>
      </c>
      <c r="H274" s="69"/>
      <c r="I274" s="69"/>
      <c r="J274" s="69"/>
      <c r="K274" s="69"/>
      <c r="L274" s="69"/>
      <c r="M274" s="69"/>
      <c r="N274" s="69"/>
      <c r="O274" s="69"/>
    </row>
    <row r="275" spans="1:15" x14ac:dyDescent="0.2">
      <c r="A275" s="69" t="s">
        <v>940</v>
      </c>
      <c r="B275" s="106">
        <f>'Main Pt 2'!B581</f>
        <v>54780</v>
      </c>
      <c r="C275" s="106">
        <f>'Main Pt 2'!B850</f>
        <v>24965</v>
      </c>
      <c r="D275" s="106">
        <f>'Main Pt 2'!B1119</f>
        <v>29815</v>
      </c>
      <c r="E275" s="106">
        <f>'Compare Pt 2'!B581</f>
        <v>153080</v>
      </c>
      <c r="F275" s="106">
        <f>'Compare Pt 2'!B850</f>
        <v>70375</v>
      </c>
      <c r="G275" s="106">
        <f>'Compare Pt 2'!B1119</f>
        <v>82700</v>
      </c>
      <c r="H275" s="69"/>
      <c r="I275" s="69"/>
      <c r="J275" s="69"/>
      <c r="K275" s="69"/>
      <c r="L275" s="69"/>
      <c r="M275" s="69"/>
      <c r="N275" s="69"/>
      <c r="O275" s="69"/>
    </row>
    <row r="276" spans="1:15" x14ac:dyDescent="0.2">
      <c r="A276" s="69" t="s">
        <v>1407</v>
      </c>
      <c r="B276" s="106">
        <f>'Main Pt 2'!B583</f>
        <v>365</v>
      </c>
      <c r="C276" s="106">
        <f>'Main Pt 2'!B852</f>
        <v>160</v>
      </c>
      <c r="D276" s="106">
        <f>'Main Pt 2'!B1121</f>
        <v>205</v>
      </c>
      <c r="E276" s="106">
        <f>'Compare Pt 2'!B583</f>
        <v>1880</v>
      </c>
      <c r="F276" s="106">
        <f>'Compare Pt 2'!B852</f>
        <v>840</v>
      </c>
      <c r="G276" s="106">
        <f>'Compare Pt 2'!B1121</f>
        <v>1040</v>
      </c>
      <c r="H276" s="69"/>
      <c r="I276" s="69"/>
      <c r="J276" s="69"/>
      <c r="K276" s="69"/>
      <c r="L276" s="69"/>
      <c r="M276" s="69"/>
      <c r="N276" s="69"/>
      <c r="O276" s="69"/>
    </row>
    <row r="277" spans="1:15" x14ac:dyDescent="0.2">
      <c r="A277" s="69" t="s">
        <v>1409</v>
      </c>
      <c r="B277" s="106">
        <f>'Main Pt 2'!B585</f>
        <v>2840</v>
      </c>
      <c r="C277" s="106">
        <f>'Main Pt 2'!B854</f>
        <v>1155</v>
      </c>
      <c r="D277" s="106">
        <f>'Main Pt 2'!B1123</f>
        <v>1685</v>
      </c>
      <c r="E277" s="106">
        <f>'Compare Pt 2'!B585</f>
        <v>14145</v>
      </c>
      <c r="F277" s="106">
        <f>'Compare Pt 2'!B854</f>
        <v>6875</v>
      </c>
      <c r="G277" s="106">
        <f>'Compare Pt 2'!B1123</f>
        <v>7265</v>
      </c>
      <c r="H277" s="69"/>
      <c r="I277" s="69"/>
      <c r="J277" s="69"/>
      <c r="K277" s="69"/>
      <c r="L277" s="69"/>
      <c r="M277" s="69"/>
      <c r="N277" s="69"/>
      <c r="O277" s="69"/>
    </row>
    <row r="278" spans="1:15" x14ac:dyDescent="0.2">
      <c r="A278" s="69" t="s">
        <v>1410</v>
      </c>
      <c r="B278" s="106">
        <f>'Main Pt 2'!B586</f>
        <v>465</v>
      </c>
      <c r="C278" s="106">
        <f>'Main Pt 2'!B855</f>
        <v>240</v>
      </c>
      <c r="D278" s="106">
        <f>'Main Pt 2'!B1124</f>
        <v>225</v>
      </c>
      <c r="E278" s="106">
        <f>'Compare Pt 2'!B586</f>
        <v>1485</v>
      </c>
      <c r="F278" s="106">
        <f>'Compare Pt 2'!B855</f>
        <v>770</v>
      </c>
      <c r="G278" s="106">
        <f>'Compare Pt 2'!B1124</f>
        <v>710</v>
      </c>
      <c r="H278" s="69"/>
      <c r="I278" s="69"/>
      <c r="J278" s="69"/>
      <c r="K278" s="69"/>
      <c r="L278" s="69"/>
      <c r="M278" s="69"/>
      <c r="N278" s="69"/>
      <c r="O278" s="69"/>
    </row>
    <row r="279" spans="1:15" x14ac:dyDescent="0.2">
      <c r="A279" s="69" t="s">
        <v>1411</v>
      </c>
      <c r="B279" s="106">
        <f>'Main Pt 2'!B587</f>
        <v>480</v>
      </c>
      <c r="C279" s="106">
        <f>'Main Pt 2'!B856</f>
        <v>150</v>
      </c>
      <c r="D279" s="106">
        <f>'Main Pt 2'!B1125</f>
        <v>335</v>
      </c>
      <c r="E279" s="106">
        <f>'Compare Pt 2'!B587</f>
        <v>1655</v>
      </c>
      <c r="F279" s="106">
        <f>'Compare Pt 2'!B856</f>
        <v>760</v>
      </c>
      <c r="G279" s="106">
        <f>'Compare Pt 2'!B1125</f>
        <v>895</v>
      </c>
      <c r="H279" s="69"/>
      <c r="I279" s="69"/>
      <c r="J279" s="69"/>
      <c r="K279" s="69"/>
      <c r="L279" s="69"/>
      <c r="M279" s="69"/>
      <c r="N279" s="69"/>
      <c r="O279" s="69"/>
    </row>
    <row r="280" spans="1:15" x14ac:dyDescent="0.2">
      <c r="A280" s="69" t="s">
        <v>1412</v>
      </c>
      <c r="B280" s="106">
        <f>'Main Pt 2'!B588</f>
        <v>360</v>
      </c>
      <c r="C280" s="106">
        <f>'Main Pt 2'!B857</f>
        <v>205</v>
      </c>
      <c r="D280" s="106">
        <f>'Main Pt 2'!B1126</f>
        <v>150</v>
      </c>
      <c r="E280" s="106">
        <f>'Compare Pt 2'!B588</f>
        <v>1735</v>
      </c>
      <c r="F280" s="106">
        <f>'Compare Pt 2'!B857</f>
        <v>930</v>
      </c>
      <c r="G280" s="106">
        <f>'Compare Pt 2'!B1126</f>
        <v>810</v>
      </c>
      <c r="H280" s="69"/>
      <c r="I280" s="69"/>
      <c r="J280" s="69"/>
      <c r="K280" s="69"/>
      <c r="L280" s="69"/>
      <c r="M280" s="69"/>
      <c r="N280" s="69"/>
      <c r="O280" s="69"/>
    </row>
    <row r="281" spans="1:15" x14ac:dyDescent="0.2">
      <c r="A281" s="69" t="s">
        <v>2049</v>
      </c>
      <c r="B281" s="106">
        <f>'Main Pt 2'!B589</f>
        <v>695</v>
      </c>
      <c r="C281" s="106">
        <f>'Main Pt 2'!B858</f>
        <v>360</v>
      </c>
      <c r="D281" s="106">
        <f>'Main Pt 2'!B1127</f>
        <v>335</v>
      </c>
      <c r="E281" s="106">
        <f>'Compare Pt 2'!B589</f>
        <v>2805</v>
      </c>
      <c r="F281" s="106">
        <f>'Compare Pt 2'!B858</f>
        <v>1500</v>
      </c>
      <c r="G281" s="106">
        <f>'Compare Pt 2'!B1127</f>
        <v>1305</v>
      </c>
      <c r="H281" s="69"/>
      <c r="I281" s="69"/>
      <c r="J281" s="69"/>
      <c r="K281" s="69"/>
      <c r="L281" s="69"/>
      <c r="M281" s="69"/>
      <c r="N281" s="69"/>
      <c r="O281" s="69"/>
    </row>
    <row r="282" spans="1:15" x14ac:dyDescent="0.2">
      <c r="A282" s="69" t="s">
        <v>1414</v>
      </c>
      <c r="B282" s="106">
        <f>'Main Pt 2'!B590</f>
        <v>130</v>
      </c>
      <c r="C282" s="106">
        <f>'Main Pt 2'!B859</f>
        <v>50</v>
      </c>
      <c r="D282" s="106">
        <f>'Main Pt 2'!B1128</f>
        <v>85</v>
      </c>
      <c r="E282" s="106">
        <f>'Compare Pt 2'!B590</f>
        <v>1015</v>
      </c>
      <c r="F282" s="106">
        <f>'Compare Pt 2'!B859</f>
        <v>490</v>
      </c>
      <c r="G282" s="106">
        <f>'Compare Pt 2'!B1128</f>
        <v>525</v>
      </c>
      <c r="H282" s="69"/>
      <c r="I282" s="69"/>
      <c r="J282" s="69"/>
      <c r="K282" s="69"/>
      <c r="L282" s="69"/>
      <c r="M282" s="69"/>
      <c r="N282" s="69"/>
      <c r="O282" s="69"/>
    </row>
    <row r="283" spans="1:15" x14ac:dyDescent="0.2">
      <c r="A283" s="69" t="s">
        <v>1415</v>
      </c>
      <c r="B283" s="106">
        <f>'Main Pt 2'!B591</f>
        <v>295</v>
      </c>
      <c r="C283" s="106">
        <f>'Main Pt 2'!B860</f>
        <v>145</v>
      </c>
      <c r="D283" s="106">
        <f>'Main Pt 2'!B1129</f>
        <v>150</v>
      </c>
      <c r="E283" s="106">
        <f>'Compare Pt 2'!B591</f>
        <v>1245</v>
      </c>
      <c r="F283" s="106">
        <f>'Compare Pt 2'!B860</f>
        <v>595</v>
      </c>
      <c r="G283" s="106">
        <f>'Compare Pt 2'!B1129</f>
        <v>655</v>
      </c>
      <c r="H283" s="69"/>
      <c r="I283" s="69"/>
      <c r="J283" s="69"/>
      <c r="K283" s="69"/>
      <c r="L283" s="69"/>
      <c r="M283" s="69"/>
      <c r="N283" s="69"/>
      <c r="O283" s="69"/>
    </row>
    <row r="284" spans="1:15" x14ac:dyDescent="0.2">
      <c r="A284" s="69" t="s">
        <v>1416</v>
      </c>
      <c r="B284" s="106">
        <f>'Main Pt 2'!B592</f>
        <v>1090</v>
      </c>
      <c r="C284" s="106">
        <f>'Main Pt 2'!B861</f>
        <v>600</v>
      </c>
      <c r="D284" s="106">
        <f>'Main Pt 2'!B1130</f>
        <v>490</v>
      </c>
      <c r="E284" s="106">
        <f>'Compare Pt 2'!B592</f>
        <v>4170</v>
      </c>
      <c r="F284" s="106">
        <f>'Compare Pt 2'!B861</f>
        <v>2235</v>
      </c>
      <c r="G284" s="106">
        <f>'Compare Pt 2'!B1130</f>
        <v>1930</v>
      </c>
      <c r="H284" s="69"/>
      <c r="I284" s="69"/>
      <c r="J284" s="69"/>
      <c r="K284" s="69"/>
      <c r="L284" s="69"/>
      <c r="M284" s="69"/>
      <c r="N284" s="69"/>
      <c r="O284" s="69"/>
    </row>
    <row r="285" spans="1:15" x14ac:dyDescent="0.2">
      <c r="A285" s="69" t="s">
        <v>1417</v>
      </c>
      <c r="B285" s="106">
        <f>'Main Pt 2'!B593</f>
        <v>1225</v>
      </c>
      <c r="C285" s="106">
        <f>'Main Pt 2'!B862</f>
        <v>515</v>
      </c>
      <c r="D285" s="106">
        <f>'Main Pt 2'!B1131</f>
        <v>710</v>
      </c>
      <c r="E285" s="106">
        <f>'Compare Pt 2'!B593</f>
        <v>3825</v>
      </c>
      <c r="F285" s="106">
        <f>'Compare Pt 2'!B862</f>
        <v>1740</v>
      </c>
      <c r="G285" s="106">
        <f>'Compare Pt 2'!B1131</f>
        <v>2090</v>
      </c>
      <c r="H285" s="69"/>
      <c r="I285" s="69"/>
      <c r="J285" s="69"/>
      <c r="K285" s="69"/>
      <c r="L285" s="69"/>
      <c r="M285" s="69"/>
      <c r="N285" s="69"/>
      <c r="O285" s="69"/>
    </row>
    <row r="286" spans="1:15" x14ac:dyDescent="0.2">
      <c r="A286" s="69" t="s">
        <v>1418</v>
      </c>
      <c r="B286" s="106">
        <f>'Main Pt 2'!B594</f>
        <v>2110</v>
      </c>
      <c r="C286" s="106">
        <f>'Main Pt 2'!B863</f>
        <v>940</v>
      </c>
      <c r="D286" s="106">
        <f>'Main Pt 2'!B1132</f>
        <v>1165</v>
      </c>
      <c r="E286" s="106">
        <f>'Compare Pt 2'!B594</f>
        <v>5870</v>
      </c>
      <c r="F286" s="106">
        <f>'Compare Pt 2'!B863</f>
        <v>2840</v>
      </c>
      <c r="G286" s="106">
        <f>'Compare Pt 2'!B1132</f>
        <v>3030</v>
      </c>
      <c r="H286" s="69"/>
      <c r="I286" s="69"/>
      <c r="J286" s="69"/>
      <c r="K286" s="69"/>
      <c r="L286" s="69"/>
      <c r="M286" s="69"/>
      <c r="N286" s="69"/>
      <c r="O286" s="69"/>
    </row>
    <row r="287" spans="1:15" x14ac:dyDescent="0.2">
      <c r="A287" s="69" t="s">
        <v>1419</v>
      </c>
      <c r="B287" s="106">
        <f>'Main Pt 2'!B595</f>
        <v>1165</v>
      </c>
      <c r="C287" s="106">
        <f>'Main Pt 2'!B864</f>
        <v>470</v>
      </c>
      <c r="D287" s="106">
        <f>'Main Pt 2'!B1133</f>
        <v>695</v>
      </c>
      <c r="E287" s="106">
        <f>'Compare Pt 2'!B595</f>
        <v>5125</v>
      </c>
      <c r="F287" s="106">
        <f>'Compare Pt 2'!B864</f>
        <v>2325</v>
      </c>
      <c r="G287" s="106">
        <f>'Compare Pt 2'!B1133</f>
        <v>2800</v>
      </c>
      <c r="H287" s="69"/>
      <c r="I287" s="69"/>
      <c r="J287" s="69"/>
      <c r="K287" s="69"/>
      <c r="L287" s="69"/>
      <c r="M287" s="69"/>
      <c r="N287" s="69"/>
      <c r="O287" s="69"/>
    </row>
    <row r="288" spans="1:15" x14ac:dyDescent="0.2">
      <c r="A288" s="69" t="s">
        <v>1420</v>
      </c>
      <c r="B288" s="106">
        <f>'Main Pt 2'!B596</f>
        <v>390</v>
      </c>
      <c r="C288" s="106">
        <f>'Main Pt 2'!B865</f>
        <v>175</v>
      </c>
      <c r="D288" s="106">
        <f>'Main Pt 2'!B1134</f>
        <v>215</v>
      </c>
      <c r="E288" s="106">
        <f>'Compare Pt 2'!B596</f>
        <v>3180</v>
      </c>
      <c r="F288" s="106">
        <f>'Compare Pt 2'!B865</f>
        <v>1530</v>
      </c>
      <c r="G288" s="106">
        <f>'Compare Pt 2'!B1134</f>
        <v>1650</v>
      </c>
      <c r="H288" s="69"/>
      <c r="I288" s="69"/>
      <c r="J288" s="69"/>
      <c r="K288" s="69"/>
      <c r="L288" s="69"/>
      <c r="M288" s="69"/>
      <c r="N288" s="69"/>
      <c r="O288" s="69"/>
    </row>
    <row r="289" spans="1:15" x14ac:dyDescent="0.2">
      <c r="A289" s="69" t="s">
        <v>1421</v>
      </c>
      <c r="B289" s="106">
        <f>'Main Pt 2'!B597</f>
        <v>4835</v>
      </c>
      <c r="C289" s="106">
        <f>'Main Pt 2'!B866</f>
        <v>2185</v>
      </c>
      <c r="D289" s="106">
        <f>'Main Pt 2'!B1135</f>
        <v>2655</v>
      </c>
      <c r="E289" s="106">
        <f>'Compare Pt 2'!B597</f>
        <v>13400</v>
      </c>
      <c r="F289" s="106">
        <f>'Compare Pt 2'!B866</f>
        <v>6555</v>
      </c>
      <c r="G289" s="106">
        <f>'Compare Pt 2'!B1135</f>
        <v>6845</v>
      </c>
      <c r="H289" s="69"/>
      <c r="I289" s="69"/>
      <c r="J289" s="69"/>
      <c r="K289" s="69"/>
      <c r="L289" s="69"/>
      <c r="M289" s="69"/>
      <c r="N289" s="69"/>
      <c r="O289" s="69"/>
    </row>
    <row r="290" spans="1:15" x14ac:dyDescent="0.2">
      <c r="A290" s="69" t="s">
        <v>1422</v>
      </c>
      <c r="B290" s="106">
        <f>'Main Pt 2'!B598</f>
        <v>815</v>
      </c>
      <c r="C290" s="106">
        <f>'Main Pt 2'!B867</f>
        <v>425</v>
      </c>
      <c r="D290" s="106">
        <f>'Main Pt 2'!B1136</f>
        <v>390</v>
      </c>
      <c r="E290" s="106">
        <f>'Compare Pt 2'!B598</f>
        <v>3795</v>
      </c>
      <c r="F290" s="106">
        <f>'Compare Pt 2'!B867</f>
        <v>2035</v>
      </c>
      <c r="G290" s="106">
        <f>'Compare Pt 2'!B1136</f>
        <v>1750</v>
      </c>
      <c r="H290" s="69"/>
      <c r="I290" s="69"/>
      <c r="J290" s="69"/>
      <c r="K290" s="69"/>
      <c r="L290" s="69"/>
      <c r="M290" s="69"/>
      <c r="N290" s="69"/>
      <c r="O290" s="69"/>
    </row>
    <row r="291" spans="1:15" x14ac:dyDescent="0.2">
      <c r="A291" s="69" t="s">
        <v>1423</v>
      </c>
      <c r="B291" s="106">
        <f>'Main Pt 2'!B599</f>
        <v>2075</v>
      </c>
      <c r="C291" s="106">
        <f>'Main Pt 2'!B868</f>
        <v>1065</v>
      </c>
      <c r="D291" s="106">
        <f>'Main Pt 2'!B1137</f>
        <v>1010</v>
      </c>
      <c r="E291" s="106">
        <f>'Compare Pt 2'!B599</f>
        <v>9225</v>
      </c>
      <c r="F291" s="106">
        <f>'Compare Pt 2'!B868</f>
        <v>4790</v>
      </c>
      <c r="G291" s="106">
        <f>'Compare Pt 2'!B1137</f>
        <v>4435</v>
      </c>
      <c r="H291" s="69"/>
      <c r="I291" s="69"/>
      <c r="J291" s="69"/>
      <c r="K291" s="69"/>
      <c r="L291" s="69"/>
      <c r="M291" s="69"/>
      <c r="N291" s="69"/>
      <c r="O291" s="69"/>
    </row>
    <row r="292" spans="1:15" x14ac:dyDescent="0.2">
      <c r="A292" s="69" t="s">
        <v>1424</v>
      </c>
      <c r="B292" s="106">
        <f>'Main Pt 2'!B600</f>
        <v>5295</v>
      </c>
      <c r="C292" s="106">
        <f>'Main Pt 2'!B869</f>
        <v>2425</v>
      </c>
      <c r="D292" s="106">
        <f>'Main Pt 2'!B1138</f>
        <v>2875</v>
      </c>
      <c r="E292" s="106">
        <f>'Compare Pt 2'!B600</f>
        <v>19640</v>
      </c>
      <c r="F292" s="106">
        <f>'Compare Pt 2'!B869</f>
        <v>9810</v>
      </c>
      <c r="G292" s="106">
        <f>'Compare Pt 2'!B1138</f>
        <v>9830</v>
      </c>
      <c r="H292" s="69"/>
      <c r="I292" s="69"/>
      <c r="J292" s="69"/>
      <c r="K292" s="69"/>
      <c r="L292" s="69"/>
      <c r="M292" s="69"/>
      <c r="N292" s="69"/>
      <c r="O292" s="69"/>
    </row>
    <row r="293" spans="1:15" x14ac:dyDescent="0.2">
      <c r="A293" s="69" t="s">
        <v>1426</v>
      </c>
      <c r="B293" s="106">
        <f>'Main Pt 2'!B602</f>
        <v>610</v>
      </c>
      <c r="C293" s="106">
        <f>'Main Pt 2'!B871</f>
        <v>270</v>
      </c>
      <c r="D293" s="106">
        <f>'Main Pt 2'!B1140</f>
        <v>345</v>
      </c>
      <c r="E293" s="106">
        <f>'Compare Pt 2'!B602</f>
        <v>1860</v>
      </c>
      <c r="F293" s="106">
        <f>'Compare Pt 2'!B871</f>
        <v>1005</v>
      </c>
      <c r="G293" s="106">
        <f>'Compare Pt 2'!B1140</f>
        <v>860</v>
      </c>
      <c r="H293" s="69"/>
      <c r="I293" s="69"/>
      <c r="J293" s="69"/>
      <c r="K293" s="69"/>
      <c r="L293" s="69"/>
      <c r="M293" s="69"/>
      <c r="N293" s="69"/>
      <c r="O293" s="69"/>
    </row>
    <row r="294" spans="1:15" x14ac:dyDescent="0.2">
      <c r="A294" s="69" t="s">
        <v>1427</v>
      </c>
      <c r="B294" s="106">
        <f>'Main Pt 2'!B603</f>
        <v>1210</v>
      </c>
      <c r="C294" s="106">
        <f>'Main Pt 2'!B872</f>
        <v>520</v>
      </c>
      <c r="D294" s="106">
        <f>'Main Pt 2'!B1141</f>
        <v>690</v>
      </c>
      <c r="E294" s="106">
        <f>'Compare Pt 2'!B603</f>
        <v>3465</v>
      </c>
      <c r="F294" s="106">
        <f>'Compare Pt 2'!B872</f>
        <v>1700</v>
      </c>
      <c r="G294" s="106">
        <f>'Compare Pt 2'!B1141</f>
        <v>1770</v>
      </c>
      <c r="H294" s="69"/>
      <c r="I294" s="69"/>
      <c r="J294" s="69"/>
      <c r="K294" s="69"/>
      <c r="L294" s="69"/>
      <c r="M294" s="69"/>
      <c r="N294" s="69"/>
      <c r="O294" s="69"/>
    </row>
    <row r="295" spans="1:15" x14ac:dyDescent="0.2">
      <c r="A295" s="69" t="s">
        <v>1429</v>
      </c>
      <c r="B295" s="106">
        <f>'Main Pt 2'!B605</f>
        <v>575</v>
      </c>
      <c r="C295" s="106">
        <f>'Main Pt 2'!B874</f>
        <v>280</v>
      </c>
      <c r="D295" s="106">
        <f>'Main Pt 2'!B1143</f>
        <v>290</v>
      </c>
      <c r="E295" s="106">
        <f>'Compare Pt 2'!B605</f>
        <v>2570</v>
      </c>
      <c r="F295" s="106">
        <f>'Compare Pt 2'!B874</f>
        <v>1280</v>
      </c>
      <c r="G295" s="106">
        <f>'Compare Pt 2'!B1143</f>
        <v>1290</v>
      </c>
      <c r="H295" s="69"/>
      <c r="I295" s="69"/>
      <c r="J295" s="69"/>
      <c r="K295" s="69"/>
      <c r="L295" s="69"/>
      <c r="M295" s="69"/>
      <c r="N295" s="69"/>
      <c r="O295" s="69"/>
    </row>
    <row r="296" spans="1:15" x14ac:dyDescent="0.2">
      <c r="A296" s="69" t="s">
        <v>1430</v>
      </c>
      <c r="B296" s="106">
        <f>'Main Pt 2'!B606</f>
        <v>135</v>
      </c>
      <c r="C296" s="106">
        <f>'Main Pt 2'!B875</f>
        <v>60</v>
      </c>
      <c r="D296" s="106">
        <f>'Main Pt 2'!B1144</f>
        <v>75</v>
      </c>
      <c r="E296" s="106">
        <f>'Compare Pt 2'!B606</f>
        <v>645</v>
      </c>
      <c r="F296" s="106">
        <f>'Compare Pt 2'!B875</f>
        <v>300</v>
      </c>
      <c r="G296" s="106">
        <f>'Compare Pt 2'!B1144</f>
        <v>345</v>
      </c>
      <c r="H296" s="69"/>
      <c r="I296" s="69"/>
      <c r="J296" s="69"/>
      <c r="K296" s="69"/>
      <c r="L296" s="69"/>
      <c r="M296" s="69"/>
      <c r="N296" s="69"/>
      <c r="O296" s="69"/>
    </row>
    <row r="297" spans="1:15" x14ac:dyDescent="0.2">
      <c r="A297" s="69" t="s">
        <v>1431</v>
      </c>
      <c r="B297" s="106">
        <f>'Main Pt 2'!B607</f>
        <v>765</v>
      </c>
      <c r="C297" s="106">
        <f>'Main Pt 2'!B876</f>
        <v>430</v>
      </c>
      <c r="D297" s="106">
        <f>'Main Pt 2'!B1145</f>
        <v>340</v>
      </c>
      <c r="E297" s="106">
        <f>'Compare Pt 2'!B607</f>
        <v>4200</v>
      </c>
      <c r="F297" s="106">
        <f>'Compare Pt 2'!B876</f>
        <v>2250</v>
      </c>
      <c r="G297" s="106">
        <f>'Compare Pt 2'!B1145</f>
        <v>1950</v>
      </c>
      <c r="H297" s="69"/>
      <c r="I297" s="69"/>
      <c r="J297" s="69"/>
      <c r="K297" s="69"/>
      <c r="L297" s="69"/>
      <c r="M297" s="69"/>
      <c r="N297" s="69"/>
      <c r="O297" s="69"/>
    </row>
    <row r="298" spans="1:15" x14ac:dyDescent="0.2">
      <c r="A298" s="69" t="s">
        <v>1434</v>
      </c>
      <c r="B298" s="106">
        <f>'Main Pt 2'!B610</f>
        <v>108100</v>
      </c>
      <c r="C298" s="106">
        <f>'Main Pt 2'!B879</f>
        <v>49510</v>
      </c>
      <c r="D298" s="106">
        <f>'Main Pt 2'!B1148</f>
        <v>58590</v>
      </c>
      <c r="E298" s="106">
        <f>'Compare Pt 2'!B610</f>
        <v>567080</v>
      </c>
      <c r="F298" s="106">
        <f>'Compare Pt 2'!B879</f>
        <v>264390</v>
      </c>
      <c r="G298" s="106">
        <f>'Compare Pt 2'!B1148</f>
        <v>302690</v>
      </c>
      <c r="H298" s="69"/>
      <c r="I298" s="69"/>
      <c r="J298" s="69"/>
      <c r="K298" s="69"/>
      <c r="L298" s="69"/>
      <c r="M298" s="69"/>
      <c r="N298" s="69"/>
      <c r="O298" s="69"/>
    </row>
    <row r="299" spans="1:15" x14ac:dyDescent="0.2">
      <c r="A299" s="69" t="s">
        <v>1435</v>
      </c>
      <c r="B299" s="106">
        <f>'Main Pt 2'!B611</f>
        <v>1280</v>
      </c>
      <c r="C299" s="106">
        <f>'Main Pt 2'!B880</f>
        <v>535</v>
      </c>
      <c r="D299" s="106">
        <f>'Main Pt 2'!B1149</f>
        <v>750</v>
      </c>
      <c r="E299" s="106">
        <f>'Compare Pt 2'!B611</f>
        <v>10775</v>
      </c>
      <c r="F299" s="106">
        <f>'Compare Pt 2'!B880</f>
        <v>4835</v>
      </c>
      <c r="G299" s="106">
        <f>'Compare Pt 2'!B1149</f>
        <v>5940</v>
      </c>
      <c r="H299" s="69"/>
      <c r="I299" s="69"/>
      <c r="J299" s="69"/>
      <c r="K299" s="69"/>
      <c r="L299" s="69"/>
      <c r="M299" s="69"/>
      <c r="N299" s="69"/>
      <c r="O299" s="69"/>
    </row>
    <row r="300" spans="1:15" x14ac:dyDescent="0.2">
      <c r="A300" s="69" t="s">
        <v>1436</v>
      </c>
      <c r="B300" s="106">
        <f>'Main Pt 2'!B612</f>
        <v>194945</v>
      </c>
      <c r="C300" s="106">
        <f>'Main Pt 2'!B881</f>
        <v>90870</v>
      </c>
      <c r="D300" s="106">
        <f>'Main Pt 2'!B1150</f>
        <v>104075</v>
      </c>
      <c r="E300" s="106">
        <f>'Compare Pt 2'!B612</f>
        <v>588945</v>
      </c>
      <c r="F300" s="106">
        <f>'Compare Pt 2'!B881</f>
        <v>273855</v>
      </c>
      <c r="G300" s="106">
        <f>'Compare Pt 2'!B1150</f>
        <v>315085</v>
      </c>
      <c r="H300" s="69"/>
      <c r="I300" s="69"/>
      <c r="J300" s="69"/>
      <c r="K300" s="69"/>
      <c r="L300" s="69"/>
      <c r="M300" s="69"/>
      <c r="N300" s="69"/>
      <c r="O300" s="69"/>
    </row>
    <row r="301" spans="1:15" x14ac:dyDescent="0.2">
      <c r="A301" s="69" t="s">
        <v>1437</v>
      </c>
      <c r="B301" s="106">
        <f>'Main Pt 2'!B613</f>
        <v>315</v>
      </c>
      <c r="C301" s="106">
        <f>'Main Pt 2'!B882</f>
        <v>135</v>
      </c>
      <c r="D301" s="106">
        <f>'Main Pt 2'!B1151</f>
        <v>185</v>
      </c>
      <c r="E301" s="106">
        <f>'Compare Pt 2'!B613</f>
        <v>1070</v>
      </c>
      <c r="F301" s="106">
        <f>'Compare Pt 2'!B882</f>
        <v>485</v>
      </c>
      <c r="G301" s="106">
        <f>'Compare Pt 2'!B1151</f>
        <v>585</v>
      </c>
      <c r="H301" s="69"/>
      <c r="I301" s="69"/>
      <c r="J301" s="69"/>
      <c r="K301" s="69"/>
      <c r="L301" s="69"/>
      <c r="M301" s="69"/>
      <c r="N301" s="69"/>
      <c r="O301" s="69"/>
    </row>
    <row r="302" spans="1:15" x14ac:dyDescent="0.2">
      <c r="A302" s="69" t="s">
        <v>1438</v>
      </c>
      <c r="B302" s="106">
        <f>'Main Pt 2'!B614</f>
        <v>6345</v>
      </c>
      <c r="C302" s="106">
        <f>'Main Pt 2'!B883</f>
        <v>2790</v>
      </c>
      <c r="D302" s="106">
        <f>'Main Pt 2'!B1152</f>
        <v>3560</v>
      </c>
      <c r="E302" s="106">
        <f>'Compare Pt 2'!B614</f>
        <v>31385</v>
      </c>
      <c r="F302" s="106">
        <f>'Compare Pt 2'!B883</f>
        <v>14070</v>
      </c>
      <c r="G302" s="106">
        <f>'Compare Pt 2'!B1152</f>
        <v>17320</v>
      </c>
      <c r="H302" s="69"/>
      <c r="I302" s="69"/>
      <c r="J302" s="69"/>
      <c r="K302" s="69"/>
      <c r="L302" s="69"/>
      <c r="M302" s="69"/>
      <c r="N302" s="69"/>
      <c r="O302" s="69"/>
    </row>
    <row r="303" spans="1:15" x14ac:dyDescent="0.2">
      <c r="A303" s="69" t="s">
        <v>1439</v>
      </c>
      <c r="B303" s="106">
        <f>'Main Pt 2'!B615</f>
        <v>3730</v>
      </c>
      <c r="C303" s="106">
        <f>'Main Pt 2'!B884</f>
        <v>1665</v>
      </c>
      <c r="D303" s="106">
        <f>'Main Pt 2'!B1153</f>
        <v>2065</v>
      </c>
      <c r="E303" s="106">
        <f>'Compare Pt 2'!B615</f>
        <v>13060</v>
      </c>
      <c r="F303" s="106">
        <f>'Compare Pt 2'!B884</f>
        <v>5830</v>
      </c>
      <c r="G303" s="106">
        <f>'Compare Pt 2'!B1153</f>
        <v>7235</v>
      </c>
      <c r="H303" s="69"/>
      <c r="I303" s="69"/>
      <c r="J303" s="69"/>
      <c r="K303" s="69"/>
      <c r="L303" s="69"/>
      <c r="M303" s="69"/>
      <c r="N303" s="69"/>
      <c r="O303" s="69"/>
    </row>
    <row r="304" spans="1:15" x14ac:dyDescent="0.2">
      <c r="A304" s="69" t="s">
        <v>1440</v>
      </c>
      <c r="B304" s="106">
        <f>'Main Pt 2'!B616</f>
        <v>12075</v>
      </c>
      <c r="C304" s="106">
        <f>'Main Pt 2'!B885</f>
        <v>5830</v>
      </c>
      <c r="D304" s="106">
        <f>'Main Pt 2'!B1154</f>
        <v>6245</v>
      </c>
      <c r="E304" s="106">
        <f>'Compare Pt 2'!B616</f>
        <v>36025</v>
      </c>
      <c r="F304" s="106">
        <f>'Compare Pt 2'!B885</f>
        <v>16925</v>
      </c>
      <c r="G304" s="106">
        <f>'Compare Pt 2'!B1154</f>
        <v>19105</v>
      </c>
      <c r="H304" s="69"/>
      <c r="I304" s="69"/>
      <c r="J304" s="69"/>
      <c r="K304" s="69"/>
      <c r="L304" s="69"/>
      <c r="M304" s="69"/>
      <c r="N304" s="69"/>
      <c r="O304" s="69"/>
    </row>
    <row r="305" spans="1:15" x14ac:dyDescent="0.2">
      <c r="A305" s="69" t="s">
        <v>1441</v>
      </c>
      <c r="B305" s="106">
        <f>'Main Pt 2'!B617</f>
        <v>165</v>
      </c>
      <c r="C305" s="106">
        <f>'Main Pt 2'!B886</f>
        <v>65</v>
      </c>
      <c r="D305" s="106">
        <f>'Main Pt 2'!B1155</f>
        <v>100</v>
      </c>
      <c r="E305" s="106">
        <f>'Compare Pt 2'!B617</f>
        <v>685</v>
      </c>
      <c r="F305" s="106">
        <f>'Compare Pt 2'!B886</f>
        <v>300</v>
      </c>
      <c r="G305" s="106">
        <f>'Compare Pt 2'!B1155</f>
        <v>390</v>
      </c>
      <c r="H305" s="69"/>
      <c r="I305" s="69"/>
      <c r="J305" s="69"/>
      <c r="K305" s="69"/>
      <c r="L305" s="69"/>
      <c r="M305" s="69"/>
      <c r="N305" s="69"/>
      <c r="O305" s="69"/>
    </row>
    <row r="306" spans="1:15" x14ac:dyDescent="0.2">
      <c r="A306" s="69" t="s">
        <v>1443</v>
      </c>
      <c r="B306" s="106">
        <f>'Main Pt 2'!B619</f>
        <v>750</v>
      </c>
      <c r="C306" s="106">
        <f>'Main Pt 2'!B888</f>
        <v>395</v>
      </c>
      <c r="D306" s="106">
        <f>'Main Pt 2'!B1157</f>
        <v>355</v>
      </c>
      <c r="E306" s="106">
        <f>'Compare Pt 2'!B619</f>
        <v>3420</v>
      </c>
      <c r="F306" s="106">
        <f>'Compare Pt 2'!B888</f>
        <v>1710</v>
      </c>
      <c r="G306" s="106">
        <f>'Compare Pt 2'!B1157</f>
        <v>1705</v>
      </c>
      <c r="H306" s="69"/>
      <c r="I306" s="69"/>
      <c r="J306" s="69"/>
      <c r="K306" s="69"/>
      <c r="L306" s="69"/>
      <c r="M306" s="69"/>
      <c r="N306" s="69"/>
      <c r="O306" s="69"/>
    </row>
    <row r="307" spans="1:15" x14ac:dyDescent="0.2">
      <c r="A307" s="69" t="s">
        <v>1444</v>
      </c>
      <c r="B307" s="106">
        <f>'Main Pt 2'!B620</f>
        <v>1090</v>
      </c>
      <c r="C307" s="106">
        <f>'Main Pt 2'!B889</f>
        <v>530</v>
      </c>
      <c r="D307" s="106">
        <f>'Main Pt 2'!B1158</f>
        <v>560</v>
      </c>
      <c r="E307" s="106">
        <f>'Compare Pt 2'!B620</f>
        <v>4285</v>
      </c>
      <c r="F307" s="106">
        <f>'Compare Pt 2'!B889</f>
        <v>2165</v>
      </c>
      <c r="G307" s="106">
        <f>'Compare Pt 2'!B1158</f>
        <v>2120</v>
      </c>
      <c r="H307" s="69"/>
      <c r="I307" s="69"/>
      <c r="J307" s="69"/>
      <c r="K307" s="69"/>
      <c r="L307" s="69"/>
      <c r="M307" s="69"/>
      <c r="N307" s="69"/>
      <c r="O307" s="69"/>
    </row>
    <row r="308" spans="1:15" x14ac:dyDescent="0.2">
      <c r="A308" s="69" t="s">
        <v>1445</v>
      </c>
      <c r="B308" s="106">
        <f>'Main Pt 2'!B621</f>
        <v>1395</v>
      </c>
      <c r="C308" s="106">
        <f>'Main Pt 2'!B890</f>
        <v>725</v>
      </c>
      <c r="D308" s="106">
        <f>'Main Pt 2'!B1159</f>
        <v>670</v>
      </c>
      <c r="E308" s="106">
        <f>'Compare Pt 2'!B621</f>
        <v>6250</v>
      </c>
      <c r="F308" s="106">
        <f>'Compare Pt 2'!B890</f>
        <v>3115</v>
      </c>
      <c r="G308" s="106">
        <f>'Compare Pt 2'!B1159</f>
        <v>3130</v>
      </c>
      <c r="H308" s="69"/>
      <c r="I308" s="69"/>
      <c r="J308" s="69"/>
      <c r="K308" s="69"/>
      <c r="L308" s="69"/>
      <c r="M308" s="69"/>
      <c r="N308" s="69"/>
      <c r="O308" s="69"/>
    </row>
    <row r="309" spans="1:15" x14ac:dyDescent="0.2">
      <c r="A309" s="69" t="s">
        <v>1446</v>
      </c>
      <c r="B309" s="106">
        <f>'Main Pt 2'!B622</f>
        <v>525</v>
      </c>
      <c r="C309" s="106">
        <f>'Main Pt 2'!B891</f>
        <v>265</v>
      </c>
      <c r="D309" s="106">
        <f>'Main Pt 2'!B1160</f>
        <v>265</v>
      </c>
      <c r="E309" s="106">
        <f>'Compare Pt 2'!B622</f>
        <v>1640</v>
      </c>
      <c r="F309" s="106">
        <f>'Compare Pt 2'!B891</f>
        <v>845</v>
      </c>
      <c r="G309" s="106">
        <f>'Compare Pt 2'!B1160</f>
        <v>795</v>
      </c>
      <c r="H309" s="69"/>
      <c r="I309" s="69"/>
      <c r="J309" s="69"/>
      <c r="K309" s="69"/>
      <c r="L309" s="69"/>
      <c r="M309" s="69"/>
      <c r="N309" s="69"/>
      <c r="O309" s="69"/>
    </row>
    <row r="310" spans="1:15" x14ac:dyDescent="0.2">
      <c r="A310" s="69" t="s">
        <v>1448</v>
      </c>
      <c r="B310" s="106">
        <f>'Main Pt 2'!B624</f>
        <v>1235</v>
      </c>
      <c r="C310" s="106">
        <f>'Main Pt 2'!B893</f>
        <v>550</v>
      </c>
      <c r="D310" s="106">
        <f>'Main Pt 2'!B1162</f>
        <v>690</v>
      </c>
      <c r="E310" s="106">
        <f>'Compare Pt 2'!B624</f>
        <v>12960</v>
      </c>
      <c r="F310" s="106">
        <f>'Compare Pt 2'!B893</f>
        <v>6230</v>
      </c>
      <c r="G310" s="106">
        <f>'Compare Pt 2'!B1162</f>
        <v>6730</v>
      </c>
      <c r="H310" s="69"/>
      <c r="I310" s="69"/>
      <c r="J310" s="69"/>
      <c r="K310" s="69"/>
      <c r="L310" s="69"/>
      <c r="M310" s="69"/>
      <c r="N310" s="69"/>
      <c r="O310" s="69"/>
    </row>
    <row r="311" spans="1:15" x14ac:dyDescent="0.2">
      <c r="A311" s="69" t="s">
        <v>1449</v>
      </c>
      <c r="B311" s="106">
        <f>'Main Pt 2'!B625</f>
        <v>1685</v>
      </c>
      <c r="C311" s="106">
        <f>'Main Pt 2'!B894</f>
        <v>500</v>
      </c>
      <c r="D311" s="106">
        <f>'Main Pt 2'!B1163</f>
        <v>1185</v>
      </c>
      <c r="E311" s="106">
        <f>'Compare Pt 2'!B625</f>
        <v>9185</v>
      </c>
      <c r="F311" s="106">
        <f>'Compare Pt 2'!B894</f>
        <v>2575</v>
      </c>
      <c r="G311" s="106">
        <f>'Compare Pt 2'!B1163</f>
        <v>6610</v>
      </c>
      <c r="H311" s="69"/>
      <c r="I311" s="69"/>
      <c r="J311" s="69"/>
      <c r="K311" s="69"/>
      <c r="L311" s="69"/>
      <c r="M311" s="69"/>
      <c r="N311" s="69"/>
      <c r="O311" s="69"/>
    </row>
    <row r="312" spans="1:15" x14ac:dyDescent="0.2">
      <c r="A312" s="69" t="s">
        <v>1450</v>
      </c>
      <c r="B312" s="106">
        <f>'Main Pt 2'!B626</f>
        <v>10</v>
      </c>
      <c r="C312" s="106">
        <f>'Main Pt 2'!B895</f>
        <v>0</v>
      </c>
      <c r="D312" s="106">
        <f>'Main Pt 2'!B1164</f>
        <v>10</v>
      </c>
      <c r="E312" s="106">
        <f>'Compare Pt 2'!B626</f>
        <v>70</v>
      </c>
      <c r="F312" s="106">
        <f>'Compare Pt 2'!B895</f>
        <v>20</v>
      </c>
      <c r="G312" s="106">
        <f>'Compare Pt 2'!B1164</f>
        <v>50</v>
      </c>
      <c r="H312" s="69"/>
      <c r="I312" s="69"/>
      <c r="J312" s="69"/>
      <c r="K312" s="69"/>
      <c r="L312" s="69"/>
      <c r="M312" s="69"/>
      <c r="N312" s="69"/>
      <c r="O312" s="69"/>
    </row>
    <row r="313" spans="1:15" x14ac:dyDescent="0.2">
      <c r="A313" s="69" t="s">
        <v>1452</v>
      </c>
      <c r="B313" s="106">
        <f>'Main Pt 2'!B628</f>
        <v>1135</v>
      </c>
      <c r="C313" s="106">
        <f>'Main Pt 2'!B897</f>
        <v>585</v>
      </c>
      <c r="D313" s="106">
        <f>'Main Pt 2'!B1166</f>
        <v>550</v>
      </c>
      <c r="E313" s="106">
        <f>'Compare Pt 2'!B628</f>
        <v>3325</v>
      </c>
      <c r="F313" s="106">
        <f>'Compare Pt 2'!B897</f>
        <v>1795</v>
      </c>
      <c r="G313" s="106">
        <f>'Compare Pt 2'!B1166</f>
        <v>1535</v>
      </c>
      <c r="H313" s="69"/>
      <c r="I313" s="69"/>
      <c r="J313" s="69"/>
      <c r="K313" s="69"/>
      <c r="L313" s="69"/>
      <c r="M313" s="69"/>
      <c r="N313" s="69"/>
      <c r="O313" s="69"/>
    </row>
    <row r="314" spans="1:15" x14ac:dyDescent="0.2">
      <c r="A314" s="69" t="s">
        <v>1453</v>
      </c>
      <c r="B314" s="106">
        <f>'Main Pt 2'!B629</f>
        <v>11140</v>
      </c>
      <c r="C314" s="106">
        <f>'Main Pt 2'!B898</f>
        <v>5735</v>
      </c>
      <c r="D314" s="106">
        <f>'Main Pt 2'!B1167</f>
        <v>5415</v>
      </c>
      <c r="E314" s="106">
        <f>'Compare Pt 2'!B629</f>
        <v>32170</v>
      </c>
      <c r="F314" s="106">
        <f>'Compare Pt 2'!B898</f>
        <v>17095</v>
      </c>
      <c r="G314" s="106">
        <f>'Compare Pt 2'!B1167</f>
        <v>15075</v>
      </c>
      <c r="H314" s="69"/>
      <c r="I314" s="69"/>
      <c r="J314" s="69"/>
      <c r="K314" s="69"/>
      <c r="L314" s="69"/>
      <c r="M314" s="69"/>
      <c r="N314" s="69"/>
      <c r="O314" s="69"/>
    </row>
    <row r="315" spans="1:15" x14ac:dyDescent="0.2">
      <c r="A315" s="69" t="s">
        <v>1454</v>
      </c>
      <c r="B315" s="106">
        <f>'Main Pt 2'!B630</f>
        <v>705</v>
      </c>
      <c r="C315" s="106">
        <f>'Main Pt 2'!B899</f>
        <v>365</v>
      </c>
      <c r="D315" s="106">
        <f>'Main Pt 2'!B1168</f>
        <v>345</v>
      </c>
      <c r="E315" s="106">
        <f>'Compare Pt 2'!B630</f>
        <v>1210</v>
      </c>
      <c r="F315" s="106">
        <f>'Compare Pt 2'!B899</f>
        <v>615</v>
      </c>
      <c r="G315" s="106">
        <f>'Compare Pt 2'!B1168</f>
        <v>595</v>
      </c>
      <c r="H315" s="69"/>
      <c r="I315" s="69"/>
      <c r="J315" s="69"/>
      <c r="K315" s="69"/>
      <c r="L315" s="69"/>
      <c r="M315" s="69"/>
      <c r="N315" s="69"/>
      <c r="O315" s="69"/>
    </row>
    <row r="316" spans="1:15" x14ac:dyDescent="0.2">
      <c r="A316" s="69" t="s">
        <v>1455</v>
      </c>
      <c r="B316" s="106">
        <f>'Main Pt 2'!B631</f>
        <v>725</v>
      </c>
      <c r="C316" s="106">
        <f>'Main Pt 2'!B900</f>
        <v>350</v>
      </c>
      <c r="D316" s="106">
        <f>'Main Pt 2'!B1169</f>
        <v>375</v>
      </c>
      <c r="E316" s="106">
        <f>'Compare Pt 2'!B631</f>
        <v>1880</v>
      </c>
      <c r="F316" s="106">
        <f>'Compare Pt 2'!B900</f>
        <v>955</v>
      </c>
      <c r="G316" s="106">
        <f>'Compare Pt 2'!B1169</f>
        <v>925</v>
      </c>
      <c r="H316" s="69"/>
      <c r="I316" s="69"/>
      <c r="J316" s="69"/>
      <c r="K316" s="69"/>
      <c r="L316" s="69"/>
      <c r="M316" s="69"/>
      <c r="N316" s="69"/>
      <c r="O316" s="69"/>
    </row>
    <row r="317" spans="1:15" x14ac:dyDescent="0.2">
      <c r="A317" s="69" t="s">
        <v>1456</v>
      </c>
      <c r="B317" s="106">
        <f>'Main Pt 2'!B632</f>
        <v>385</v>
      </c>
      <c r="C317" s="106">
        <f>'Main Pt 2'!B901</f>
        <v>180</v>
      </c>
      <c r="D317" s="106">
        <f>'Main Pt 2'!B1170</f>
        <v>205</v>
      </c>
      <c r="E317" s="106">
        <f>'Compare Pt 2'!B632</f>
        <v>1235</v>
      </c>
      <c r="F317" s="106">
        <f>'Compare Pt 2'!B901</f>
        <v>565</v>
      </c>
      <c r="G317" s="106">
        <f>'Compare Pt 2'!B1170</f>
        <v>665</v>
      </c>
      <c r="H317" s="69"/>
      <c r="I317" s="69"/>
      <c r="J317" s="69"/>
      <c r="K317" s="69"/>
      <c r="L317" s="69"/>
      <c r="M317" s="69"/>
      <c r="N317" s="69"/>
      <c r="O317" s="69"/>
    </row>
    <row r="318" spans="1:15" x14ac:dyDescent="0.2">
      <c r="A318" s="69" t="s">
        <v>1458</v>
      </c>
      <c r="B318" s="106">
        <f>'Main Pt 2'!B634</f>
        <v>455</v>
      </c>
      <c r="C318" s="106">
        <f>'Main Pt 2'!B903</f>
        <v>165</v>
      </c>
      <c r="D318" s="106">
        <f>'Main Pt 2'!B1172</f>
        <v>290</v>
      </c>
      <c r="E318" s="106">
        <f>'Compare Pt 2'!B634</f>
        <v>5215</v>
      </c>
      <c r="F318" s="106">
        <f>'Compare Pt 2'!B903</f>
        <v>2310</v>
      </c>
      <c r="G318" s="106">
        <f>'Compare Pt 2'!B1172</f>
        <v>2905</v>
      </c>
      <c r="H318" s="69"/>
      <c r="I318" s="69"/>
      <c r="J318" s="69"/>
      <c r="K318" s="69"/>
      <c r="L318" s="69"/>
      <c r="M318" s="69"/>
      <c r="N318" s="69"/>
      <c r="O318" s="69"/>
    </row>
    <row r="319" spans="1:15" x14ac:dyDescent="0.2">
      <c r="A319" s="69" t="s">
        <v>1459</v>
      </c>
      <c r="B319" s="106">
        <f>'Main Pt 2'!B635</f>
        <v>1810</v>
      </c>
      <c r="C319" s="106">
        <f>'Main Pt 2'!B904</f>
        <v>640</v>
      </c>
      <c r="D319" s="106">
        <f>'Main Pt 2'!B1173</f>
        <v>1170</v>
      </c>
      <c r="E319" s="106">
        <f>'Compare Pt 2'!B635</f>
        <v>15045</v>
      </c>
      <c r="F319" s="106">
        <f>'Compare Pt 2'!B904</f>
        <v>6305</v>
      </c>
      <c r="G319" s="106">
        <f>'Compare Pt 2'!B1173</f>
        <v>8735</v>
      </c>
      <c r="H319" s="69"/>
      <c r="I319" s="69"/>
      <c r="J319" s="69"/>
      <c r="K319" s="69"/>
      <c r="L319" s="69"/>
      <c r="M319" s="69"/>
      <c r="N319" s="69"/>
      <c r="O319" s="69"/>
    </row>
    <row r="320" spans="1:15" x14ac:dyDescent="0.2">
      <c r="A320" s="69" t="s">
        <v>1460</v>
      </c>
      <c r="B320" s="106">
        <f>'Main Pt 2'!B636</f>
        <v>11465</v>
      </c>
      <c r="C320" s="106">
        <f>'Main Pt 2'!B905</f>
        <v>5065</v>
      </c>
      <c r="D320" s="106">
        <f>'Main Pt 2'!B1174</f>
        <v>6405</v>
      </c>
      <c r="E320" s="106">
        <f>'Compare Pt 2'!B636</f>
        <v>60625</v>
      </c>
      <c r="F320" s="106">
        <f>'Compare Pt 2'!B905</f>
        <v>28555</v>
      </c>
      <c r="G320" s="106">
        <f>'Compare Pt 2'!B1174</f>
        <v>32065</v>
      </c>
      <c r="H320" s="69"/>
      <c r="I320" s="69"/>
      <c r="J320" s="69"/>
      <c r="K320" s="69"/>
      <c r="L320" s="69"/>
      <c r="M320" s="69"/>
      <c r="N320" s="69"/>
      <c r="O320" s="69"/>
    </row>
    <row r="321" spans="1:15" x14ac:dyDescent="0.2">
      <c r="A321" s="69" t="s">
        <v>1461</v>
      </c>
      <c r="B321" s="106">
        <f>'Main Pt 2'!B637</f>
        <v>0</v>
      </c>
      <c r="C321" s="106">
        <f>'Main Pt 2'!B906</f>
        <v>0</v>
      </c>
      <c r="D321" s="106">
        <f>'Main Pt 2'!B1175</f>
        <v>0</v>
      </c>
      <c r="E321" s="106">
        <f>'Compare Pt 2'!B637</f>
        <v>15</v>
      </c>
      <c r="F321" s="106">
        <f>'Compare Pt 2'!B906</f>
        <v>10</v>
      </c>
      <c r="G321" s="106">
        <f>'Compare Pt 2'!B1175</f>
        <v>10</v>
      </c>
      <c r="H321" s="69"/>
      <c r="I321" s="69"/>
      <c r="J321" s="69"/>
      <c r="K321" s="69"/>
      <c r="L321" s="69"/>
      <c r="M321" s="69"/>
      <c r="N321" s="69"/>
      <c r="O321" s="69"/>
    </row>
    <row r="322" spans="1:15" x14ac:dyDescent="0.2">
      <c r="A322" s="69" t="s">
        <v>1462</v>
      </c>
      <c r="B322" s="106">
        <f>'Main Pt 2'!B638</f>
        <v>850</v>
      </c>
      <c r="C322" s="106">
        <f>'Main Pt 2'!B907</f>
        <v>440</v>
      </c>
      <c r="D322" s="106">
        <f>'Main Pt 2'!B1176</f>
        <v>410</v>
      </c>
      <c r="E322" s="106">
        <f>'Compare Pt 2'!B638</f>
        <v>3415</v>
      </c>
      <c r="F322" s="106">
        <f>'Compare Pt 2'!B907</f>
        <v>1860</v>
      </c>
      <c r="G322" s="106">
        <f>'Compare Pt 2'!B1176</f>
        <v>1555</v>
      </c>
      <c r="H322" s="69"/>
      <c r="I322" s="69"/>
      <c r="J322" s="69"/>
      <c r="K322" s="69"/>
      <c r="L322" s="69"/>
      <c r="M322" s="69"/>
      <c r="N322" s="69"/>
      <c r="O322" s="69"/>
    </row>
    <row r="323" spans="1:15" x14ac:dyDescent="0.2">
      <c r="A323" s="69"/>
      <c r="B323" s="106"/>
      <c r="C323" s="106"/>
      <c r="D323" s="106"/>
      <c r="E323" s="106"/>
      <c r="F323" s="106"/>
      <c r="G323" s="106"/>
      <c r="H323" s="69"/>
      <c r="I323" s="69"/>
      <c r="J323" s="69"/>
      <c r="K323" s="69"/>
      <c r="L323" s="69"/>
      <c r="M323" s="69"/>
      <c r="N323" s="69"/>
      <c r="O323" s="69"/>
    </row>
    <row r="324" spans="1:15" x14ac:dyDescent="0.2">
      <c r="A324" s="69" t="s">
        <v>2050</v>
      </c>
      <c r="B324" s="106">
        <f>'Main Pt 2'!B639</f>
        <v>139585</v>
      </c>
      <c r="C324" s="106">
        <f>'Main Pt 2'!B908</f>
        <v>67610</v>
      </c>
      <c r="D324" s="106">
        <f>'Main Pt 2'!B1177</f>
        <v>71975</v>
      </c>
      <c r="E324" s="106">
        <f>'Compare Pt 2'!B639</f>
        <v>785650</v>
      </c>
      <c r="F324" s="106">
        <f>'Compare Pt 2'!B908</f>
        <v>383055</v>
      </c>
      <c r="G324" s="106">
        <f>'Compare Pt 2'!B1177</f>
        <v>402595</v>
      </c>
      <c r="H324" s="69"/>
      <c r="I324" s="69"/>
      <c r="J324" s="69"/>
      <c r="K324" s="69"/>
      <c r="L324" s="69"/>
      <c r="M324" s="69"/>
      <c r="N324" s="69"/>
      <c r="O324" s="69"/>
    </row>
    <row r="325" spans="1:15" x14ac:dyDescent="0.2">
      <c r="A325" s="69" t="s">
        <v>2039</v>
      </c>
      <c r="B325" s="106">
        <f>'Main Pt 2'!B640</f>
        <v>22995</v>
      </c>
      <c r="C325" s="106">
        <f>'Main Pt 2'!B909</f>
        <v>10960</v>
      </c>
      <c r="D325" s="106">
        <f>'Main Pt 2'!B1178</f>
        <v>12030</v>
      </c>
      <c r="E325" s="106">
        <f>'Compare Pt 2'!B640</f>
        <v>157180</v>
      </c>
      <c r="F325" s="106">
        <f>'Compare Pt 2'!B909</f>
        <v>76615</v>
      </c>
      <c r="G325" s="106">
        <f>'Compare Pt 2'!B1178</f>
        <v>80565</v>
      </c>
      <c r="H325" s="69"/>
      <c r="I325" s="69"/>
      <c r="J325" s="69"/>
      <c r="K325" s="69"/>
      <c r="L325" s="69"/>
      <c r="M325" s="69"/>
      <c r="N325" s="69"/>
      <c r="O325" s="69"/>
    </row>
    <row r="326" spans="1:15" x14ac:dyDescent="0.2">
      <c r="A326" s="69" t="s">
        <v>2051</v>
      </c>
      <c r="B326" s="106">
        <f>'Main Pt 2'!B641</f>
        <v>90910</v>
      </c>
      <c r="C326" s="106">
        <f>'Main Pt 2'!B910</f>
        <v>44295</v>
      </c>
      <c r="D326" s="106">
        <f>'Main Pt 2'!B1179</f>
        <v>46620</v>
      </c>
      <c r="E326" s="106">
        <f>'Compare Pt 2'!B641</f>
        <v>513250</v>
      </c>
      <c r="F326" s="106">
        <f>'Compare Pt 2'!B910</f>
        <v>250005</v>
      </c>
      <c r="G326" s="106">
        <f>'Compare Pt 2'!B1179</f>
        <v>263240</v>
      </c>
      <c r="H326" s="69"/>
      <c r="I326" s="69"/>
      <c r="J326" s="69"/>
      <c r="K326" s="69"/>
      <c r="L326" s="69"/>
      <c r="M326" s="69"/>
      <c r="N326" s="69"/>
      <c r="O326" s="69"/>
    </row>
    <row r="327" spans="1:15" x14ac:dyDescent="0.2">
      <c r="A327" s="69" t="s">
        <v>2052</v>
      </c>
      <c r="B327" s="106">
        <f>'Main Pt 2'!B642</f>
        <v>20280</v>
      </c>
      <c r="C327" s="106">
        <f>'Main Pt 2'!B911</f>
        <v>9615</v>
      </c>
      <c r="D327" s="106">
        <f>'Main Pt 2'!B1180</f>
        <v>10660</v>
      </c>
      <c r="E327" s="106">
        <f>'Compare Pt 2'!B642</f>
        <v>84100</v>
      </c>
      <c r="F327" s="106">
        <f>'Compare Pt 2'!B911</f>
        <v>41380</v>
      </c>
      <c r="G327" s="106">
        <f>'Compare Pt 2'!B1180</f>
        <v>42715</v>
      </c>
      <c r="H327" s="69"/>
      <c r="I327" s="69"/>
      <c r="J327" s="69"/>
      <c r="K327" s="69"/>
      <c r="L327" s="69"/>
      <c r="M327" s="69"/>
      <c r="N327" s="69"/>
      <c r="O327" s="69"/>
    </row>
    <row r="328" spans="1:15" x14ac:dyDescent="0.2">
      <c r="A328" s="69" t="s">
        <v>2053</v>
      </c>
      <c r="B328" s="106">
        <f>'Main Pt 2'!B643</f>
        <v>5405</v>
      </c>
      <c r="C328" s="106">
        <f>'Main Pt 2'!B912</f>
        <v>2745</v>
      </c>
      <c r="D328" s="106">
        <f>'Main Pt 2'!B1181</f>
        <v>2665</v>
      </c>
      <c r="E328" s="106">
        <f>'Compare Pt 2'!B643</f>
        <v>31125</v>
      </c>
      <c r="F328" s="106">
        <f>'Compare Pt 2'!B912</f>
        <v>15055</v>
      </c>
      <c r="G328" s="106">
        <f>'Compare Pt 2'!B1181</f>
        <v>16070</v>
      </c>
      <c r="H328" s="69"/>
      <c r="I328" s="69"/>
      <c r="J328" s="69"/>
      <c r="K328" s="69"/>
      <c r="L328" s="69"/>
      <c r="M328" s="69"/>
      <c r="N328" s="69"/>
      <c r="O328" s="69"/>
    </row>
    <row r="329" spans="1:15" x14ac:dyDescent="0.2">
      <c r="A329" s="69"/>
      <c r="B329" s="106"/>
      <c r="C329" s="106"/>
      <c r="D329" s="106"/>
      <c r="E329" s="106"/>
      <c r="F329" s="106"/>
      <c r="G329" s="106"/>
      <c r="H329" s="69"/>
      <c r="I329" s="69"/>
      <c r="J329" s="69"/>
      <c r="K329" s="69"/>
      <c r="L329" s="69"/>
      <c r="M329" s="69"/>
      <c r="N329" s="69"/>
      <c r="O329" s="69"/>
    </row>
    <row r="330" spans="1:15" ht="15.75" x14ac:dyDescent="0.25">
      <c r="A330" s="102" t="s">
        <v>2322</v>
      </c>
      <c r="B330" s="110">
        <f>'Main Pt 2'!B1182</f>
        <v>4809340</v>
      </c>
      <c r="C330" s="110">
        <f>'Main Pt 2'!B1451</f>
        <v>2242030</v>
      </c>
      <c r="D330" s="110">
        <f>'Main Pt 2'!B1720</f>
        <v>2567310</v>
      </c>
      <c r="E330" s="110">
        <f>'Compare Pt 2'!B1182</f>
        <v>34460065</v>
      </c>
      <c r="F330" s="110">
        <f>'Compare Pt 2'!B1451</f>
        <v>16971580</v>
      </c>
      <c r="G330" s="110">
        <f>'Compare Pt 2'!B1720</f>
        <v>17488485</v>
      </c>
      <c r="H330" s="84"/>
      <c r="I330" s="84"/>
      <c r="J330" s="84"/>
      <c r="K330" s="84"/>
      <c r="L330" s="84"/>
      <c r="M330" s="84"/>
      <c r="N330" s="84"/>
      <c r="O330" s="84"/>
    </row>
    <row r="331" spans="1:15" x14ac:dyDescent="0.2">
      <c r="A331" s="84" t="s">
        <v>2048</v>
      </c>
      <c r="B331" s="110">
        <f>'Main Pt 2'!B1183</f>
        <v>4501790</v>
      </c>
      <c r="C331" s="110">
        <f>'Main Pt 2'!B1452</f>
        <v>2093985</v>
      </c>
      <c r="D331" s="110">
        <f>'Main Pt 2'!B1721</f>
        <v>2407800</v>
      </c>
      <c r="E331" s="110">
        <f>'Compare Pt 2'!B1183</f>
        <v>32824195</v>
      </c>
      <c r="F331" s="110">
        <f>'Compare Pt 2'!B1452</f>
        <v>16181100</v>
      </c>
      <c r="G331" s="110">
        <f>'Compare Pt 2'!B1721</f>
        <v>16643090</v>
      </c>
      <c r="H331" s="84"/>
      <c r="I331" s="84"/>
      <c r="J331" s="84"/>
      <c r="K331" s="84"/>
      <c r="L331" s="84"/>
      <c r="M331" s="84"/>
      <c r="N331" s="84"/>
      <c r="O331" s="84"/>
    </row>
    <row r="332" spans="1:15" x14ac:dyDescent="0.2">
      <c r="A332" s="84" t="s">
        <v>1205</v>
      </c>
      <c r="B332" s="110">
        <f>'Main Pt 2'!B1184</f>
        <v>3547865</v>
      </c>
      <c r="C332" s="110">
        <f>'Main Pt 2'!B1453</f>
        <v>1648675</v>
      </c>
      <c r="D332" s="110">
        <f>'Main Pt 2'!B1722</f>
        <v>1899185</v>
      </c>
      <c r="E332" s="110">
        <f>'Compare Pt 2'!B1184</f>
        <v>28874135</v>
      </c>
      <c r="F332" s="110">
        <f>'Compare Pt 2'!B1453</f>
        <v>14289455</v>
      </c>
      <c r="G332" s="110">
        <f>'Compare Pt 2'!B1722</f>
        <v>14584685</v>
      </c>
      <c r="H332" s="84"/>
      <c r="I332" s="84"/>
      <c r="J332" s="84"/>
      <c r="K332" s="84"/>
      <c r="L332" s="84"/>
      <c r="M332" s="84"/>
      <c r="N332" s="84"/>
      <c r="O332" s="84"/>
    </row>
    <row r="333" spans="1:15" x14ac:dyDescent="0.2">
      <c r="A333" s="84" t="s">
        <v>429</v>
      </c>
      <c r="B333" s="110">
        <f>'Main Pt 2'!B1185</f>
        <v>2651830</v>
      </c>
      <c r="C333" s="110">
        <f>'Main Pt 2'!B1454</f>
        <v>1237200</v>
      </c>
      <c r="D333" s="110">
        <f>'Main Pt 2'!B1723</f>
        <v>1414630</v>
      </c>
      <c r="E333" s="110">
        <f>'Compare Pt 2'!B1185</f>
        <v>22031185</v>
      </c>
      <c r="F333" s="110">
        <f>'Compare Pt 2'!B1454</f>
        <v>10908240</v>
      </c>
      <c r="G333" s="110">
        <f>'Compare Pt 2'!B1723</f>
        <v>11122945</v>
      </c>
      <c r="H333" s="84"/>
      <c r="I333" s="84"/>
      <c r="J333" s="84"/>
      <c r="K333" s="84"/>
      <c r="L333" s="84"/>
      <c r="M333" s="84"/>
      <c r="N333" s="84"/>
      <c r="O333" s="84"/>
    </row>
    <row r="334" spans="1:15" x14ac:dyDescent="0.2">
      <c r="A334" s="84" t="s">
        <v>439</v>
      </c>
      <c r="B334" s="110">
        <f>'Main Pt 2'!B1186</f>
        <v>896035</v>
      </c>
      <c r="C334" s="110">
        <f>'Main Pt 2'!B1455</f>
        <v>411480</v>
      </c>
      <c r="D334" s="110">
        <f>'Main Pt 2'!B1724</f>
        <v>484555</v>
      </c>
      <c r="E334" s="110">
        <f>'Compare Pt 2'!B1186</f>
        <v>6842955</v>
      </c>
      <c r="F334" s="110">
        <f>'Compare Pt 2'!B1455</f>
        <v>3381220</v>
      </c>
      <c r="G334" s="110">
        <f>'Compare Pt 2'!B1724</f>
        <v>3461735</v>
      </c>
      <c r="H334" s="84"/>
      <c r="I334" s="84"/>
      <c r="J334" s="84"/>
      <c r="K334" s="84"/>
      <c r="L334" s="84"/>
      <c r="M334" s="84"/>
      <c r="N334" s="84"/>
      <c r="O334" s="84"/>
    </row>
    <row r="335" spans="1:15" x14ac:dyDescent="0.2">
      <c r="A335" s="84"/>
      <c r="B335" s="110"/>
      <c r="C335" s="110"/>
      <c r="D335" s="110"/>
      <c r="E335" s="110"/>
      <c r="F335" s="110"/>
      <c r="G335" s="110"/>
      <c r="H335" s="84"/>
      <c r="I335" s="84"/>
      <c r="J335" s="84"/>
      <c r="K335" s="84"/>
      <c r="L335" s="84"/>
      <c r="M335" s="84"/>
      <c r="N335" s="84"/>
      <c r="O335" s="84"/>
    </row>
    <row r="336" spans="1:15" x14ac:dyDescent="0.2">
      <c r="A336" s="84" t="s">
        <v>1206</v>
      </c>
      <c r="B336" s="110">
        <f>'Main Pt 2'!B1187</f>
        <v>953925</v>
      </c>
      <c r="C336" s="110">
        <f>'Main Pt 2'!B1456</f>
        <v>445305</v>
      </c>
      <c r="D336" s="110">
        <f>'Main Pt 2'!B1725</f>
        <v>508620</v>
      </c>
      <c r="E336" s="110">
        <f>'Compare Pt 2'!B1187</f>
        <v>3950055</v>
      </c>
      <c r="F336" s="110">
        <f>'Compare Pt 2'!B1456</f>
        <v>1891650</v>
      </c>
      <c r="G336" s="110">
        <f>'Compare Pt 2'!B1725</f>
        <v>2058405</v>
      </c>
      <c r="H336" s="84"/>
      <c r="I336" s="84"/>
      <c r="J336" s="84"/>
      <c r="K336" s="84"/>
      <c r="L336" s="84"/>
      <c r="M336" s="84"/>
      <c r="N336" s="84"/>
      <c r="O336" s="84"/>
    </row>
    <row r="337" spans="1:15" x14ac:dyDescent="0.2">
      <c r="A337" s="84" t="s">
        <v>1207</v>
      </c>
      <c r="B337" s="110">
        <f>'Main Pt 2'!B1188</f>
        <v>7695</v>
      </c>
      <c r="C337" s="110">
        <f>'Main Pt 2'!B1457</f>
        <v>3575</v>
      </c>
      <c r="D337" s="110">
        <f>'Main Pt 2'!B1726</f>
        <v>4120</v>
      </c>
      <c r="E337" s="110">
        <f>'Compare Pt 2'!B1188</f>
        <v>117680</v>
      </c>
      <c r="F337" s="110">
        <f>'Compare Pt 2'!B1457</f>
        <v>59270</v>
      </c>
      <c r="G337" s="110">
        <f>'Compare Pt 2'!B1726</f>
        <v>58410</v>
      </c>
      <c r="H337" s="84"/>
      <c r="I337" s="84"/>
      <c r="J337" s="84"/>
      <c r="K337" s="84"/>
      <c r="L337" s="84"/>
      <c r="M337" s="84"/>
      <c r="N337" s="84"/>
      <c r="O337" s="84"/>
    </row>
    <row r="338" spans="1:15" x14ac:dyDescent="0.2">
      <c r="A338" s="84" t="s">
        <v>1208</v>
      </c>
      <c r="B338" s="110">
        <f>'Main Pt 2'!B1189</f>
        <v>4445</v>
      </c>
      <c r="C338" s="110">
        <f>'Main Pt 2'!B1458</f>
        <v>2015</v>
      </c>
      <c r="D338" s="110">
        <f>'Main Pt 2'!B1727</f>
        <v>2435</v>
      </c>
      <c r="E338" s="110">
        <f>'Compare Pt 2'!B1189</f>
        <v>74455</v>
      </c>
      <c r="F338" s="110">
        <f>'Compare Pt 2'!B1458</f>
        <v>37455</v>
      </c>
      <c r="G338" s="110">
        <f>'Compare Pt 2'!B1727</f>
        <v>37000</v>
      </c>
      <c r="H338" s="84"/>
      <c r="I338" s="84"/>
      <c r="J338" s="84"/>
      <c r="K338" s="84"/>
      <c r="L338" s="84"/>
      <c r="M338" s="84"/>
      <c r="N338" s="84"/>
      <c r="O338" s="84"/>
    </row>
    <row r="339" spans="1:15" x14ac:dyDescent="0.2">
      <c r="A339" s="84" t="s">
        <v>1209</v>
      </c>
      <c r="B339" s="110">
        <f>'Main Pt 2'!B1190</f>
        <v>35</v>
      </c>
      <c r="C339" s="110">
        <f>'Main Pt 2'!B1459</f>
        <v>10</v>
      </c>
      <c r="D339" s="110">
        <f>'Main Pt 2'!B1728</f>
        <v>25</v>
      </c>
      <c r="E339" s="110">
        <f>'Compare Pt 2'!B1190</f>
        <v>1095</v>
      </c>
      <c r="F339" s="110">
        <f>'Compare Pt 2'!B1459</f>
        <v>540</v>
      </c>
      <c r="G339" s="110">
        <f>'Compare Pt 2'!B1728</f>
        <v>560</v>
      </c>
      <c r="H339" s="84"/>
      <c r="I339" s="84"/>
      <c r="J339" s="84"/>
      <c r="K339" s="84"/>
      <c r="L339" s="84"/>
      <c r="M339" s="84"/>
      <c r="N339" s="84"/>
      <c r="O339" s="84"/>
    </row>
    <row r="340" spans="1:15" x14ac:dyDescent="0.2">
      <c r="A340" s="84" t="s">
        <v>1210</v>
      </c>
      <c r="B340" s="110">
        <f>'Main Pt 2'!B1191</f>
        <v>3265</v>
      </c>
      <c r="C340" s="110">
        <f>'Main Pt 2'!B1460</f>
        <v>1490</v>
      </c>
      <c r="D340" s="110">
        <f>'Main Pt 2'!B1729</f>
        <v>1775</v>
      </c>
      <c r="E340" s="110">
        <f>'Compare Pt 2'!B1191</f>
        <v>55285</v>
      </c>
      <c r="F340" s="110">
        <f>'Compare Pt 2'!B1460</f>
        <v>27810</v>
      </c>
      <c r="G340" s="110">
        <f>'Compare Pt 2'!B1729</f>
        <v>27485</v>
      </c>
      <c r="H340" s="84"/>
      <c r="I340" s="84"/>
      <c r="J340" s="84"/>
      <c r="K340" s="84"/>
      <c r="L340" s="84"/>
      <c r="M340" s="84"/>
      <c r="N340" s="84"/>
      <c r="O340" s="84"/>
    </row>
    <row r="341" spans="1:15" x14ac:dyDescent="0.2">
      <c r="A341" s="84" t="s">
        <v>1211</v>
      </c>
      <c r="B341" s="110">
        <f>'Main Pt 2'!B1192</f>
        <v>375</v>
      </c>
      <c r="C341" s="110">
        <f>'Main Pt 2'!B1461</f>
        <v>165</v>
      </c>
      <c r="D341" s="110">
        <f>'Main Pt 2'!B1730</f>
        <v>210</v>
      </c>
      <c r="E341" s="110">
        <f>'Compare Pt 2'!B1192</f>
        <v>5430</v>
      </c>
      <c r="F341" s="110">
        <f>'Compare Pt 2'!B1461</f>
        <v>2770</v>
      </c>
      <c r="G341" s="110">
        <f>'Compare Pt 2'!B1730</f>
        <v>2660</v>
      </c>
      <c r="H341" s="84"/>
      <c r="I341" s="84"/>
      <c r="J341" s="84"/>
      <c r="K341" s="84"/>
      <c r="L341" s="84"/>
      <c r="M341" s="84"/>
      <c r="N341" s="84"/>
      <c r="O341" s="84"/>
    </row>
    <row r="342" spans="1:15" x14ac:dyDescent="0.2">
      <c r="A342" s="84" t="s">
        <v>1212</v>
      </c>
      <c r="B342" s="110">
        <f>'Main Pt 2'!B1193</f>
        <v>280</v>
      </c>
      <c r="C342" s="110">
        <f>'Main Pt 2'!B1462</f>
        <v>145</v>
      </c>
      <c r="D342" s="110">
        <f>'Main Pt 2'!B1731</f>
        <v>135</v>
      </c>
      <c r="E342" s="110">
        <f>'Compare Pt 2'!B1193</f>
        <v>8545</v>
      </c>
      <c r="F342" s="110">
        <f>'Compare Pt 2'!B1462</f>
        <v>4185</v>
      </c>
      <c r="G342" s="110">
        <f>'Compare Pt 2'!B1731</f>
        <v>4360</v>
      </c>
      <c r="H342" s="84"/>
      <c r="I342" s="84"/>
      <c r="J342" s="84"/>
      <c r="K342" s="84"/>
      <c r="L342" s="84"/>
      <c r="M342" s="84"/>
      <c r="N342" s="84"/>
      <c r="O342" s="84"/>
    </row>
    <row r="343" spans="1:15" x14ac:dyDescent="0.2">
      <c r="A343" s="84" t="s">
        <v>1213</v>
      </c>
      <c r="B343" s="110">
        <f>'Main Pt 2'!B1194</f>
        <v>0</v>
      </c>
      <c r="C343" s="110">
        <f>'Main Pt 2'!B1463</f>
        <v>0</v>
      </c>
      <c r="D343" s="110">
        <f>'Main Pt 2'!B1732</f>
        <v>0</v>
      </c>
      <c r="E343" s="110">
        <f>'Compare Pt 2'!B1194</f>
        <v>10</v>
      </c>
      <c r="F343" s="110">
        <f>'Compare Pt 2'!B1463</f>
        <v>10</v>
      </c>
      <c r="G343" s="110">
        <f>'Compare Pt 2'!B1732</f>
        <v>0</v>
      </c>
      <c r="H343" s="84"/>
      <c r="I343" s="84"/>
      <c r="J343" s="84"/>
      <c r="K343" s="84"/>
      <c r="L343" s="84"/>
      <c r="M343" s="84"/>
      <c r="N343" s="84"/>
      <c r="O343" s="84"/>
    </row>
    <row r="344" spans="1:15" x14ac:dyDescent="0.2">
      <c r="A344" s="84" t="s">
        <v>1214</v>
      </c>
      <c r="B344" s="110">
        <f>'Main Pt 2'!B1195</f>
        <v>0</v>
      </c>
      <c r="C344" s="110">
        <f>'Main Pt 2'!B1464</f>
        <v>0</v>
      </c>
      <c r="D344" s="110">
        <f>'Main Pt 2'!B1733</f>
        <v>0</v>
      </c>
      <c r="E344" s="110">
        <f>'Compare Pt 2'!B1195</f>
        <v>1190</v>
      </c>
      <c r="F344" s="110">
        <f>'Compare Pt 2'!B1464</f>
        <v>590</v>
      </c>
      <c r="G344" s="110">
        <f>'Compare Pt 2'!B1733</f>
        <v>605</v>
      </c>
      <c r="H344" s="84"/>
      <c r="I344" s="84"/>
      <c r="J344" s="84"/>
      <c r="K344" s="84"/>
      <c r="L344" s="84"/>
      <c r="M344" s="84"/>
      <c r="N344" s="84"/>
      <c r="O344" s="84"/>
    </row>
    <row r="345" spans="1:15" x14ac:dyDescent="0.2">
      <c r="A345" s="84" t="s">
        <v>1215</v>
      </c>
      <c r="B345" s="110">
        <f>'Main Pt 2'!B1196</f>
        <v>40</v>
      </c>
      <c r="C345" s="110">
        <f>'Main Pt 2'!B1465</f>
        <v>20</v>
      </c>
      <c r="D345" s="110">
        <f>'Main Pt 2'!B1734</f>
        <v>20</v>
      </c>
      <c r="E345" s="110">
        <f>'Compare Pt 2'!B1196</f>
        <v>70</v>
      </c>
      <c r="F345" s="110">
        <f>'Compare Pt 2'!B1465</f>
        <v>30</v>
      </c>
      <c r="G345" s="110">
        <f>'Compare Pt 2'!B1734</f>
        <v>45</v>
      </c>
      <c r="H345" s="84"/>
      <c r="I345" s="84"/>
      <c r="J345" s="84"/>
      <c r="K345" s="84"/>
      <c r="L345" s="84"/>
      <c r="M345" s="84"/>
      <c r="N345" s="84"/>
      <c r="O345" s="84"/>
    </row>
    <row r="346" spans="1:15" x14ac:dyDescent="0.2">
      <c r="A346" s="84" t="s">
        <v>1216</v>
      </c>
      <c r="B346" s="110">
        <f>'Main Pt 2'!B1197</f>
        <v>95</v>
      </c>
      <c r="C346" s="110">
        <f>'Main Pt 2'!B1466</f>
        <v>45</v>
      </c>
      <c r="D346" s="110">
        <f>'Main Pt 2'!B1735</f>
        <v>50</v>
      </c>
      <c r="E346" s="110">
        <f>'Compare Pt 2'!B1197</f>
        <v>1360</v>
      </c>
      <c r="F346" s="110">
        <f>'Compare Pt 2'!B1466</f>
        <v>675</v>
      </c>
      <c r="G346" s="110">
        <f>'Compare Pt 2'!B1735</f>
        <v>685</v>
      </c>
      <c r="H346" s="84"/>
      <c r="I346" s="84"/>
      <c r="J346" s="84"/>
      <c r="K346" s="84"/>
      <c r="L346" s="84"/>
      <c r="M346" s="84"/>
      <c r="N346" s="84"/>
      <c r="O346" s="84"/>
    </row>
    <row r="347" spans="1:15" x14ac:dyDescent="0.2">
      <c r="A347" s="84" t="s">
        <v>1217</v>
      </c>
      <c r="B347" s="110">
        <f>'Main Pt 2'!B1198</f>
        <v>0</v>
      </c>
      <c r="C347" s="110">
        <f>'Main Pt 2'!B1467</f>
        <v>0</v>
      </c>
      <c r="D347" s="110">
        <f>'Main Pt 2'!B1736</f>
        <v>0</v>
      </c>
      <c r="E347" s="110">
        <f>'Compare Pt 2'!B1198</f>
        <v>10</v>
      </c>
      <c r="F347" s="110">
        <f>'Compare Pt 2'!B1467</f>
        <v>0</v>
      </c>
      <c r="G347" s="110">
        <f>'Compare Pt 2'!B1736</f>
        <v>0</v>
      </c>
      <c r="H347" s="84"/>
      <c r="I347" s="84"/>
      <c r="J347" s="84"/>
      <c r="K347" s="84"/>
      <c r="L347" s="84"/>
      <c r="M347" s="84"/>
      <c r="N347" s="84"/>
      <c r="O347" s="84"/>
    </row>
    <row r="348" spans="1:15" x14ac:dyDescent="0.2">
      <c r="A348" s="84" t="s">
        <v>1218</v>
      </c>
      <c r="B348" s="110">
        <f>'Main Pt 2'!B1199</f>
        <v>160</v>
      </c>
      <c r="C348" s="110">
        <f>'Main Pt 2'!B1468</f>
        <v>75</v>
      </c>
      <c r="D348" s="110">
        <f>'Main Pt 2'!B1737</f>
        <v>80</v>
      </c>
      <c r="E348" s="110">
        <f>'Compare Pt 2'!B1199</f>
        <v>340</v>
      </c>
      <c r="F348" s="110">
        <f>'Compare Pt 2'!B1468</f>
        <v>145</v>
      </c>
      <c r="G348" s="110">
        <f>'Compare Pt 2'!B1737</f>
        <v>195</v>
      </c>
      <c r="H348" s="84"/>
      <c r="I348" s="84"/>
      <c r="J348" s="84"/>
      <c r="K348" s="84"/>
      <c r="L348" s="84"/>
      <c r="M348" s="84"/>
      <c r="N348" s="84"/>
      <c r="O348" s="84"/>
    </row>
    <row r="349" spans="1:15" x14ac:dyDescent="0.2">
      <c r="A349" s="84" t="s">
        <v>1219</v>
      </c>
      <c r="B349" s="110">
        <f>'Main Pt 2'!B1200</f>
        <v>145</v>
      </c>
      <c r="C349" s="110">
        <f>'Main Pt 2'!B1469</f>
        <v>75</v>
      </c>
      <c r="D349" s="110">
        <f>'Main Pt 2'!B1738</f>
        <v>70</v>
      </c>
      <c r="E349" s="110">
        <f>'Compare Pt 2'!B1200</f>
        <v>805</v>
      </c>
      <c r="F349" s="110">
        <f>'Compare Pt 2'!B1469</f>
        <v>430</v>
      </c>
      <c r="G349" s="110">
        <f>'Compare Pt 2'!B1738</f>
        <v>380</v>
      </c>
      <c r="H349" s="84"/>
      <c r="I349" s="84"/>
      <c r="J349" s="84"/>
      <c r="K349" s="84"/>
      <c r="L349" s="84"/>
      <c r="M349" s="84"/>
      <c r="N349" s="84"/>
      <c r="O349" s="84"/>
    </row>
    <row r="350" spans="1:15" x14ac:dyDescent="0.2">
      <c r="A350" s="84" t="s">
        <v>1220</v>
      </c>
      <c r="B350" s="110">
        <f>'Main Pt 2'!B1201</f>
        <v>2175</v>
      </c>
      <c r="C350" s="110">
        <f>'Main Pt 2'!B1470</f>
        <v>965</v>
      </c>
      <c r="D350" s="110">
        <f>'Main Pt 2'!B1739</f>
        <v>1205</v>
      </c>
      <c r="E350" s="110">
        <f>'Compare Pt 2'!B1201</f>
        <v>37525</v>
      </c>
      <c r="F350" s="110">
        <f>'Compare Pt 2'!B1470</f>
        <v>18970</v>
      </c>
      <c r="G350" s="110">
        <f>'Compare Pt 2'!B1739</f>
        <v>18560</v>
      </c>
      <c r="H350" s="84"/>
      <c r="I350" s="84"/>
      <c r="J350" s="84"/>
      <c r="K350" s="84"/>
      <c r="L350" s="84"/>
      <c r="M350" s="84"/>
      <c r="N350" s="84"/>
      <c r="O350" s="84"/>
    </row>
    <row r="351" spans="1:15" x14ac:dyDescent="0.2">
      <c r="A351" s="84" t="s">
        <v>1221</v>
      </c>
      <c r="B351" s="110">
        <f>'Main Pt 2'!B1202</f>
        <v>40</v>
      </c>
      <c r="C351" s="110">
        <f>'Main Pt 2'!B1471</f>
        <v>15</v>
      </c>
      <c r="D351" s="110">
        <f>'Main Pt 2'!B1740</f>
        <v>25</v>
      </c>
      <c r="E351" s="110">
        <f>'Compare Pt 2'!B1202</f>
        <v>3580</v>
      </c>
      <c r="F351" s="110">
        <f>'Compare Pt 2'!B1471</f>
        <v>1780</v>
      </c>
      <c r="G351" s="110">
        <f>'Compare Pt 2'!B1740</f>
        <v>1795</v>
      </c>
      <c r="H351" s="84"/>
      <c r="I351" s="84"/>
      <c r="J351" s="84"/>
      <c r="K351" s="84"/>
      <c r="L351" s="84"/>
      <c r="M351" s="84"/>
      <c r="N351" s="84"/>
      <c r="O351" s="84"/>
    </row>
    <row r="352" spans="1:15" x14ac:dyDescent="0.2">
      <c r="A352" s="84" t="s">
        <v>1222</v>
      </c>
      <c r="B352" s="110">
        <f>'Main Pt 2'!B1203</f>
        <v>0</v>
      </c>
      <c r="C352" s="110">
        <f>'Main Pt 2'!B1472</f>
        <v>0</v>
      </c>
      <c r="D352" s="110">
        <f>'Main Pt 2'!B1741</f>
        <v>0</v>
      </c>
      <c r="E352" s="110">
        <f>'Compare Pt 2'!B1203</f>
        <v>50</v>
      </c>
      <c r="F352" s="110">
        <f>'Compare Pt 2'!B1472</f>
        <v>25</v>
      </c>
      <c r="G352" s="110">
        <f>'Compare Pt 2'!B1741</f>
        <v>25</v>
      </c>
      <c r="H352" s="84"/>
      <c r="I352" s="84"/>
      <c r="J352" s="84"/>
      <c r="K352" s="84"/>
      <c r="L352" s="84"/>
      <c r="M352" s="84"/>
      <c r="N352" s="84"/>
      <c r="O352" s="84"/>
    </row>
    <row r="353" spans="1:15" x14ac:dyDescent="0.2">
      <c r="A353" s="84" t="s">
        <v>1223</v>
      </c>
      <c r="B353" s="110">
        <f>'Main Pt 2'!B1204</f>
        <v>40</v>
      </c>
      <c r="C353" s="110">
        <f>'Main Pt 2'!B1473</f>
        <v>20</v>
      </c>
      <c r="D353" s="110">
        <f>'Main Pt 2'!B1742</f>
        <v>20</v>
      </c>
      <c r="E353" s="110">
        <f>'Compare Pt 2'!B1204</f>
        <v>3530</v>
      </c>
      <c r="F353" s="110">
        <f>'Compare Pt 2'!B1473</f>
        <v>1760</v>
      </c>
      <c r="G353" s="110">
        <f>'Compare Pt 2'!B1742</f>
        <v>1770</v>
      </c>
      <c r="H353" s="84"/>
      <c r="I353" s="84"/>
      <c r="J353" s="84"/>
      <c r="K353" s="84"/>
      <c r="L353" s="84"/>
      <c r="M353" s="84"/>
      <c r="N353" s="84"/>
      <c r="O353" s="84"/>
    </row>
    <row r="354" spans="1:15" x14ac:dyDescent="0.2">
      <c r="A354" s="84" t="s">
        <v>1224</v>
      </c>
      <c r="B354" s="110">
        <f>'Main Pt 2'!B1205</f>
        <v>1105</v>
      </c>
      <c r="C354" s="110">
        <f>'Main Pt 2'!B1474</f>
        <v>490</v>
      </c>
      <c r="D354" s="110">
        <f>'Main Pt 2'!B1743</f>
        <v>615</v>
      </c>
      <c r="E354" s="110">
        <f>'Compare Pt 2'!B1205</f>
        <v>14485</v>
      </c>
      <c r="F354" s="110">
        <f>'Compare Pt 2'!B1474</f>
        <v>7325</v>
      </c>
      <c r="G354" s="110">
        <f>'Compare Pt 2'!B1743</f>
        <v>7160</v>
      </c>
      <c r="H354" s="84"/>
      <c r="I354" s="84"/>
      <c r="J354" s="84"/>
      <c r="K354" s="84"/>
      <c r="L354" s="84"/>
      <c r="M354" s="84"/>
      <c r="N354" s="84"/>
      <c r="O354" s="84"/>
    </row>
    <row r="355" spans="1:15" x14ac:dyDescent="0.2">
      <c r="A355" s="84" t="s">
        <v>1225</v>
      </c>
      <c r="B355" s="110">
        <f>'Main Pt 2'!B1206</f>
        <v>70</v>
      </c>
      <c r="C355" s="110">
        <f>'Main Pt 2'!B1475</f>
        <v>25</v>
      </c>
      <c r="D355" s="110">
        <f>'Main Pt 2'!B1744</f>
        <v>50</v>
      </c>
      <c r="E355" s="110">
        <f>'Compare Pt 2'!B1206</f>
        <v>395</v>
      </c>
      <c r="F355" s="110">
        <f>'Compare Pt 2'!B1475</f>
        <v>175</v>
      </c>
      <c r="G355" s="110">
        <f>'Compare Pt 2'!B1744</f>
        <v>210</v>
      </c>
      <c r="H355" s="84"/>
      <c r="I355" s="84"/>
      <c r="J355" s="84"/>
      <c r="K355" s="84"/>
      <c r="L355" s="84"/>
      <c r="M355" s="84"/>
      <c r="N355" s="84"/>
      <c r="O355" s="84"/>
    </row>
    <row r="356" spans="1:15" x14ac:dyDescent="0.2">
      <c r="A356" s="84" t="s">
        <v>1226</v>
      </c>
      <c r="B356" s="110">
        <f>'Main Pt 2'!B1207</f>
        <v>620</v>
      </c>
      <c r="C356" s="110">
        <f>'Main Pt 2'!B1476</f>
        <v>245</v>
      </c>
      <c r="D356" s="110">
        <f>'Main Pt 2'!B1745</f>
        <v>375</v>
      </c>
      <c r="E356" s="110">
        <f>'Compare Pt 2'!B1207</f>
        <v>6075</v>
      </c>
      <c r="F356" s="110">
        <f>'Compare Pt 2'!B1476</f>
        <v>3070</v>
      </c>
      <c r="G356" s="110">
        <f>'Compare Pt 2'!B1745</f>
        <v>3000</v>
      </c>
      <c r="H356" s="84"/>
      <c r="I356" s="84"/>
      <c r="J356" s="84"/>
      <c r="K356" s="84"/>
      <c r="L356" s="84"/>
      <c r="M356" s="84"/>
      <c r="N356" s="84"/>
      <c r="O356" s="84"/>
    </row>
    <row r="357" spans="1:15" x14ac:dyDescent="0.2">
      <c r="A357" s="84" t="s">
        <v>1227</v>
      </c>
      <c r="B357" s="110">
        <f>'Main Pt 2'!B1208</f>
        <v>410</v>
      </c>
      <c r="C357" s="110">
        <f>'Main Pt 2'!B1477</f>
        <v>220</v>
      </c>
      <c r="D357" s="110">
        <f>'Main Pt 2'!B1746</f>
        <v>185</v>
      </c>
      <c r="E357" s="110">
        <f>'Compare Pt 2'!B1208</f>
        <v>7945</v>
      </c>
      <c r="F357" s="110">
        <f>'Compare Pt 2'!B1477</f>
        <v>4035</v>
      </c>
      <c r="G357" s="110">
        <f>'Compare Pt 2'!B1746</f>
        <v>3910</v>
      </c>
      <c r="H357" s="84"/>
      <c r="I357" s="84"/>
      <c r="J357" s="84"/>
      <c r="K357" s="84"/>
      <c r="L357" s="84"/>
      <c r="M357" s="84"/>
      <c r="N357" s="84"/>
      <c r="O357" s="84"/>
    </row>
    <row r="358" spans="1:15" x14ac:dyDescent="0.2">
      <c r="A358" s="84" t="s">
        <v>1228</v>
      </c>
      <c r="B358" s="110">
        <f>'Main Pt 2'!B1209</f>
        <v>0</v>
      </c>
      <c r="C358" s="110">
        <f>'Main Pt 2'!B1478</f>
        <v>0</v>
      </c>
      <c r="D358" s="110">
        <f>'Main Pt 2'!B1747</f>
        <v>0</v>
      </c>
      <c r="E358" s="110">
        <f>'Compare Pt 2'!B1209</f>
        <v>75</v>
      </c>
      <c r="F358" s="110">
        <f>'Compare Pt 2'!B1478</f>
        <v>40</v>
      </c>
      <c r="G358" s="110">
        <f>'Compare Pt 2'!B1747</f>
        <v>35</v>
      </c>
      <c r="H358" s="84"/>
      <c r="I358" s="84"/>
      <c r="J358" s="84"/>
      <c r="K358" s="84"/>
      <c r="L358" s="84"/>
      <c r="M358" s="84"/>
      <c r="N358" s="84"/>
      <c r="O358" s="84"/>
    </row>
    <row r="359" spans="1:15" x14ac:dyDescent="0.2">
      <c r="A359" s="84" t="s">
        <v>1229</v>
      </c>
      <c r="B359" s="110">
        <f>'Main Pt 2'!B1210</f>
        <v>0</v>
      </c>
      <c r="C359" s="110">
        <f>'Main Pt 2'!B1479</f>
        <v>0</v>
      </c>
      <c r="D359" s="110">
        <f>'Main Pt 2'!B1748</f>
        <v>0</v>
      </c>
      <c r="E359" s="110">
        <f>'Compare Pt 2'!B1210</f>
        <v>10</v>
      </c>
      <c r="F359" s="110">
        <f>'Compare Pt 2'!B1479</f>
        <v>0</v>
      </c>
      <c r="G359" s="110">
        <f>'Compare Pt 2'!B1748</f>
        <v>0</v>
      </c>
      <c r="H359" s="84"/>
      <c r="I359" s="84"/>
      <c r="J359" s="84"/>
      <c r="K359" s="84"/>
      <c r="L359" s="84"/>
      <c r="M359" s="84"/>
      <c r="N359" s="84"/>
      <c r="O359" s="84"/>
    </row>
    <row r="360" spans="1:15" x14ac:dyDescent="0.2">
      <c r="A360" s="84" t="s">
        <v>1230</v>
      </c>
      <c r="B360" s="110">
        <f>'Main Pt 2'!B1211</f>
        <v>1240</v>
      </c>
      <c r="C360" s="110">
        <f>'Main Pt 2'!B1480</f>
        <v>545</v>
      </c>
      <c r="D360" s="110">
        <f>'Main Pt 2'!B1749</f>
        <v>695</v>
      </c>
      <c r="E360" s="110">
        <f>'Compare Pt 2'!B1211</f>
        <v>10330</v>
      </c>
      <c r="F360" s="110">
        <f>'Compare Pt 2'!B1480</f>
        <v>5160</v>
      </c>
      <c r="G360" s="110">
        <f>'Compare Pt 2'!B1749</f>
        <v>5165</v>
      </c>
      <c r="H360" s="84"/>
      <c r="I360" s="84"/>
      <c r="J360" s="84"/>
      <c r="K360" s="84"/>
      <c r="L360" s="84"/>
      <c r="M360" s="84"/>
      <c r="N360" s="84"/>
      <c r="O360" s="84"/>
    </row>
    <row r="361" spans="1:15" x14ac:dyDescent="0.2">
      <c r="A361" s="84" t="s">
        <v>1231</v>
      </c>
      <c r="B361" s="110">
        <f>'Main Pt 2'!B1212</f>
        <v>1240</v>
      </c>
      <c r="C361" s="110">
        <f>'Main Pt 2'!B1481</f>
        <v>545</v>
      </c>
      <c r="D361" s="110">
        <f>'Main Pt 2'!B1750</f>
        <v>695</v>
      </c>
      <c r="E361" s="110">
        <f>'Compare Pt 2'!B1212</f>
        <v>10320</v>
      </c>
      <c r="F361" s="110">
        <f>'Compare Pt 2'!B1481</f>
        <v>5155</v>
      </c>
      <c r="G361" s="110">
        <f>'Compare Pt 2'!B1750</f>
        <v>5165</v>
      </c>
      <c r="H361" s="84"/>
      <c r="I361" s="84"/>
      <c r="J361" s="84"/>
      <c r="K361" s="84"/>
      <c r="L361" s="84"/>
      <c r="M361" s="84"/>
      <c r="N361" s="84"/>
      <c r="O361" s="84"/>
    </row>
    <row r="362" spans="1:15" x14ac:dyDescent="0.2">
      <c r="A362" s="84" t="s">
        <v>1232</v>
      </c>
      <c r="B362" s="110">
        <f>'Main Pt 2'!B1213</f>
        <v>0</v>
      </c>
      <c r="C362" s="110">
        <f>'Main Pt 2'!B1482</f>
        <v>0</v>
      </c>
      <c r="D362" s="110">
        <f>'Main Pt 2'!B1751</f>
        <v>0</v>
      </c>
      <c r="E362" s="110">
        <f>'Compare Pt 2'!B1213</f>
        <v>15</v>
      </c>
      <c r="F362" s="110">
        <f>'Compare Pt 2'!B1482</f>
        <v>10</v>
      </c>
      <c r="G362" s="110">
        <f>'Compare Pt 2'!B1751</f>
        <v>10</v>
      </c>
      <c r="H362" s="84"/>
      <c r="I362" s="84"/>
      <c r="J362" s="84"/>
      <c r="K362" s="84"/>
      <c r="L362" s="84"/>
      <c r="M362" s="84"/>
      <c r="N362" s="84"/>
      <c r="O362" s="84"/>
    </row>
    <row r="363" spans="1:15" x14ac:dyDescent="0.2">
      <c r="A363" s="84" t="s">
        <v>1233</v>
      </c>
      <c r="B363" s="110">
        <f>'Main Pt 2'!B1214</f>
        <v>45</v>
      </c>
      <c r="C363" s="110">
        <f>'Main Pt 2'!B1483</f>
        <v>30</v>
      </c>
      <c r="D363" s="110">
        <f>'Main Pt 2'!B1752</f>
        <v>10</v>
      </c>
      <c r="E363" s="110">
        <f>'Compare Pt 2'!B1214</f>
        <v>90</v>
      </c>
      <c r="F363" s="110">
        <f>'Compare Pt 2'!B1483</f>
        <v>55</v>
      </c>
      <c r="G363" s="110">
        <f>'Compare Pt 2'!B1752</f>
        <v>35</v>
      </c>
      <c r="H363" s="84"/>
      <c r="I363" s="84"/>
      <c r="J363" s="84"/>
      <c r="K363" s="84"/>
      <c r="L363" s="84"/>
      <c r="M363" s="84"/>
      <c r="N363" s="84"/>
      <c r="O363" s="84"/>
    </row>
    <row r="364" spans="1:15" x14ac:dyDescent="0.2">
      <c r="A364" s="84" t="s">
        <v>1234</v>
      </c>
      <c r="B364" s="110">
        <f>'Main Pt 2'!B1215</f>
        <v>35</v>
      </c>
      <c r="C364" s="110">
        <f>'Main Pt 2'!B1484</f>
        <v>15</v>
      </c>
      <c r="D364" s="110">
        <f>'Main Pt 2'!B1753</f>
        <v>25</v>
      </c>
      <c r="E364" s="110">
        <f>'Compare Pt 2'!B1215</f>
        <v>235</v>
      </c>
      <c r="F364" s="110">
        <f>'Compare Pt 2'!B1484</f>
        <v>105</v>
      </c>
      <c r="G364" s="110">
        <f>'Compare Pt 2'!B1753</f>
        <v>125</v>
      </c>
      <c r="H364" s="84"/>
      <c r="I364" s="84"/>
      <c r="J364" s="84"/>
      <c r="K364" s="84"/>
      <c r="L364" s="84"/>
      <c r="M364" s="84"/>
      <c r="N364" s="84"/>
      <c r="O364" s="84"/>
    </row>
    <row r="365" spans="1:15" x14ac:dyDescent="0.2">
      <c r="A365" s="84" t="s">
        <v>1235</v>
      </c>
      <c r="B365" s="110">
        <f>'Main Pt 2'!B1216</f>
        <v>30</v>
      </c>
      <c r="C365" s="110">
        <f>'Main Pt 2'!B1485</f>
        <v>20</v>
      </c>
      <c r="D365" s="110">
        <f>'Main Pt 2'!B1754</f>
        <v>10</v>
      </c>
      <c r="E365" s="110">
        <f>'Compare Pt 2'!B1216</f>
        <v>260</v>
      </c>
      <c r="F365" s="110">
        <f>'Compare Pt 2'!B1485</f>
        <v>130</v>
      </c>
      <c r="G365" s="110">
        <f>'Compare Pt 2'!B1754</f>
        <v>130</v>
      </c>
      <c r="H365" s="84"/>
      <c r="I365" s="84"/>
      <c r="J365" s="84"/>
      <c r="K365" s="84"/>
      <c r="L365" s="84"/>
      <c r="M365" s="84"/>
      <c r="N365" s="84"/>
      <c r="O365" s="84"/>
    </row>
    <row r="366" spans="1:15" x14ac:dyDescent="0.2">
      <c r="A366" s="84" t="s">
        <v>1236</v>
      </c>
      <c r="B366" s="110">
        <f>'Main Pt 2'!B1217</f>
        <v>1135</v>
      </c>
      <c r="C366" s="110">
        <f>'Main Pt 2'!B1486</f>
        <v>480</v>
      </c>
      <c r="D366" s="110">
        <f>'Main Pt 2'!B1755</f>
        <v>650</v>
      </c>
      <c r="E366" s="110">
        <f>'Compare Pt 2'!B1217</f>
        <v>7745</v>
      </c>
      <c r="F366" s="110">
        <f>'Compare Pt 2'!B1486</f>
        <v>3815</v>
      </c>
      <c r="G366" s="110">
        <f>'Compare Pt 2'!B1755</f>
        <v>3930</v>
      </c>
      <c r="H366" s="84"/>
      <c r="I366" s="84"/>
      <c r="J366" s="84"/>
      <c r="K366" s="84"/>
      <c r="L366" s="84"/>
      <c r="M366" s="84"/>
      <c r="N366" s="84"/>
      <c r="O366" s="84"/>
    </row>
    <row r="367" spans="1:15" x14ac:dyDescent="0.2">
      <c r="A367" s="84" t="s">
        <v>1237</v>
      </c>
      <c r="B367" s="110">
        <f>'Main Pt 2'!B1218</f>
        <v>0</v>
      </c>
      <c r="C367" s="110">
        <f>'Main Pt 2'!B1487</f>
        <v>0</v>
      </c>
      <c r="D367" s="110">
        <f>'Main Pt 2'!B1756</f>
        <v>0</v>
      </c>
      <c r="E367" s="110">
        <f>'Compare Pt 2'!B1218</f>
        <v>1060</v>
      </c>
      <c r="F367" s="110">
        <f>'Compare Pt 2'!B1487</f>
        <v>565</v>
      </c>
      <c r="G367" s="110">
        <f>'Compare Pt 2'!B1756</f>
        <v>495</v>
      </c>
      <c r="H367" s="84"/>
      <c r="I367" s="84"/>
      <c r="J367" s="84"/>
      <c r="K367" s="84"/>
      <c r="L367" s="84"/>
      <c r="M367" s="84"/>
      <c r="N367" s="84"/>
      <c r="O367" s="84"/>
    </row>
    <row r="368" spans="1:15" x14ac:dyDescent="0.2">
      <c r="A368" s="84" t="s">
        <v>1238</v>
      </c>
      <c r="B368" s="110">
        <f>'Main Pt 2'!B1219</f>
        <v>0</v>
      </c>
      <c r="C368" s="110">
        <f>'Main Pt 2'!B1488</f>
        <v>0</v>
      </c>
      <c r="D368" s="110">
        <f>'Main Pt 2'!B1757</f>
        <v>0</v>
      </c>
      <c r="E368" s="110">
        <f>'Compare Pt 2'!B1219</f>
        <v>30</v>
      </c>
      <c r="F368" s="110">
        <f>'Compare Pt 2'!B1488</f>
        <v>15</v>
      </c>
      <c r="G368" s="110">
        <f>'Compare Pt 2'!B1757</f>
        <v>10</v>
      </c>
      <c r="H368" s="84"/>
      <c r="I368" s="84"/>
      <c r="J368" s="84"/>
      <c r="K368" s="84"/>
      <c r="L368" s="84"/>
      <c r="M368" s="84"/>
      <c r="N368" s="84"/>
      <c r="O368" s="84"/>
    </row>
    <row r="369" spans="1:15" x14ac:dyDescent="0.2">
      <c r="A369" s="84" t="s">
        <v>1239</v>
      </c>
      <c r="B369" s="110">
        <f>'Main Pt 2'!B1220</f>
        <v>0</v>
      </c>
      <c r="C369" s="110">
        <f>'Main Pt 2'!B1489</f>
        <v>0</v>
      </c>
      <c r="D369" s="110">
        <f>'Main Pt 2'!B1758</f>
        <v>0</v>
      </c>
      <c r="E369" s="110">
        <f>'Compare Pt 2'!B1220</f>
        <v>10</v>
      </c>
      <c r="F369" s="110">
        <f>'Compare Pt 2'!B1489</f>
        <v>10</v>
      </c>
      <c r="G369" s="110">
        <f>'Compare Pt 2'!B1758</f>
        <v>0</v>
      </c>
      <c r="H369" s="84"/>
      <c r="I369" s="84"/>
      <c r="J369" s="84"/>
      <c r="K369" s="84"/>
      <c r="L369" s="84"/>
      <c r="M369" s="84"/>
      <c r="N369" s="84"/>
      <c r="O369" s="84"/>
    </row>
    <row r="370" spans="1:15" x14ac:dyDescent="0.2">
      <c r="A370" s="84" t="s">
        <v>1240</v>
      </c>
      <c r="B370" s="110">
        <f>'Main Pt 2'!B1221</f>
        <v>0</v>
      </c>
      <c r="C370" s="110">
        <f>'Main Pt 2'!B1490</f>
        <v>0</v>
      </c>
      <c r="D370" s="110">
        <f>'Main Pt 2'!B1759</f>
        <v>0</v>
      </c>
      <c r="E370" s="110">
        <f>'Compare Pt 2'!B1221</f>
        <v>20</v>
      </c>
      <c r="F370" s="110">
        <f>'Compare Pt 2'!B1490</f>
        <v>10</v>
      </c>
      <c r="G370" s="110">
        <f>'Compare Pt 2'!B1759</f>
        <v>0</v>
      </c>
      <c r="H370" s="84"/>
      <c r="I370" s="84"/>
      <c r="J370" s="84"/>
      <c r="K370" s="84"/>
      <c r="L370" s="84"/>
      <c r="M370" s="84"/>
      <c r="N370" s="84"/>
      <c r="O370" s="84"/>
    </row>
    <row r="371" spans="1:15" x14ac:dyDescent="0.2">
      <c r="A371" s="84" t="s">
        <v>1241</v>
      </c>
      <c r="B371" s="110">
        <f>'Main Pt 2'!B1222</f>
        <v>0</v>
      </c>
      <c r="C371" s="110">
        <f>'Main Pt 2'!B1491</f>
        <v>0</v>
      </c>
      <c r="D371" s="110">
        <f>'Main Pt 2'!B1760</f>
        <v>0</v>
      </c>
      <c r="E371" s="110">
        <f>'Compare Pt 2'!B1222</f>
        <v>810</v>
      </c>
      <c r="F371" s="110">
        <f>'Compare Pt 2'!B1491</f>
        <v>415</v>
      </c>
      <c r="G371" s="110">
        <f>'Compare Pt 2'!B1760</f>
        <v>400</v>
      </c>
      <c r="H371" s="84"/>
      <c r="I371" s="84"/>
      <c r="J371" s="84"/>
      <c r="K371" s="84"/>
      <c r="L371" s="84"/>
      <c r="M371" s="84"/>
      <c r="N371" s="84"/>
      <c r="O371" s="84"/>
    </row>
    <row r="372" spans="1:15" x14ac:dyDescent="0.2">
      <c r="A372" s="84" t="s">
        <v>1242</v>
      </c>
      <c r="B372" s="110">
        <f>'Main Pt 2'!B1223</f>
        <v>0</v>
      </c>
      <c r="C372" s="110">
        <f>'Main Pt 2'!B1492</f>
        <v>0</v>
      </c>
      <c r="D372" s="110">
        <f>'Main Pt 2'!B1761</f>
        <v>0</v>
      </c>
      <c r="E372" s="110">
        <f>'Compare Pt 2'!B1223</f>
        <v>335</v>
      </c>
      <c r="F372" s="110">
        <f>'Compare Pt 2'!B1492</f>
        <v>180</v>
      </c>
      <c r="G372" s="110">
        <f>'Compare Pt 2'!B1761</f>
        <v>160</v>
      </c>
      <c r="H372" s="84"/>
      <c r="I372" s="84"/>
      <c r="J372" s="84"/>
      <c r="K372" s="84"/>
      <c r="L372" s="84"/>
      <c r="M372" s="84"/>
      <c r="N372" s="84"/>
      <c r="O372" s="84"/>
    </row>
    <row r="373" spans="1:15" x14ac:dyDescent="0.2">
      <c r="A373" s="84" t="s">
        <v>1243</v>
      </c>
      <c r="B373" s="110">
        <f>'Main Pt 2'!B1224</f>
        <v>0</v>
      </c>
      <c r="C373" s="110">
        <f>'Main Pt 2'!B1493</f>
        <v>0</v>
      </c>
      <c r="D373" s="110">
        <f>'Main Pt 2'!B1762</f>
        <v>0</v>
      </c>
      <c r="E373" s="110">
        <f>'Compare Pt 2'!B1224</f>
        <v>360</v>
      </c>
      <c r="F373" s="110">
        <f>'Compare Pt 2'!B1493</f>
        <v>180</v>
      </c>
      <c r="G373" s="110">
        <f>'Compare Pt 2'!B1762</f>
        <v>180</v>
      </c>
      <c r="H373" s="84"/>
      <c r="I373" s="84"/>
      <c r="J373" s="84"/>
      <c r="K373" s="84"/>
      <c r="L373" s="84"/>
      <c r="M373" s="84"/>
      <c r="N373" s="84"/>
      <c r="O373" s="84"/>
    </row>
    <row r="374" spans="1:15" x14ac:dyDescent="0.2">
      <c r="A374" s="84" t="s">
        <v>1244</v>
      </c>
      <c r="B374" s="110">
        <f>'Main Pt 2'!B1225</f>
        <v>0</v>
      </c>
      <c r="C374" s="110">
        <f>'Main Pt 2'!B1494</f>
        <v>0</v>
      </c>
      <c r="D374" s="110">
        <f>'Main Pt 2'!B1763</f>
        <v>0</v>
      </c>
      <c r="E374" s="110">
        <f>'Compare Pt 2'!B1225</f>
        <v>110</v>
      </c>
      <c r="F374" s="110">
        <f>'Compare Pt 2'!B1494</f>
        <v>50</v>
      </c>
      <c r="G374" s="110">
        <f>'Compare Pt 2'!B1763</f>
        <v>60</v>
      </c>
      <c r="H374" s="84"/>
      <c r="I374" s="84"/>
      <c r="J374" s="84"/>
      <c r="K374" s="84"/>
      <c r="L374" s="84"/>
      <c r="M374" s="84"/>
      <c r="N374" s="84"/>
      <c r="O374" s="84"/>
    </row>
    <row r="375" spans="1:15" x14ac:dyDescent="0.2">
      <c r="A375" s="84" t="s">
        <v>1245</v>
      </c>
      <c r="B375" s="110">
        <f>'Main Pt 2'!B1226</f>
        <v>0</v>
      </c>
      <c r="C375" s="110">
        <f>'Main Pt 2'!B1495</f>
        <v>0</v>
      </c>
      <c r="D375" s="110">
        <f>'Main Pt 2'!B1764</f>
        <v>0</v>
      </c>
      <c r="E375" s="110">
        <f>'Compare Pt 2'!B1226</f>
        <v>25</v>
      </c>
      <c r="F375" s="110">
        <f>'Compare Pt 2'!B1495</f>
        <v>15</v>
      </c>
      <c r="G375" s="110">
        <f>'Compare Pt 2'!B1764</f>
        <v>10</v>
      </c>
      <c r="H375" s="84"/>
      <c r="I375" s="84"/>
      <c r="J375" s="84"/>
      <c r="K375" s="84"/>
      <c r="L375" s="84"/>
      <c r="M375" s="84"/>
      <c r="N375" s="84"/>
      <c r="O375" s="84"/>
    </row>
    <row r="376" spans="1:15" x14ac:dyDescent="0.2">
      <c r="A376" s="84" t="s">
        <v>1246</v>
      </c>
      <c r="B376" s="110">
        <f>'Main Pt 2'!B1227</f>
        <v>0</v>
      </c>
      <c r="C376" s="110">
        <f>'Main Pt 2'!B1496</f>
        <v>0</v>
      </c>
      <c r="D376" s="110">
        <f>'Main Pt 2'!B1765</f>
        <v>0</v>
      </c>
      <c r="E376" s="110">
        <f>'Compare Pt 2'!B1227</f>
        <v>25</v>
      </c>
      <c r="F376" s="110">
        <f>'Compare Pt 2'!B1496</f>
        <v>15</v>
      </c>
      <c r="G376" s="110">
        <f>'Compare Pt 2'!B1765</f>
        <v>10</v>
      </c>
      <c r="H376" s="84"/>
      <c r="I376" s="84"/>
      <c r="J376" s="84"/>
      <c r="K376" s="84"/>
      <c r="L376" s="84"/>
      <c r="M376" s="84"/>
      <c r="N376" s="84"/>
      <c r="O376" s="84"/>
    </row>
    <row r="377" spans="1:15" x14ac:dyDescent="0.2">
      <c r="A377" s="84" t="s">
        <v>1247</v>
      </c>
      <c r="B377" s="110">
        <f>'Main Pt 2'!B1228</f>
        <v>0</v>
      </c>
      <c r="C377" s="110">
        <f>'Main Pt 2'!B1497</f>
        <v>0</v>
      </c>
      <c r="D377" s="110">
        <f>'Main Pt 2'!B1766</f>
        <v>0</v>
      </c>
      <c r="E377" s="110">
        <f>'Compare Pt 2'!B1228</f>
        <v>0</v>
      </c>
      <c r="F377" s="110">
        <f>'Compare Pt 2'!B1497</f>
        <v>0</v>
      </c>
      <c r="G377" s="110">
        <f>'Compare Pt 2'!B1766</f>
        <v>0</v>
      </c>
      <c r="H377" s="84"/>
      <c r="I377" s="84"/>
      <c r="J377" s="84"/>
      <c r="K377" s="84"/>
      <c r="L377" s="84"/>
      <c r="M377" s="84"/>
      <c r="N377" s="84"/>
      <c r="O377" s="84"/>
    </row>
    <row r="378" spans="1:15" x14ac:dyDescent="0.2">
      <c r="A378" s="84" t="s">
        <v>1248</v>
      </c>
      <c r="B378" s="110">
        <f>'Main Pt 2'!B1229</f>
        <v>0</v>
      </c>
      <c r="C378" s="110">
        <f>'Main Pt 2'!B1498</f>
        <v>0</v>
      </c>
      <c r="D378" s="110">
        <f>'Main Pt 2'!B1767</f>
        <v>0</v>
      </c>
      <c r="E378" s="110">
        <f>'Compare Pt 2'!B1229</f>
        <v>25</v>
      </c>
      <c r="F378" s="110">
        <f>'Compare Pt 2'!B1498</f>
        <v>15</v>
      </c>
      <c r="G378" s="110">
        <f>'Compare Pt 2'!B1767</f>
        <v>15</v>
      </c>
      <c r="H378" s="84"/>
      <c r="I378" s="84"/>
      <c r="J378" s="84"/>
      <c r="K378" s="84"/>
      <c r="L378" s="84"/>
      <c r="M378" s="84"/>
      <c r="N378" s="84"/>
      <c r="O378" s="84"/>
    </row>
    <row r="379" spans="1:15" x14ac:dyDescent="0.2">
      <c r="A379" s="84" t="s">
        <v>1249</v>
      </c>
      <c r="B379" s="110">
        <f>'Main Pt 2'!B1230</f>
        <v>0</v>
      </c>
      <c r="C379" s="110">
        <f>'Main Pt 2'!B1499</f>
        <v>0</v>
      </c>
      <c r="D379" s="110">
        <f>'Main Pt 2'!B1768</f>
        <v>0</v>
      </c>
      <c r="E379" s="110">
        <f>'Compare Pt 2'!B1230</f>
        <v>25</v>
      </c>
      <c r="F379" s="110">
        <f>'Compare Pt 2'!B1499</f>
        <v>15</v>
      </c>
      <c r="G379" s="110">
        <f>'Compare Pt 2'!B1768</f>
        <v>10</v>
      </c>
      <c r="H379" s="84"/>
      <c r="I379" s="84"/>
      <c r="J379" s="84"/>
      <c r="K379" s="84"/>
      <c r="L379" s="84"/>
      <c r="M379" s="84"/>
      <c r="N379" s="84"/>
      <c r="O379" s="84"/>
    </row>
    <row r="380" spans="1:15" x14ac:dyDescent="0.2">
      <c r="A380" s="84" t="s">
        <v>1250</v>
      </c>
      <c r="B380" s="110">
        <f>'Main Pt 2'!B1231</f>
        <v>0</v>
      </c>
      <c r="C380" s="110">
        <f>'Main Pt 2'!B1500</f>
        <v>0</v>
      </c>
      <c r="D380" s="110">
        <f>'Main Pt 2'!B1769</f>
        <v>0</v>
      </c>
      <c r="E380" s="110">
        <f>'Compare Pt 2'!B1231</f>
        <v>10</v>
      </c>
      <c r="F380" s="110">
        <f>'Compare Pt 2'!B1500</f>
        <v>0</v>
      </c>
      <c r="G380" s="110">
        <f>'Compare Pt 2'!B1769</f>
        <v>0</v>
      </c>
      <c r="H380" s="84"/>
      <c r="I380" s="84"/>
      <c r="J380" s="84"/>
      <c r="K380" s="84"/>
      <c r="L380" s="84"/>
      <c r="M380" s="84"/>
      <c r="N380" s="84"/>
      <c r="O380" s="84"/>
    </row>
    <row r="381" spans="1:15" x14ac:dyDescent="0.2">
      <c r="A381" s="84" t="s">
        <v>1251</v>
      </c>
      <c r="B381" s="110">
        <f>'Main Pt 2'!B1232</f>
        <v>0</v>
      </c>
      <c r="C381" s="110">
        <f>'Main Pt 2'!B1501</f>
        <v>0</v>
      </c>
      <c r="D381" s="110">
        <f>'Main Pt 2'!B1770</f>
        <v>0</v>
      </c>
      <c r="E381" s="110">
        <f>'Compare Pt 2'!B1232</f>
        <v>10</v>
      </c>
      <c r="F381" s="110">
        <f>'Compare Pt 2'!B1501</f>
        <v>0</v>
      </c>
      <c r="G381" s="110">
        <f>'Compare Pt 2'!B1770</f>
        <v>10</v>
      </c>
      <c r="H381" s="84"/>
      <c r="I381" s="84"/>
      <c r="J381" s="84"/>
      <c r="K381" s="84"/>
      <c r="L381" s="84"/>
      <c r="M381" s="84"/>
      <c r="N381" s="84"/>
      <c r="O381" s="84"/>
    </row>
    <row r="382" spans="1:15" x14ac:dyDescent="0.2">
      <c r="A382" s="84" t="s">
        <v>1252</v>
      </c>
      <c r="B382" s="110">
        <f>'Main Pt 2'!B1233</f>
        <v>10</v>
      </c>
      <c r="C382" s="110">
        <f>'Main Pt 2'!B1502</f>
        <v>0</v>
      </c>
      <c r="D382" s="110">
        <f>'Main Pt 2'!B1771</f>
        <v>0</v>
      </c>
      <c r="E382" s="110">
        <f>'Compare Pt 2'!B1233</f>
        <v>30</v>
      </c>
      <c r="F382" s="110">
        <f>'Compare Pt 2'!B1502</f>
        <v>20</v>
      </c>
      <c r="G382" s="110">
        <f>'Compare Pt 2'!B1771</f>
        <v>0</v>
      </c>
      <c r="H382" s="84"/>
      <c r="I382" s="84"/>
      <c r="J382" s="84"/>
      <c r="K382" s="84"/>
      <c r="L382" s="84"/>
      <c r="M382" s="84"/>
      <c r="N382" s="84"/>
      <c r="O382" s="84"/>
    </row>
    <row r="383" spans="1:15" x14ac:dyDescent="0.2">
      <c r="A383" s="84" t="s">
        <v>1253</v>
      </c>
      <c r="B383" s="110">
        <f>'Main Pt 2'!B1234</f>
        <v>1810</v>
      </c>
      <c r="C383" s="110">
        <f>'Main Pt 2'!B1503</f>
        <v>925</v>
      </c>
      <c r="D383" s="110">
        <f>'Main Pt 2'!B1772</f>
        <v>890</v>
      </c>
      <c r="E383" s="110">
        <f>'Compare Pt 2'!B1234</f>
        <v>29485</v>
      </c>
      <c r="F383" s="110">
        <f>'Compare Pt 2'!B1503</f>
        <v>14985</v>
      </c>
      <c r="G383" s="110">
        <f>'Compare Pt 2'!B1772</f>
        <v>14495</v>
      </c>
      <c r="H383" s="84"/>
      <c r="I383" s="84"/>
      <c r="J383" s="84"/>
      <c r="K383" s="84"/>
      <c r="L383" s="84"/>
      <c r="M383" s="84"/>
      <c r="N383" s="84"/>
      <c r="O383" s="84"/>
    </row>
    <row r="384" spans="1:15" x14ac:dyDescent="0.2">
      <c r="A384" s="84" t="s">
        <v>1254</v>
      </c>
      <c r="B384" s="110">
        <f>'Main Pt 2'!B1235</f>
        <v>0</v>
      </c>
      <c r="C384" s="110">
        <f>'Main Pt 2'!B1504</f>
        <v>0</v>
      </c>
      <c r="D384" s="110">
        <f>'Main Pt 2'!B1773</f>
        <v>0</v>
      </c>
      <c r="E384" s="110">
        <f>'Compare Pt 2'!B1235</f>
        <v>160</v>
      </c>
      <c r="F384" s="110">
        <f>'Compare Pt 2'!B1504</f>
        <v>70</v>
      </c>
      <c r="G384" s="110">
        <f>'Compare Pt 2'!B1773</f>
        <v>85</v>
      </c>
      <c r="H384" s="84"/>
      <c r="I384" s="84"/>
      <c r="J384" s="84"/>
      <c r="K384" s="84"/>
      <c r="L384" s="84"/>
      <c r="M384" s="84"/>
      <c r="N384" s="84"/>
      <c r="O384" s="84"/>
    </row>
    <row r="385" spans="1:15" x14ac:dyDescent="0.2">
      <c r="A385" s="84" t="s">
        <v>1255</v>
      </c>
      <c r="B385" s="110">
        <f>'Main Pt 2'!B1236</f>
        <v>1770</v>
      </c>
      <c r="C385" s="110">
        <f>'Main Pt 2'!B1505</f>
        <v>895</v>
      </c>
      <c r="D385" s="110">
        <f>'Main Pt 2'!B1774</f>
        <v>870</v>
      </c>
      <c r="E385" s="110">
        <f>'Compare Pt 2'!B1236</f>
        <v>29240</v>
      </c>
      <c r="F385" s="110">
        <f>'Compare Pt 2'!B1505</f>
        <v>14880</v>
      </c>
      <c r="G385" s="110">
        <f>'Compare Pt 2'!B1774</f>
        <v>14360</v>
      </c>
      <c r="H385" s="84"/>
      <c r="I385" s="84"/>
      <c r="J385" s="84"/>
      <c r="K385" s="84"/>
      <c r="L385" s="84"/>
      <c r="M385" s="84"/>
      <c r="N385" s="84"/>
      <c r="O385" s="84"/>
    </row>
    <row r="386" spans="1:15" x14ac:dyDescent="0.2">
      <c r="A386" s="84" t="s">
        <v>1256</v>
      </c>
      <c r="B386" s="110">
        <f>'Main Pt 2'!B1237</f>
        <v>35</v>
      </c>
      <c r="C386" s="110">
        <f>'Main Pt 2'!B1506</f>
        <v>20</v>
      </c>
      <c r="D386" s="110">
        <f>'Main Pt 2'!B1775</f>
        <v>20</v>
      </c>
      <c r="E386" s="110">
        <f>'Compare Pt 2'!B1237</f>
        <v>90</v>
      </c>
      <c r="F386" s="110">
        <f>'Compare Pt 2'!B1506</f>
        <v>35</v>
      </c>
      <c r="G386" s="110">
        <f>'Compare Pt 2'!B1775</f>
        <v>50</v>
      </c>
      <c r="H386" s="84"/>
      <c r="I386" s="84"/>
      <c r="J386" s="84"/>
      <c r="K386" s="84"/>
      <c r="L386" s="84"/>
      <c r="M386" s="84"/>
      <c r="N386" s="84"/>
      <c r="O386" s="84"/>
    </row>
    <row r="387" spans="1:15" x14ac:dyDescent="0.2">
      <c r="A387" s="84" t="s">
        <v>1257</v>
      </c>
      <c r="B387" s="110">
        <f>'Main Pt 2'!B1238</f>
        <v>20</v>
      </c>
      <c r="C387" s="110">
        <f>'Main Pt 2'!B1507</f>
        <v>10</v>
      </c>
      <c r="D387" s="110">
        <f>'Main Pt 2'!B1776</f>
        <v>15</v>
      </c>
      <c r="E387" s="110">
        <f>'Compare Pt 2'!B1238</f>
        <v>240</v>
      </c>
      <c r="F387" s="110">
        <f>'Compare Pt 2'!B1507</f>
        <v>105</v>
      </c>
      <c r="G387" s="110">
        <f>'Compare Pt 2'!B1776</f>
        <v>140</v>
      </c>
      <c r="H387" s="84"/>
      <c r="I387" s="84"/>
      <c r="J387" s="84"/>
      <c r="K387" s="84"/>
      <c r="L387" s="84"/>
      <c r="M387" s="84"/>
      <c r="N387" s="84"/>
      <c r="O387" s="84"/>
    </row>
    <row r="388" spans="1:15" x14ac:dyDescent="0.2">
      <c r="A388" s="84" t="s">
        <v>1258</v>
      </c>
      <c r="B388" s="110">
        <f>'Main Pt 2'!B1239</f>
        <v>0</v>
      </c>
      <c r="C388" s="110">
        <f>'Main Pt 2'!B1508</f>
        <v>0</v>
      </c>
      <c r="D388" s="110">
        <f>'Main Pt 2'!B1777</f>
        <v>0</v>
      </c>
      <c r="E388" s="110">
        <f>'Compare Pt 2'!B1239</f>
        <v>0</v>
      </c>
      <c r="F388" s="110">
        <f>'Compare Pt 2'!B1508</f>
        <v>0</v>
      </c>
      <c r="G388" s="110">
        <f>'Compare Pt 2'!B1777</f>
        <v>0</v>
      </c>
      <c r="H388" s="84"/>
      <c r="I388" s="84"/>
      <c r="J388" s="84"/>
      <c r="K388" s="84"/>
      <c r="L388" s="84"/>
      <c r="M388" s="84"/>
      <c r="N388" s="84"/>
      <c r="O388" s="84"/>
    </row>
    <row r="389" spans="1:15" x14ac:dyDescent="0.2">
      <c r="A389" s="84" t="s">
        <v>1259</v>
      </c>
      <c r="B389" s="110">
        <f>'Main Pt 2'!B1240</f>
        <v>10</v>
      </c>
      <c r="C389" s="110">
        <f>'Main Pt 2'!B1509</f>
        <v>0</v>
      </c>
      <c r="D389" s="110">
        <f>'Main Pt 2'!B1778</f>
        <v>0</v>
      </c>
      <c r="E389" s="110">
        <f>'Compare Pt 2'!B1240</f>
        <v>225</v>
      </c>
      <c r="F389" s="110">
        <f>'Compare Pt 2'!B1509</f>
        <v>105</v>
      </c>
      <c r="G389" s="110">
        <f>'Compare Pt 2'!B1778</f>
        <v>125</v>
      </c>
      <c r="H389" s="84"/>
      <c r="I389" s="84"/>
      <c r="J389" s="84"/>
      <c r="K389" s="84"/>
      <c r="L389" s="84"/>
      <c r="M389" s="84"/>
      <c r="N389" s="84"/>
      <c r="O389" s="84"/>
    </row>
    <row r="390" spans="1:15" x14ac:dyDescent="0.2">
      <c r="A390" s="84" t="s">
        <v>1260</v>
      </c>
      <c r="B390" s="110">
        <f>'Main Pt 2'!B1241</f>
        <v>0</v>
      </c>
      <c r="C390" s="110">
        <f>'Main Pt 2'!B1510</f>
        <v>0</v>
      </c>
      <c r="D390" s="110">
        <f>'Main Pt 2'!B1779</f>
        <v>0</v>
      </c>
      <c r="E390" s="110">
        <f>'Compare Pt 2'!B1241</f>
        <v>0</v>
      </c>
      <c r="F390" s="110">
        <f>'Compare Pt 2'!B1510</f>
        <v>0</v>
      </c>
      <c r="G390" s="110">
        <f>'Compare Pt 2'!B1779</f>
        <v>10</v>
      </c>
      <c r="H390" s="84"/>
      <c r="I390" s="84"/>
      <c r="J390" s="84"/>
      <c r="K390" s="84"/>
      <c r="L390" s="84"/>
      <c r="M390" s="84"/>
      <c r="N390" s="84"/>
      <c r="O390" s="84"/>
    </row>
    <row r="391" spans="1:15" x14ac:dyDescent="0.2">
      <c r="A391" s="84" t="s">
        <v>1261</v>
      </c>
      <c r="B391" s="110">
        <f>'Main Pt 2'!B1242</f>
        <v>10</v>
      </c>
      <c r="C391" s="110">
        <f>'Main Pt 2'!B1511</f>
        <v>0</v>
      </c>
      <c r="D391" s="110">
        <f>'Main Pt 2'!B1780</f>
        <v>0</v>
      </c>
      <c r="E391" s="110">
        <f>'Compare Pt 2'!B1242</f>
        <v>0</v>
      </c>
      <c r="F391" s="110">
        <f>'Compare Pt 2'!B1511</f>
        <v>0</v>
      </c>
      <c r="G391" s="110">
        <f>'Compare Pt 2'!B1780</f>
        <v>0</v>
      </c>
      <c r="H391" s="84"/>
      <c r="I391" s="84"/>
      <c r="J391" s="84"/>
      <c r="K391" s="84"/>
      <c r="L391" s="84"/>
      <c r="M391" s="84"/>
      <c r="N391" s="84"/>
      <c r="O391" s="84"/>
    </row>
    <row r="392" spans="1:15" x14ac:dyDescent="0.2">
      <c r="A392" s="84" t="s">
        <v>1262</v>
      </c>
      <c r="B392" s="110">
        <f>'Main Pt 2'!B1243</f>
        <v>0</v>
      </c>
      <c r="C392" s="110">
        <f>'Main Pt 2'!B1512</f>
        <v>0</v>
      </c>
      <c r="D392" s="110">
        <f>'Main Pt 2'!B1781</f>
        <v>0</v>
      </c>
      <c r="E392" s="110">
        <f>'Compare Pt 2'!B1243</f>
        <v>10</v>
      </c>
      <c r="F392" s="110">
        <f>'Compare Pt 2'!B1512</f>
        <v>0</v>
      </c>
      <c r="G392" s="110">
        <f>'Compare Pt 2'!B1781</f>
        <v>0</v>
      </c>
      <c r="H392" s="84"/>
      <c r="I392" s="84"/>
      <c r="J392" s="84"/>
      <c r="K392" s="84"/>
      <c r="L392" s="84"/>
      <c r="M392" s="84"/>
      <c r="N392" s="84"/>
      <c r="O392" s="84"/>
    </row>
    <row r="393" spans="1:15" x14ac:dyDescent="0.2">
      <c r="A393" s="84" t="s">
        <v>1263</v>
      </c>
      <c r="B393" s="110">
        <f>'Main Pt 2'!B1244</f>
        <v>25</v>
      </c>
      <c r="C393" s="110">
        <f>'Main Pt 2'!B1513</f>
        <v>20</v>
      </c>
      <c r="D393" s="110">
        <f>'Main Pt 2'!B1782</f>
        <v>10</v>
      </c>
      <c r="E393" s="110">
        <f>'Compare Pt 2'!B1244</f>
        <v>75</v>
      </c>
      <c r="F393" s="110">
        <f>'Compare Pt 2'!B1513</f>
        <v>40</v>
      </c>
      <c r="G393" s="110">
        <f>'Compare Pt 2'!B1782</f>
        <v>35</v>
      </c>
      <c r="H393" s="84"/>
      <c r="I393" s="84"/>
      <c r="J393" s="84"/>
      <c r="K393" s="84"/>
      <c r="L393" s="84"/>
      <c r="M393" s="84"/>
      <c r="N393" s="84"/>
      <c r="O393" s="84"/>
    </row>
    <row r="394" spans="1:15" x14ac:dyDescent="0.2">
      <c r="A394" s="84" t="s">
        <v>1264</v>
      </c>
      <c r="B394" s="110">
        <f>'Main Pt 2'!B1245</f>
        <v>10</v>
      </c>
      <c r="C394" s="110">
        <f>'Main Pt 2'!B1514</f>
        <v>0</v>
      </c>
      <c r="D394" s="110">
        <f>'Main Pt 2'!B1783</f>
        <v>10</v>
      </c>
      <c r="E394" s="110">
        <f>'Compare Pt 2'!B1245</f>
        <v>310</v>
      </c>
      <c r="F394" s="110">
        <f>'Compare Pt 2'!B1514</f>
        <v>150</v>
      </c>
      <c r="G394" s="110">
        <f>'Compare Pt 2'!B1783</f>
        <v>160</v>
      </c>
      <c r="H394" s="84"/>
      <c r="I394" s="84"/>
      <c r="J394" s="84"/>
      <c r="K394" s="84"/>
      <c r="L394" s="84"/>
      <c r="M394" s="84"/>
      <c r="N394" s="84"/>
      <c r="O394" s="84"/>
    </row>
    <row r="395" spans="1:15" x14ac:dyDescent="0.2">
      <c r="A395" s="84" t="s">
        <v>1265</v>
      </c>
      <c r="B395" s="110">
        <f>'Main Pt 2'!B1246</f>
        <v>0</v>
      </c>
      <c r="C395" s="110">
        <f>'Main Pt 2'!B1515</f>
        <v>0</v>
      </c>
      <c r="D395" s="110">
        <f>'Main Pt 2'!B1784</f>
        <v>0</v>
      </c>
      <c r="E395" s="110">
        <f>'Compare Pt 2'!B1246</f>
        <v>0</v>
      </c>
      <c r="F395" s="110">
        <f>'Compare Pt 2'!B1515</f>
        <v>0</v>
      </c>
      <c r="G395" s="110">
        <f>'Compare Pt 2'!B1784</f>
        <v>0</v>
      </c>
      <c r="H395" s="84"/>
      <c r="I395" s="84"/>
      <c r="J395" s="84"/>
      <c r="K395" s="84"/>
      <c r="L395" s="84"/>
      <c r="M395" s="84"/>
      <c r="N395" s="84"/>
      <c r="O395" s="84"/>
    </row>
    <row r="396" spans="1:15" x14ac:dyDescent="0.2">
      <c r="A396" s="84" t="s">
        <v>1266</v>
      </c>
      <c r="B396" s="110">
        <f>'Main Pt 2'!B1247</f>
        <v>0</v>
      </c>
      <c r="C396" s="110">
        <f>'Main Pt 2'!B1516</f>
        <v>0</v>
      </c>
      <c r="D396" s="110">
        <f>'Main Pt 2'!B1785</f>
        <v>0</v>
      </c>
      <c r="E396" s="110">
        <f>'Compare Pt 2'!B1247</f>
        <v>50</v>
      </c>
      <c r="F396" s="110">
        <f>'Compare Pt 2'!B1516</f>
        <v>25</v>
      </c>
      <c r="G396" s="110">
        <f>'Compare Pt 2'!B1785</f>
        <v>30</v>
      </c>
      <c r="H396" s="84"/>
      <c r="I396" s="84"/>
      <c r="J396" s="84"/>
      <c r="K396" s="84"/>
      <c r="L396" s="84"/>
      <c r="M396" s="84"/>
      <c r="N396" s="84"/>
      <c r="O396" s="84"/>
    </row>
    <row r="397" spans="1:15" x14ac:dyDescent="0.2">
      <c r="A397" s="84" t="s">
        <v>1267</v>
      </c>
      <c r="B397" s="110">
        <f>'Main Pt 2'!B1248</f>
        <v>0</v>
      </c>
      <c r="C397" s="110">
        <f>'Main Pt 2'!B1517</f>
        <v>0</v>
      </c>
      <c r="D397" s="110">
        <f>'Main Pt 2'!B1786</f>
        <v>0</v>
      </c>
      <c r="E397" s="110">
        <f>'Compare Pt 2'!B1248</f>
        <v>20</v>
      </c>
      <c r="F397" s="110">
        <f>'Compare Pt 2'!B1517</f>
        <v>15</v>
      </c>
      <c r="G397" s="110">
        <f>'Compare Pt 2'!B1786</f>
        <v>15</v>
      </c>
      <c r="H397" s="84"/>
      <c r="I397" s="84"/>
      <c r="J397" s="84"/>
      <c r="K397" s="84"/>
      <c r="L397" s="84"/>
      <c r="M397" s="84"/>
      <c r="N397" s="84"/>
      <c r="O397" s="84"/>
    </row>
    <row r="398" spans="1:15" x14ac:dyDescent="0.2">
      <c r="A398" s="84" t="s">
        <v>1268</v>
      </c>
      <c r="B398" s="110">
        <f>'Main Pt 2'!B1249</f>
        <v>0</v>
      </c>
      <c r="C398" s="110">
        <f>'Main Pt 2'!B1518</f>
        <v>0</v>
      </c>
      <c r="D398" s="110">
        <f>'Main Pt 2'!B1787</f>
        <v>0</v>
      </c>
      <c r="E398" s="110">
        <f>'Compare Pt 2'!B1249</f>
        <v>95</v>
      </c>
      <c r="F398" s="110">
        <f>'Compare Pt 2'!B1518</f>
        <v>40</v>
      </c>
      <c r="G398" s="110">
        <f>'Compare Pt 2'!B1787</f>
        <v>50</v>
      </c>
      <c r="H398" s="84"/>
      <c r="I398" s="84"/>
      <c r="J398" s="84"/>
      <c r="K398" s="84"/>
      <c r="L398" s="84"/>
      <c r="M398" s="84"/>
      <c r="N398" s="84"/>
      <c r="O398" s="84"/>
    </row>
    <row r="399" spans="1:15" x14ac:dyDescent="0.2">
      <c r="A399" s="84" t="s">
        <v>1269</v>
      </c>
      <c r="B399" s="110">
        <f>'Main Pt 2'!B1250</f>
        <v>0</v>
      </c>
      <c r="C399" s="110">
        <f>'Main Pt 2'!B1519</f>
        <v>0</v>
      </c>
      <c r="D399" s="110">
        <f>'Main Pt 2'!B1788</f>
        <v>0</v>
      </c>
      <c r="E399" s="110">
        <f>'Compare Pt 2'!B1250</f>
        <v>65</v>
      </c>
      <c r="F399" s="110">
        <f>'Compare Pt 2'!B1519</f>
        <v>35</v>
      </c>
      <c r="G399" s="110">
        <f>'Compare Pt 2'!B1788</f>
        <v>30</v>
      </c>
      <c r="H399" s="84"/>
      <c r="I399" s="84"/>
      <c r="J399" s="84"/>
      <c r="K399" s="84"/>
      <c r="L399" s="84"/>
      <c r="M399" s="84"/>
      <c r="N399" s="84"/>
      <c r="O399" s="84"/>
    </row>
    <row r="400" spans="1:15" x14ac:dyDescent="0.2">
      <c r="A400" s="84" t="s">
        <v>1270</v>
      </c>
      <c r="B400" s="110">
        <f>'Main Pt 2'!B1251</f>
        <v>0</v>
      </c>
      <c r="C400" s="110">
        <f>'Main Pt 2'!B1520</f>
        <v>0</v>
      </c>
      <c r="D400" s="110">
        <f>'Main Pt 2'!B1789</f>
        <v>0</v>
      </c>
      <c r="E400" s="110">
        <f>'Compare Pt 2'!B1251</f>
        <v>0</v>
      </c>
      <c r="F400" s="110">
        <f>'Compare Pt 2'!B1520</f>
        <v>0</v>
      </c>
      <c r="G400" s="110">
        <f>'Compare Pt 2'!B1789</f>
        <v>0</v>
      </c>
      <c r="H400" s="84"/>
      <c r="I400" s="84"/>
      <c r="J400" s="84"/>
      <c r="K400" s="84"/>
      <c r="L400" s="84"/>
      <c r="M400" s="84"/>
      <c r="N400" s="84"/>
      <c r="O400" s="84"/>
    </row>
    <row r="401" spans="1:15" x14ac:dyDescent="0.2">
      <c r="A401" s="84" t="s">
        <v>1271</v>
      </c>
      <c r="B401" s="110">
        <f>'Main Pt 2'!B1252</f>
        <v>0</v>
      </c>
      <c r="C401" s="110">
        <f>'Main Pt 2'!B1521</f>
        <v>0</v>
      </c>
      <c r="D401" s="110">
        <f>'Main Pt 2'!B1790</f>
        <v>0</v>
      </c>
      <c r="E401" s="110">
        <f>'Compare Pt 2'!B1252</f>
        <v>20</v>
      </c>
      <c r="F401" s="110">
        <f>'Compare Pt 2'!B1521</f>
        <v>0</v>
      </c>
      <c r="G401" s="110">
        <f>'Compare Pt 2'!B1790</f>
        <v>10</v>
      </c>
      <c r="H401" s="84"/>
      <c r="I401" s="84"/>
      <c r="J401" s="84"/>
      <c r="K401" s="84"/>
      <c r="L401" s="84"/>
      <c r="M401" s="84"/>
      <c r="N401" s="84"/>
      <c r="O401" s="84"/>
    </row>
    <row r="402" spans="1:15" x14ac:dyDescent="0.2">
      <c r="A402" s="84" t="s">
        <v>1272</v>
      </c>
      <c r="B402" s="110">
        <f>'Main Pt 2'!B1253</f>
        <v>0</v>
      </c>
      <c r="C402" s="110">
        <f>'Main Pt 2'!B1522</f>
        <v>0</v>
      </c>
      <c r="D402" s="110">
        <f>'Main Pt 2'!B1791</f>
        <v>0</v>
      </c>
      <c r="E402" s="110">
        <f>'Compare Pt 2'!B1253</f>
        <v>40</v>
      </c>
      <c r="F402" s="110">
        <f>'Compare Pt 2'!B1522</f>
        <v>20</v>
      </c>
      <c r="G402" s="110">
        <f>'Compare Pt 2'!B1791</f>
        <v>15</v>
      </c>
      <c r="H402" s="84"/>
      <c r="I402" s="84"/>
      <c r="J402" s="84"/>
      <c r="K402" s="84"/>
      <c r="L402" s="84"/>
      <c r="M402" s="84"/>
      <c r="N402" s="84"/>
      <c r="O402" s="84"/>
    </row>
    <row r="403" spans="1:15" x14ac:dyDescent="0.2">
      <c r="A403" s="84" t="s">
        <v>1273</v>
      </c>
      <c r="B403" s="110">
        <f>'Main Pt 2'!B1254</f>
        <v>10</v>
      </c>
      <c r="C403" s="110">
        <f>'Main Pt 2'!B1523</f>
        <v>0</v>
      </c>
      <c r="D403" s="110">
        <f>'Main Pt 2'!B1792</f>
        <v>0</v>
      </c>
      <c r="E403" s="110">
        <f>'Compare Pt 2'!B1254</f>
        <v>20</v>
      </c>
      <c r="F403" s="110">
        <f>'Compare Pt 2'!B1523</f>
        <v>15</v>
      </c>
      <c r="G403" s="110">
        <f>'Compare Pt 2'!B1792</f>
        <v>0</v>
      </c>
      <c r="H403" s="84"/>
      <c r="I403" s="84"/>
      <c r="J403" s="84"/>
      <c r="K403" s="84"/>
      <c r="L403" s="84"/>
      <c r="M403" s="84"/>
      <c r="N403" s="84"/>
      <c r="O403" s="84"/>
    </row>
    <row r="404" spans="1:15" x14ac:dyDescent="0.2">
      <c r="A404" s="84" t="s">
        <v>1274</v>
      </c>
      <c r="B404" s="110">
        <f>'Main Pt 2'!B1255</f>
        <v>30</v>
      </c>
      <c r="C404" s="110">
        <f>'Main Pt 2'!B1524</f>
        <v>20</v>
      </c>
      <c r="D404" s="110">
        <f>'Main Pt 2'!B1793</f>
        <v>15</v>
      </c>
      <c r="E404" s="110">
        <f>'Compare Pt 2'!B1255</f>
        <v>2145</v>
      </c>
      <c r="F404" s="110">
        <f>'Compare Pt 2'!B1524</f>
        <v>1045</v>
      </c>
      <c r="G404" s="110">
        <f>'Compare Pt 2'!B1793</f>
        <v>1095</v>
      </c>
      <c r="H404" s="84"/>
      <c r="I404" s="84"/>
      <c r="J404" s="84"/>
      <c r="K404" s="84"/>
      <c r="L404" s="84"/>
      <c r="M404" s="84"/>
      <c r="N404" s="84"/>
      <c r="O404" s="84"/>
    </row>
    <row r="405" spans="1:15" x14ac:dyDescent="0.2">
      <c r="A405" s="84" t="s">
        <v>1275</v>
      </c>
      <c r="B405" s="110">
        <f>'Main Pt 2'!B1256</f>
        <v>20</v>
      </c>
      <c r="C405" s="110">
        <f>'Main Pt 2'!B1525</f>
        <v>10</v>
      </c>
      <c r="D405" s="110">
        <f>'Main Pt 2'!B1794</f>
        <v>0</v>
      </c>
      <c r="E405" s="110">
        <f>'Compare Pt 2'!B1256</f>
        <v>225</v>
      </c>
      <c r="F405" s="110">
        <f>'Compare Pt 2'!B1525</f>
        <v>125</v>
      </c>
      <c r="G405" s="110">
        <f>'Compare Pt 2'!B1794</f>
        <v>100</v>
      </c>
      <c r="H405" s="84"/>
      <c r="I405" s="84"/>
      <c r="J405" s="84"/>
      <c r="K405" s="84"/>
      <c r="L405" s="84"/>
      <c r="M405" s="84"/>
      <c r="N405" s="84"/>
      <c r="O405" s="84"/>
    </row>
    <row r="406" spans="1:15" x14ac:dyDescent="0.2">
      <c r="A406" s="84" t="s">
        <v>1276</v>
      </c>
      <c r="B406" s="110">
        <f>'Main Pt 2'!B1257</f>
        <v>10</v>
      </c>
      <c r="C406" s="110">
        <f>'Main Pt 2'!B1526</f>
        <v>0</v>
      </c>
      <c r="D406" s="110">
        <f>'Main Pt 2'!B1795</f>
        <v>0</v>
      </c>
      <c r="E406" s="110">
        <f>'Compare Pt 2'!B1257</f>
        <v>1905</v>
      </c>
      <c r="F406" s="110">
        <f>'Compare Pt 2'!B1526</f>
        <v>920</v>
      </c>
      <c r="G406" s="110">
        <f>'Compare Pt 2'!B1795</f>
        <v>990</v>
      </c>
      <c r="H406" s="84"/>
      <c r="I406" s="84"/>
      <c r="J406" s="84"/>
      <c r="K406" s="84"/>
      <c r="L406" s="84"/>
      <c r="M406" s="84"/>
      <c r="N406" s="84"/>
      <c r="O406" s="84"/>
    </row>
    <row r="407" spans="1:15" x14ac:dyDescent="0.2">
      <c r="A407" s="84" t="s">
        <v>1277</v>
      </c>
      <c r="B407" s="110">
        <f>'Main Pt 2'!B1258</f>
        <v>0</v>
      </c>
      <c r="C407" s="110">
        <f>'Main Pt 2'!B1527</f>
        <v>0</v>
      </c>
      <c r="D407" s="110">
        <f>'Main Pt 2'!B1796</f>
        <v>0</v>
      </c>
      <c r="E407" s="110">
        <f>'Compare Pt 2'!B1258</f>
        <v>10</v>
      </c>
      <c r="F407" s="110">
        <f>'Compare Pt 2'!B1527</f>
        <v>10</v>
      </c>
      <c r="G407" s="110">
        <f>'Compare Pt 2'!B1796</f>
        <v>10</v>
      </c>
      <c r="H407" s="84"/>
      <c r="I407" s="84"/>
      <c r="J407" s="84"/>
      <c r="K407" s="84"/>
      <c r="L407" s="84"/>
      <c r="M407" s="84"/>
      <c r="N407" s="84"/>
      <c r="O407" s="84"/>
    </row>
    <row r="408" spans="1:15" x14ac:dyDescent="0.2">
      <c r="A408" s="84" t="s">
        <v>1278</v>
      </c>
      <c r="B408" s="110">
        <f>'Main Pt 2'!B1259</f>
        <v>0</v>
      </c>
      <c r="C408" s="110">
        <f>'Main Pt 2'!B1528</f>
        <v>0</v>
      </c>
      <c r="D408" s="110">
        <f>'Main Pt 2'!B1797</f>
        <v>0</v>
      </c>
      <c r="E408" s="110">
        <f>'Compare Pt 2'!B1259</f>
        <v>0</v>
      </c>
      <c r="F408" s="110">
        <f>'Compare Pt 2'!B1528</f>
        <v>0</v>
      </c>
      <c r="G408" s="110">
        <f>'Compare Pt 2'!B1797</f>
        <v>10</v>
      </c>
      <c r="H408" s="84"/>
      <c r="I408" s="84"/>
      <c r="J408" s="84"/>
      <c r="K408" s="84"/>
      <c r="L408" s="84"/>
      <c r="M408" s="84"/>
      <c r="N408" s="84"/>
      <c r="O408" s="84"/>
    </row>
    <row r="409" spans="1:15" x14ac:dyDescent="0.2">
      <c r="A409" s="84" t="s">
        <v>1279</v>
      </c>
      <c r="B409" s="110">
        <f>'Main Pt 2'!B1260</f>
        <v>20</v>
      </c>
      <c r="C409" s="110">
        <f>'Main Pt 2'!B1529</f>
        <v>10</v>
      </c>
      <c r="D409" s="110">
        <f>'Main Pt 2'!B1798</f>
        <v>15</v>
      </c>
      <c r="E409" s="110">
        <f>'Compare Pt 2'!B1260</f>
        <v>390</v>
      </c>
      <c r="F409" s="110">
        <f>'Compare Pt 2'!B1529</f>
        <v>205</v>
      </c>
      <c r="G409" s="110">
        <f>'Compare Pt 2'!B1798</f>
        <v>190</v>
      </c>
      <c r="H409" s="84"/>
      <c r="I409" s="84"/>
      <c r="J409" s="84"/>
      <c r="K409" s="84"/>
      <c r="L409" s="84"/>
      <c r="M409" s="84"/>
      <c r="N409" s="84"/>
      <c r="O409" s="84"/>
    </row>
    <row r="410" spans="1:15" x14ac:dyDescent="0.2">
      <c r="A410" s="84" t="s">
        <v>1280</v>
      </c>
      <c r="B410" s="110">
        <f>'Main Pt 2'!B1261</f>
        <v>10</v>
      </c>
      <c r="C410" s="110">
        <f>'Main Pt 2'!B1530</f>
        <v>0</v>
      </c>
      <c r="D410" s="110">
        <f>'Main Pt 2'!B1799</f>
        <v>10</v>
      </c>
      <c r="E410" s="110">
        <f>'Compare Pt 2'!B1261</f>
        <v>310</v>
      </c>
      <c r="F410" s="110">
        <f>'Compare Pt 2'!B1530</f>
        <v>150</v>
      </c>
      <c r="G410" s="110">
        <f>'Compare Pt 2'!B1799</f>
        <v>155</v>
      </c>
      <c r="H410" s="84"/>
      <c r="I410" s="84"/>
      <c r="J410" s="84"/>
      <c r="K410" s="84"/>
      <c r="L410" s="84"/>
      <c r="M410" s="84"/>
      <c r="N410" s="84"/>
      <c r="O410" s="84"/>
    </row>
    <row r="411" spans="1:15" x14ac:dyDescent="0.2">
      <c r="A411" s="84" t="s">
        <v>1281</v>
      </c>
      <c r="B411" s="110">
        <f>'Main Pt 2'!B1262</f>
        <v>10</v>
      </c>
      <c r="C411" s="110">
        <f>'Main Pt 2'!B1531</f>
        <v>0</v>
      </c>
      <c r="D411" s="110">
        <f>'Main Pt 2'!B1800</f>
        <v>0</v>
      </c>
      <c r="E411" s="110">
        <f>'Compare Pt 2'!B1262</f>
        <v>60</v>
      </c>
      <c r="F411" s="110">
        <f>'Compare Pt 2'!B1531</f>
        <v>45</v>
      </c>
      <c r="G411" s="110">
        <f>'Compare Pt 2'!B1800</f>
        <v>20</v>
      </c>
      <c r="H411" s="84"/>
      <c r="I411" s="84"/>
      <c r="J411" s="84"/>
      <c r="K411" s="84"/>
      <c r="L411" s="84"/>
      <c r="M411" s="84"/>
      <c r="N411" s="84"/>
      <c r="O411" s="84"/>
    </row>
    <row r="412" spans="1:15" x14ac:dyDescent="0.2">
      <c r="A412" s="84" t="s">
        <v>1282</v>
      </c>
      <c r="B412" s="110">
        <f>'Main Pt 2'!B1263</f>
        <v>10</v>
      </c>
      <c r="C412" s="110">
        <f>'Main Pt 2'!B1532</f>
        <v>0</v>
      </c>
      <c r="D412" s="110">
        <f>'Main Pt 2'!B1801</f>
        <v>10</v>
      </c>
      <c r="E412" s="110">
        <f>'Compare Pt 2'!B1263</f>
        <v>25</v>
      </c>
      <c r="F412" s="110">
        <f>'Compare Pt 2'!B1532</f>
        <v>15</v>
      </c>
      <c r="G412" s="110">
        <f>'Compare Pt 2'!B1801</f>
        <v>10</v>
      </c>
      <c r="H412" s="84"/>
      <c r="I412" s="84"/>
      <c r="J412" s="84"/>
      <c r="K412" s="84"/>
      <c r="L412" s="84"/>
      <c r="M412" s="84"/>
      <c r="N412" s="84"/>
      <c r="O412" s="84"/>
    </row>
    <row r="413" spans="1:15" x14ac:dyDescent="0.2">
      <c r="A413" s="84" t="s">
        <v>1283</v>
      </c>
      <c r="B413" s="110">
        <f>'Main Pt 2'!B1264</f>
        <v>50</v>
      </c>
      <c r="C413" s="110">
        <f>'Main Pt 2'!B1533</f>
        <v>25</v>
      </c>
      <c r="D413" s="110">
        <f>'Main Pt 2'!B1802</f>
        <v>25</v>
      </c>
      <c r="E413" s="110">
        <f>'Compare Pt 2'!B1264</f>
        <v>100</v>
      </c>
      <c r="F413" s="110">
        <f>'Compare Pt 2'!B1533</f>
        <v>50</v>
      </c>
      <c r="G413" s="110">
        <f>'Compare Pt 2'!B1802</f>
        <v>50</v>
      </c>
      <c r="H413" s="84"/>
      <c r="I413" s="84"/>
      <c r="J413" s="84"/>
      <c r="K413" s="84"/>
      <c r="L413" s="84"/>
      <c r="M413" s="84"/>
      <c r="N413" s="84"/>
      <c r="O413" s="84"/>
    </row>
    <row r="414" spans="1:15" x14ac:dyDescent="0.2">
      <c r="A414" s="84" t="s">
        <v>1284</v>
      </c>
      <c r="B414" s="110">
        <f>'Main Pt 2'!B1265</f>
        <v>0</v>
      </c>
      <c r="C414" s="110">
        <f>'Main Pt 2'!B1534</f>
        <v>0</v>
      </c>
      <c r="D414" s="110">
        <f>'Main Pt 2'!B1803</f>
        <v>0</v>
      </c>
      <c r="E414" s="110">
        <f>'Compare Pt 2'!B1265</f>
        <v>25</v>
      </c>
      <c r="F414" s="110">
        <f>'Compare Pt 2'!B1534</f>
        <v>10</v>
      </c>
      <c r="G414" s="110">
        <f>'Compare Pt 2'!B1803</f>
        <v>15</v>
      </c>
      <c r="H414" s="84"/>
      <c r="I414" s="84"/>
      <c r="J414" s="84"/>
      <c r="K414" s="84"/>
      <c r="L414" s="84"/>
      <c r="M414" s="84"/>
      <c r="N414" s="84"/>
      <c r="O414" s="84"/>
    </row>
    <row r="415" spans="1:15" x14ac:dyDescent="0.2">
      <c r="A415" s="84" t="s">
        <v>1285</v>
      </c>
      <c r="B415" s="110">
        <f>'Main Pt 2'!B1266</f>
        <v>10</v>
      </c>
      <c r="C415" s="110">
        <f>'Main Pt 2'!B1535</f>
        <v>0</v>
      </c>
      <c r="D415" s="110">
        <f>'Main Pt 2'!B1804</f>
        <v>0</v>
      </c>
      <c r="E415" s="110">
        <f>'Compare Pt 2'!B1266</f>
        <v>10</v>
      </c>
      <c r="F415" s="110">
        <f>'Compare Pt 2'!B1535</f>
        <v>10</v>
      </c>
      <c r="G415" s="110">
        <f>'Compare Pt 2'!B1804</f>
        <v>0</v>
      </c>
      <c r="H415" s="84"/>
      <c r="I415" s="84"/>
      <c r="J415" s="84"/>
      <c r="K415" s="84"/>
      <c r="L415" s="84"/>
      <c r="M415" s="84"/>
      <c r="N415" s="84"/>
      <c r="O415" s="84"/>
    </row>
    <row r="416" spans="1:15" x14ac:dyDescent="0.2">
      <c r="A416" s="84" t="s">
        <v>1286</v>
      </c>
      <c r="B416" s="110">
        <f>'Main Pt 2'!B1267</f>
        <v>0</v>
      </c>
      <c r="C416" s="110">
        <f>'Main Pt 2'!B1536</f>
        <v>0</v>
      </c>
      <c r="D416" s="110">
        <f>'Main Pt 2'!B1805</f>
        <v>10</v>
      </c>
      <c r="E416" s="110">
        <f>'Compare Pt 2'!B1267</f>
        <v>15</v>
      </c>
      <c r="F416" s="110">
        <f>'Compare Pt 2'!B1536</f>
        <v>10</v>
      </c>
      <c r="G416" s="110">
        <f>'Compare Pt 2'!B1805</f>
        <v>10</v>
      </c>
      <c r="H416" s="84"/>
      <c r="I416" s="84"/>
      <c r="J416" s="84"/>
      <c r="K416" s="84"/>
      <c r="L416" s="84"/>
      <c r="M416" s="84"/>
      <c r="N416" s="84"/>
      <c r="O416" s="84"/>
    </row>
    <row r="417" spans="1:15" x14ac:dyDescent="0.2">
      <c r="A417" s="84" t="s">
        <v>1287</v>
      </c>
      <c r="B417" s="110">
        <f>'Main Pt 2'!B1268</f>
        <v>40</v>
      </c>
      <c r="C417" s="110">
        <f>'Main Pt 2'!B1537</f>
        <v>20</v>
      </c>
      <c r="D417" s="110">
        <f>'Main Pt 2'!B1806</f>
        <v>15</v>
      </c>
      <c r="E417" s="110">
        <f>'Compare Pt 2'!B1268</f>
        <v>45</v>
      </c>
      <c r="F417" s="110">
        <f>'Compare Pt 2'!B1537</f>
        <v>25</v>
      </c>
      <c r="G417" s="110">
        <f>'Compare Pt 2'!B1806</f>
        <v>25</v>
      </c>
      <c r="H417" s="84"/>
      <c r="I417" s="84"/>
      <c r="J417" s="84"/>
      <c r="K417" s="84"/>
      <c r="L417" s="84"/>
      <c r="M417" s="84"/>
      <c r="N417" s="84"/>
      <c r="O417" s="84"/>
    </row>
    <row r="418" spans="1:15" x14ac:dyDescent="0.2">
      <c r="A418" s="84" t="s">
        <v>1288</v>
      </c>
      <c r="B418" s="110">
        <f>'Main Pt 2'!B1269</f>
        <v>0</v>
      </c>
      <c r="C418" s="110">
        <f>'Main Pt 2'!B1538</f>
        <v>0</v>
      </c>
      <c r="D418" s="110">
        <f>'Main Pt 2'!B1807</f>
        <v>0</v>
      </c>
      <c r="E418" s="110">
        <f>'Compare Pt 2'!B1269</f>
        <v>0</v>
      </c>
      <c r="F418" s="110">
        <f>'Compare Pt 2'!B1538</f>
        <v>0</v>
      </c>
      <c r="G418" s="110">
        <f>'Compare Pt 2'!B1807</f>
        <v>0</v>
      </c>
      <c r="H418" s="84"/>
      <c r="I418" s="84"/>
      <c r="J418" s="84"/>
      <c r="K418" s="84"/>
      <c r="L418" s="84"/>
      <c r="M418" s="84"/>
      <c r="N418" s="84"/>
      <c r="O418" s="84"/>
    </row>
    <row r="419" spans="1:15" x14ac:dyDescent="0.2">
      <c r="A419" s="84" t="s">
        <v>1289</v>
      </c>
      <c r="B419" s="110">
        <f>'Main Pt 2'!B1270</f>
        <v>30</v>
      </c>
      <c r="C419" s="110">
        <f>'Main Pt 2'!B1539</f>
        <v>15</v>
      </c>
      <c r="D419" s="110">
        <f>'Main Pt 2'!B1808</f>
        <v>20</v>
      </c>
      <c r="E419" s="110">
        <f>'Compare Pt 2'!B1270</f>
        <v>110</v>
      </c>
      <c r="F419" s="110">
        <f>'Compare Pt 2'!B1539</f>
        <v>45</v>
      </c>
      <c r="G419" s="110">
        <f>'Compare Pt 2'!B1808</f>
        <v>65</v>
      </c>
      <c r="H419" s="84"/>
      <c r="I419" s="84"/>
      <c r="J419" s="84"/>
      <c r="K419" s="84"/>
      <c r="L419" s="84"/>
      <c r="M419" s="84"/>
      <c r="N419" s="84"/>
      <c r="O419" s="84"/>
    </row>
    <row r="420" spans="1:15" x14ac:dyDescent="0.2">
      <c r="A420" s="84"/>
      <c r="B420" s="110"/>
      <c r="C420" s="110"/>
      <c r="D420" s="110"/>
      <c r="E420" s="110"/>
      <c r="F420" s="110"/>
      <c r="G420" s="110"/>
      <c r="H420" s="84"/>
      <c r="I420" s="84"/>
      <c r="J420" s="84"/>
      <c r="K420" s="84"/>
      <c r="L420" s="84"/>
      <c r="M420" s="84"/>
      <c r="N420" s="84"/>
      <c r="O420" s="84"/>
    </row>
    <row r="421" spans="1:15" s="7" customFormat="1" x14ac:dyDescent="0.2">
      <c r="A421" s="84" t="s">
        <v>1290</v>
      </c>
      <c r="B421" s="110">
        <f>'Main Pt 2'!B1271</f>
        <v>946230</v>
      </c>
      <c r="C421" s="110">
        <f>'Main Pt 2'!B1540</f>
        <v>441730</v>
      </c>
      <c r="D421" s="110">
        <f>'Main Pt 2'!B1809</f>
        <v>504495</v>
      </c>
      <c r="E421" s="110">
        <f>'Compare Pt 2'!B1271</f>
        <v>3832370</v>
      </c>
      <c r="F421" s="110">
        <f>'Compare Pt 2'!B1540</f>
        <v>1832380</v>
      </c>
      <c r="G421" s="110">
        <f>'Compare Pt 2'!B1809</f>
        <v>1999995</v>
      </c>
      <c r="H421" s="84"/>
      <c r="I421" s="84"/>
      <c r="J421" s="84"/>
      <c r="K421" s="84"/>
      <c r="L421" s="84"/>
      <c r="M421" s="84"/>
      <c r="N421" s="84"/>
      <c r="O421" s="84"/>
    </row>
    <row r="422" spans="1:15" x14ac:dyDescent="0.2">
      <c r="A422" s="84" t="s">
        <v>1291</v>
      </c>
      <c r="B422" s="110">
        <f>'Main Pt 2'!B1272</f>
        <v>135710</v>
      </c>
      <c r="C422" s="110">
        <f>'Main Pt 2'!B1541</f>
        <v>66795</v>
      </c>
      <c r="D422" s="110">
        <f>'Main Pt 2'!B1810</f>
        <v>68910</v>
      </c>
      <c r="E422" s="110">
        <f>'Compare Pt 2'!B1272</f>
        <v>306790</v>
      </c>
      <c r="F422" s="110">
        <f>'Compare Pt 2'!B1541</f>
        <v>153060</v>
      </c>
      <c r="G422" s="110">
        <f>'Compare Pt 2'!B1810</f>
        <v>153730</v>
      </c>
      <c r="H422" s="84"/>
      <c r="I422" s="84"/>
      <c r="J422" s="84"/>
      <c r="K422" s="84"/>
      <c r="L422" s="84"/>
      <c r="M422" s="84"/>
      <c r="N422" s="84"/>
      <c r="O422" s="84"/>
    </row>
    <row r="423" spans="1:15" x14ac:dyDescent="0.2">
      <c r="A423" s="84" t="s">
        <v>1292</v>
      </c>
      <c r="B423" s="110">
        <f>'Main Pt 2'!B1273</f>
        <v>2190</v>
      </c>
      <c r="C423" s="110">
        <f>'Main Pt 2'!B1542</f>
        <v>1110</v>
      </c>
      <c r="D423" s="110">
        <f>'Main Pt 2'!B1811</f>
        <v>1080</v>
      </c>
      <c r="E423" s="110">
        <f>'Compare Pt 2'!B1273</f>
        <v>8190</v>
      </c>
      <c r="F423" s="110">
        <f>'Compare Pt 2'!B1542</f>
        <v>4245</v>
      </c>
      <c r="G423" s="110">
        <f>'Compare Pt 2'!B1811</f>
        <v>3940</v>
      </c>
      <c r="H423" s="84"/>
      <c r="I423" s="84"/>
      <c r="J423" s="84"/>
      <c r="K423" s="84"/>
      <c r="L423" s="84"/>
      <c r="M423" s="84"/>
      <c r="N423" s="84"/>
      <c r="O423" s="84"/>
    </row>
    <row r="424" spans="1:15" x14ac:dyDescent="0.2">
      <c r="A424" s="84" t="s">
        <v>1295</v>
      </c>
      <c r="B424" s="110">
        <f>'Main Pt 2'!B1276</f>
        <v>12395</v>
      </c>
      <c r="C424" s="110">
        <f>'Main Pt 2'!B1545</f>
        <v>5295</v>
      </c>
      <c r="D424" s="110">
        <f>'Main Pt 2'!B1814</f>
        <v>7095</v>
      </c>
      <c r="E424" s="110">
        <f>'Compare Pt 2'!B1276</f>
        <v>26940</v>
      </c>
      <c r="F424" s="110">
        <f>'Compare Pt 2'!B1545</f>
        <v>12300</v>
      </c>
      <c r="G424" s="110">
        <f>'Compare Pt 2'!B1814</f>
        <v>14645</v>
      </c>
      <c r="H424" s="84"/>
      <c r="I424" s="84"/>
      <c r="J424" s="84"/>
      <c r="K424" s="84"/>
      <c r="L424" s="84"/>
      <c r="M424" s="84"/>
      <c r="N424" s="84"/>
      <c r="O424" s="84"/>
    </row>
    <row r="425" spans="1:15" x14ac:dyDescent="0.2">
      <c r="A425" s="84" t="s">
        <v>1300</v>
      </c>
      <c r="B425" s="110">
        <f>'Main Pt 2'!B1281</f>
        <v>120970</v>
      </c>
      <c r="C425" s="110">
        <f>'Main Pt 2'!B1550</f>
        <v>60315</v>
      </c>
      <c r="D425" s="110">
        <f>'Main Pt 2'!B1819</f>
        <v>60650</v>
      </c>
      <c r="E425" s="110">
        <f>'Compare Pt 2'!B1281</f>
        <v>271070</v>
      </c>
      <c r="F425" s="110">
        <f>'Compare Pt 2'!B1550</f>
        <v>136225</v>
      </c>
      <c r="G425" s="110">
        <f>'Compare Pt 2'!B1819</f>
        <v>134840</v>
      </c>
      <c r="H425" s="84"/>
      <c r="I425" s="84"/>
      <c r="J425" s="84"/>
      <c r="K425" s="84"/>
      <c r="L425" s="84"/>
      <c r="M425" s="84"/>
      <c r="N425" s="84"/>
      <c r="O425" s="84"/>
    </row>
    <row r="426" spans="1:15" x14ac:dyDescent="0.2">
      <c r="A426" s="84" t="s">
        <v>1311</v>
      </c>
      <c r="B426" s="110">
        <f>'Main Pt 2'!B1292</f>
        <v>24130</v>
      </c>
      <c r="C426" s="110">
        <f>'Main Pt 2'!B1561</f>
        <v>10910</v>
      </c>
      <c r="D426" s="110">
        <f>'Main Pt 2'!B1830</f>
        <v>13220</v>
      </c>
      <c r="E426" s="110">
        <f>'Compare Pt 2'!B1292</f>
        <v>113540</v>
      </c>
      <c r="F426" s="110">
        <f>'Compare Pt 2'!B1561</f>
        <v>52965</v>
      </c>
      <c r="G426" s="110">
        <f>'Compare Pt 2'!B1830</f>
        <v>60575</v>
      </c>
      <c r="H426" s="84"/>
      <c r="I426" s="84"/>
      <c r="J426" s="84"/>
      <c r="K426" s="84"/>
      <c r="L426" s="84"/>
      <c r="M426" s="84"/>
      <c r="N426" s="84"/>
      <c r="O426" s="84"/>
    </row>
    <row r="427" spans="1:15" x14ac:dyDescent="0.2">
      <c r="A427" s="84" t="s">
        <v>1315</v>
      </c>
      <c r="B427" s="110">
        <f>'Main Pt 2'!B1296</f>
        <v>19530</v>
      </c>
      <c r="C427" s="110">
        <f>'Main Pt 2'!B1565</f>
        <v>8650</v>
      </c>
      <c r="D427" s="110">
        <f>'Main Pt 2'!B1834</f>
        <v>10880</v>
      </c>
      <c r="E427" s="110">
        <f>'Compare Pt 2'!B1296</f>
        <v>245440</v>
      </c>
      <c r="F427" s="110">
        <f>'Compare Pt 2'!B1565</f>
        <v>110370</v>
      </c>
      <c r="G427" s="110">
        <f>'Compare Pt 2'!B1834</f>
        <v>135070</v>
      </c>
      <c r="H427" s="84"/>
      <c r="I427" s="84"/>
      <c r="J427" s="84"/>
      <c r="K427" s="84"/>
      <c r="L427" s="84"/>
      <c r="M427" s="84"/>
      <c r="N427" s="84"/>
      <c r="O427" s="84"/>
    </row>
    <row r="428" spans="1:15" x14ac:dyDescent="0.2">
      <c r="A428" s="84" t="s">
        <v>1328</v>
      </c>
      <c r="B428" s="110">
        <f>'Main Pt 2'!B1309</f>
        <v>6020</v>
      </c>
      <c r="C428" s="110">
        <f>'Main Pt 2'!B1578</f>
        <v>2405</v>
      </c>
      <c r="D428" s="110">
        <f>'Main Pt 2'!B1847</f>
        <v>3615</v>
      </c>
      <c r="E428" s="110">
        <f>'Compare Pt 2'!B1309</f>
        <v>28020</v>
      </c>
      <c r="F428" s="110">
        <f>'Compare Pt 2'!B1578</f>
        <v>12075</v>
      </c>
      <c r="G428" s="110">
        <f>'Compare Pt 2'!B1847</f>
        <v>15950</v>
      </c>
      <c r="H428" s="84"/>
      <c r="I428" s="84"/>
      <c r="J428" s="84"/>
      <c r="K428" s="84"/>
      <c r="L428" s="84"/>
      <c r="M428" s="84"/>
      <c r="N428" s="84"/>
      <c r="O428" s="84"/>
    </row>
    <row r="429" spans="1:15" x14ac:dyDescent="0.2">
      <c r="A429" s="84" t="s">
        <v>1332</v>
      </c>
      <c r="B429" s="110">
        <f>'Main Pt 2'!B1313</f>
        <v>25270</v>
      </c>
      <c r="C429" s="110">
        <f>'Main Pt 2'!B1582</f>
        <v>12055</v>
      </c>
      <c r="D429" s="110">
        <f>'Main Pt 2'!B1851</f>
        <v>13215</v>
      </c>
      <c r="E429" s="110">
        <f>'Compare Pt 2'!B1313</f>
        <v>120190</v>
      </c>
      <c r="F429" s="110">
        <f>'Compare Pt 2'!B1582</f>
        <v>58755</v>
      </c>
      <c r="G429" s="110">
        <f>'Compare Pt 2'!B1851</f>
        <v>61435</v>
      </c>
      <c r="H429" s="84"/>
      <c r="I429" s="84"/>
      <c r="J429" s="84"/>
      <c r="K429" s="84"/>
      <c r="L429" s="84"/>
      <c r="M429" s="84"/>
      <c r="N429" s="84"/>
      <c r="O429" s="84"/>
    </row>
    <row r="430" spans="1:15" x14ac:dyDescent="0.2">
      <c r="A430" s="84" t="s">
        <v>1339</v>
      </c>
      <c r="B430" s="110">
        <f>'Main Pt 2'!B1320</f>
        <v>387975</v>
      </c>
      <c r="C430" s="110">
        <f>'Main Pt 2'!B1589</f>
        <v>181450</v>
      </c>
      <c r="D430" s="110">
        <f>'Main Pt 2'!B1858</f>
        <v>206520</v>
      </c>
      <c r="E430" s="110">
        <f>'Compare Pt 2'!B1320</f>
        <v>1870835</v>
      </c>
      <c r="F430" s="110">
        <f>'Compare Pt 2'!B1589</f>
        <v>906330</v>
      </c>
      <c r="G430" s="110">
        <f>'Compare Pt 2'!B1858</f>
        <v>964505</v>
      </c>
      <c r="H430" s="84"/>
      <c r="I430" s="84"/>
      <c r="J430" s="84"/>
      <c r="K430" s="84"/>
      <c r="L430" s="84"/>
      <c r="M430" s="84"/>
      <c r="N430" s="84"/>
      <c r="O430" s="84"/>
    </row>
    <row r="431" spans="1:15" x14ac:dyDescent="0.2">
      <c r="A431" s="84" t="s">
        <v>1342</v>
      </c>
      <c r="B431" s="110">
        <f>'Main Pt 2'!B1323</f>
        <v>58280</v>
      </c>
      <c r="C431" s="110">
        <f>'Main Pt 2'!B1592</f>
        <v>25235</v>
      </c>
      <c r="D431" s="110">
        <f>'Main Pt 2'!B1861</f>
        <v>33045</v>
      </c>
      <c r="E431" s="110">
        <f>'Compare Pt 2'!B1323</f>
        <v>311350</v>
      </c>
      <c r="F431" s="110">
        <f>'Compare Pt 2'!B1592</f>
        <v>147595</v>
      </c>
      <c r="G431" s="110">
        <f>'Compare Pt 2'!B1861</f>
        <v>163755</v>
      </c>
      <c r="H431" s="84"/>
      <c r="I431" s="84"/>
      <c r="J431" s="84"/>
      <c r="K431" s="84"/>
      <c r="L431" s="84"/>
      <c r="M431" s="84"/>
      <c r="N431" s="84"/>
      <c r="O431" s="84"/>
    </row>
    <row r="432" spans="1:15" x14ac:dyDescent="0.2">
      <c r="A432" s="84" t="s">
        <v>1343</v>
      </c>
      <c r="B432" s="110">
        <f>'Main Pt 2'!B1324</f>
        <v>510</v>
      </c>
      <c r="C432" s="110">
        <f>'Main Pt 2'!B1593</f>
        <v>210</v>
      </c>
      <c r="D432" s="110">
        <f>'Main Pt 2'!B1862</f>
        <v>305</v>
      </c>
      <c r="E432" s="110">
        <f>'Compare Pt 2'!B1324</f>
        <v>3135</v>
      </c>
      <c r="F432" s="110">
        <f>'Compare Pt 2'!B1593</f>
        <v>1350</v>
      </c>
      <c r="G432" s="110">
        <f>'Compare Pt 2'!B1862</f>
        <v>1785</v>
      </c>
      <c r="H432" s="84"/>
      <c r="I432" s="84"/>
      <c r="J432" s="84"/>
      <c r="K432" s="84"/>
      <c r="L432" s="84"/>
      <c r="M432" s="84"/>
      <c r="N432" s="84"/>
      <c r="O432" s="84"/>
    </row>
    <row r="433" spans="1:15" x14ac:dyDescent="0.2">
      <c r="A433" s="84" t="s">
        <v>1346</v>
      </c>
      <c r="B433" s="110">
        <f>'Main Pt 2'!B1327</f>
        <v>57765</v>
      </c>
      <c r="C433" s="110">
        <f>'Main Pt 2'!B1596</f>
        <v>25025</v>
      </c>
      <c r="D433" s="110">
        <f>'Main Pt 2'!B1865</f>
        <v>32740</v>
      </c>
      <c r="E433" s="110">
        <f>'Compare Pt 2'!B1327</f>
        <v>308215</v>
      </c>
      <c r="F433" s="110">
        <f>'Compare Pt 2'!B1596</f>
        <v>146245</v>
      </c>
      <c r="G433" s="110">
        <f>'Compare Pt 2'!B1865</f>
        <v>161970</v>
      </c>
      <c r="H433" s="84"/>
      <c r="I433" s="84"/>
      <c r="J433" s="84"/>
      <c r="K433" s="84"/>
      <c r="L433" s="84"/>
      <c r="M433" s="84"/>
      <c r="N433" s="84"/>
      <c r="O433" s="84"/>
    </row>
    <row r="434" spans="1:15" x14ac:dyDescent="0.2">
      <c r="A434" s="84" t="s">
        <v>1361</v>
      </c>
      <c r="B434" s="110">
        <f>'Main Pt 2'!B1342</f>
        <v>55</v>
      </c>
      <c r="C434" s="110">
        <f>'Main Pt 2'!B1611</f>
        <v>45</v>
      </c>
      <c r="D434" s="110">
        <f>'Main Pt 2'!B1880</f>
        <v>10</v>
      </c>
      <c r="E434" s="110">
        <f>'Compare Pt 2'!B1342</f>
        <v>270</v>
      </c>
      <c r="F434" s="110">
        <f>'Compare Pt 2'!B1611</f>
        <v>170</v>
      </c>
      <c r="G434" s="110">
        <f>'Compare Pt 2'!B1880</f>
        <v>100</v>
      </c>
      <c r="H434" s="84"/>
      <c r="I434" s="84"/>
      <c r="J434" s="84"/>
      <c r="K434" s="84"/>
      <c r="L434" s="84"/>
      <c r="M434" s="84"/>
      <c r="N434" s="84"/>
      <c r="O434" s="84"/>
    </row>
    <row r="435" spans="1:15" x14ac:dyDescent="0.2">
      <c r="A435" s="84" t="s">
        <v>1365</v>
      </c>
      <c r="B435" s="110">
        <f>'Main Pt 2'!B1346</f>
        <v>27450</v>
      </c>
      <c r="C435" s="110">
        <f>'Main Pt 2'!B1615</f>
        <v>13155</v>
      </c>
      <c r="D435" s="110">
        <f>'Main Pt 2'!B1884</f>
        <v>14295</v>
      </c>
      <c r="E435" s="110">
        <f>'Compare Pt 2'!B1346</f>
        <v>118950</v>
      </c>
      <c r="F435" s="110">
        <f>'Compare Pt 2'!B1615</f>
        <v>58465</v>
      </c>
      <c r="G435" s="110">
        <f>'Compare Pt 2'!B1884</f>
        <v>60485</v>
      </c>
      <c r="H435" s="84"/>
      <c r="I435" s="84"/>
      <c r="J435" s="84"/>
      <c r="K435" s="84"/>
      <c r="L435" s="84"/>
      <c r="M435" s="84"/>
      <c r="N435" s="84"/>
      <c r="O435" s="84"/>
    </row>
    <row r="436" spans="1:15" x14ac:dyDescent="0.2">
      <c r="A436" s="84" t="s">
        <v>1378</v>
      </c>
      <c r="B436" s="110">
        <f>'Main Pt 2'!B1359</f>
        <v>192295</v>
      </c>
      <c r="C436" s="110">
        <f>'Main Pt 2'!B1628</f>
        <v>95515</v>
      </c>
      <c r="D436" s="110">
        <f>'Main Pt 2'!B1897</f>
        <v>96780</v>
      </c>
      <c r="E436" s="110">
        <f>'Compare Pt 2'!B1359</f>
        <v>833785</v>
      </c>
      <c r="F436" s="110">
        <f>'Compare Pt 2'!B1628</f>
        <v>414040</v>
      </c>
      <c r="G436" s="110">
        <f>'Compare Pt 2'!B1897</f>
        <v>419740</v>
      </c>
      <c r="H436" s="84"/>
      <c r="I436" s="84"/>
      <c r="J436" s="84"/>
      <c r="K436" s="84"/>
      <c r="L436" s="84"/>
      <c r="M436" s="84"/>
      <c r="N436" s="84"/>
      <c r="O436" s="84"/>
    </row>
    <row r="437" spans="1:15" x14ac:dyDescent="0.2">
      <c r="A437" s="84" t="s">
        <v>1379</v>
      </c>
      <c r="B437" s="110">
        <f>'Main Pt 2'!B1360</f>
        <v>126215</v>
      </c>
      <c r="C437" s="110">
        <f>'Main Pt 2'!B1629</f>
        <v>63460</v>
      </c>
      <c r="D437" s="110">
        <f>'Main Pt 2'!B1898</f>
        <v>62755</v>
      </c>
      <c r="E437" s="110">
        <f>'Compare Pt 2'!B1360</f>
        <v>673015</v>
      </c>
      <c r="F437" s="110">
        <f>'Compare Pt 2'!B1629</f>
        <v>335810</v>
      </c>
      <c r="G437" s="110">
        <f>'Compare Pt 2'!B1898</f>
        <v>337210</v>
      </c>
      <c r="H437" s="84"/>
      <c r="I437" s="84"/>
      <c r="J437" s="84"/>
      <c r="K437" s="84"/>
      <c r="L437" s="84"/>
      <c r="M437" s="84"/>
      <c r="N437" s="84"/>
      <c r="O437" s="84"/>
    </row>
    <row r="438" spans="1:15" x14ac:dyDescent="0.2">
      <c r="A438" s="84" t="s">
        <v>1392</v>
      </c>
      <c r="B438" s="110">
        <f>'Main Pt 2'!B1373</f>
        <v>65270</v>
      </c>
      <c r="C438" s="110">
        <f>'Main Pt 2'!B1642</f>
        <v>31650</v>
      </c>
      <c r="D438" s="110">
        <f>'Main Pt 2'!B1911</f>
        <v>33630</v>
      </c>
      <c r="E438" s="110">
        <f>'Compare Pt 2'!B1373</f>
        <v>158380</v>
      </c>
      <c r="F438" s="110">
        <f>'Compare Pt 2'!B1642</f>
        <v>77040</v>
      </c>
      <c r="G438" s="110">
        <f>'Compare Pt 2'!B1911</f>
        <v>81350</v>
      </c>
      <c r="H438" s="84"/>
      <c r="I438" s="84"/>
      <c r="J438" s="84"/>
      <c r="K438" s="84"/>
      <c r="L438" s="84"/>
      <c r="M438" s="84"/>
      <c r="N438" s="84"/>
      <c r="O438" s="84"/>
    </row>
    <row r="439" spans="1:15" x14ac:dyDescent="0.2">
      <c r="A439" s="84" t="s">
        <v>1397</v>
      </c>
      <c r="B439" s="110">
        <f>'Main Pt 2'!B1378</f>
        <v>91360</v>
      </c>
      <c r="C439" s="110">
        <f>'Main Pt 2'!B1647</f>
        <v>39180</v>
      </c>
      <c r="D439" s="110">
        <f>'Main Pt 2'!B1916</f>
        <v>52185</v>
      </c>
      <c r="E439" s="110">
        <f>'Compare Pt 2'!B1378</f>
        <v>527685</v>
      </c>
      <c r="F439" s="110">
        <f>'Compare Pt 2'!B1647</f>
        <v>248390</v>
      </c>
      <c r="G439" s="110">
        <f>'Compare Pt 2'!B1916</f>
        <v>279290</v>
      </c>
      <c r="H439" s="84"/>
      <c r="I439" s="84"/>
      <c r="J439" s="84"/>
      <c r="K439" s="84"/>
      <c r="L439" s="84"/>
      <c r="M439" s="84"/>
      <c r="N439" s="84"/>
      <c r="O439" s="84"/>
    </row>
    <row r="440" spans="1:15" x14ac:dyDescent="0.2">
      <c r="A440" s="84" t="s">
        <v>1404</v>
      </c>
      <c r="B440" s="110">
        <f>'Main Pt 2'!B1386</f>
        <v>400</v>
      </c>
      <c r="C440" s="110">
        <f>'Main Pt 2'!B1655</f>
        <v>220</v>
      </c>
      <c r="D440" s="110">
        <f>'Main Pt 2'!B1924</f>
        <v>180</v>
      </c>
      <c r="E440" s="110">
        <f>'Compare Pt 2'!B1386</f>
        <v>1055</v>
      </c>
      <c r="F440" s="110">
        <f>'Compare Pt 2'!B1655</f>
        <v>590</v>
      </c>
      <c r="G440" s="110">
        <f>'Compare Pt 2'!B1924</f>
        <v>465</v>
      </c>
      <c r="H440" s="84"/>
      <c r="I440" s="84"/>
      <c r="J440" s="84"/>
      <c r="K440" s="84"/>
      <c r="L440" s="84"/>
      <c r="M440" s="84"/>
      <c r="N440" s="84"/>
      <c r="O440" s="84"/>
    </row>
    <row r="441" spans="1:15" x14ac:dyDescent="0.2">
      <c r="A441" s="84" t="s">
        <v>1406</v>
      </c>
      <c r="B441" s="110">
        <f>'Main Pt 2'!B1389</f>
        <v>205</v>
      </c>
      <c r="C441" s="110">
        <f>'Main Pt 2'!B1658</f>
        <v>95</v>
      </c>
      <c r="D441" s="110">
        <f>'Main Pt 2'!B1927</f>
        <v>110</v>
      </c>
      <c r="E441" s="110">
        <f>'Compare Pt 2'!B1389</f>
        <v>1045</v>
      </c>
      <c r="F441" s="110">
        <f>'Compare Pt 2'!B1658</f>
        <v>495</v>
      </c>
      <c r="G441" s="110">
        <f>'Compare Pt 2'!B1927</f>
        <v>545</v>
      </c>
      <c r="H441" s="84"/>
      <c r="I441" s="84"/>
      <c r="J441" s="84"/>
      <c r="K441" s="84"/>
      <c r="L441" s="84"/>
      <c r="M441" s="84"/>
      <c r="N441" s="84"/>
      <c r="O441" s="84"/>
    </row>
    <row r="442" spans="1:15" x14ac:dyDescent="0.2">
      <c r="A442" s="84" t="s">
        <v>1408</v>
      </c>
      <c r="B442" s="110">
        <f>'Main Pt 2'!B1391</f>
        <v>9370</v>
      </c>
      <c r="C442" s="110">
        <f>'Main Pt 2'!B1660</f>
        <v>4005</v>
      </c>
      <c r="D442" s="110">
        <f>'Main Pt 2'!B1929</f>
        <v>5360</v>
      </c>
      <c r="E442" s="110">
        <f>'Compare Pt 2'!B1391</f>
        <v>29755</v>
      </c>
      <c r="F442" s="110">
        <f>'Compare Pt 2'!B1660</f>
        <v>14020</v>
      </c>
      <c r="G442" s="110">
        <f>'Compare Pt 2'!B1929</f>
        <v>15730</v>
      </c>
      <c r="H442" s="84"/>
      <c r="I442" s="84"/>
      <c r="J442" s="84"/>
      <c r="K442" s="84"/>
      <c r="L442" s="84"/>
      <c r="M442" s="84"/>
      <c r="N442" s="84"/>
      <c r="O442" s="84"/>
    </row>
    <row r="443" spans="1:15" x14ac:dyDescent="0.2">
      <c r="A443" s="84" t="s">
        <v>1425</v>
      </c>
      <c r="B443" s="110">
        <f>'Main Pt 2'!B1408</f>
        <v>905</v>
      </c>
      <c r="C443" s="110">
        <f>'Main Pt 2'!B1677</f>
        <v>380</v>
      </c>
      <c r="D443" s="110">
        <f>'Main Pt 2'!B1946</f>
        <v>525</v>
      </c>
      <c r="E443" s="110">
        <f>'Compare Pt 2'!B1408</f>
        <v>2240</v>
      </c>
      <c r="F443" s="110">
        <f>'Compare Pt 2'!B1677</f>
        <v>1100</v>
      </c>
      <c r="G443" s="110">
        <f>'Compare Pt 2'!B1946</f>
        <v>1140</v>
      </c>
      <c r="H443" s="84"/>
      <c r="I443" s="84"/>
      <c r="J443" s="84"/>
      <c r="K443" s="84"/>
      <c r="L443" s="84"/>
      <c r="M443" s="84"/>
      <c r="N443" s="84"/>
      <c r="O443" s="84"/>
    </row>
    <row r="444" spans="1:15" x14ac:dyDescent="0.2">
      <c r="A444" s="84" t="s">
        <v>1428</v>
      </c>
      <c r="B444" s="110">
        <f>'Main Pt 2'!B1411</f>
        <v>2575</v>
      </c>
      <c r="C444" s="110">
        <f>'Main Pt 2'!B1680</f>
        <v>1475</v>
      </c>
      <c r="D444" s="110">
        <f>'Main Pt 2'!B1949</f>
        <v>1105</v>
      </c>
      <c r="E444" s="110">
        <f>'Compare Pt 2'!B1411</f>
        <v>11065</v>
      </c>
      <c r="F444" s="110">
        <f>'Compare Pt 2'!B1680</f>
        <v>6260</v>
      </c>
      <c r="G444" s="110">
        <f>'Compare Pt 2'!B1949</f>
        <v>4810</v>
      </c>
      <c r="H444" s="84"/>
      <c r="I444" s="84"/>
      <c r="J444" s="84"/>
      <c r="K444" s="84"/>
      <c r="L444" s="84"/>
      <c r="M444" s="84"/>
      <c r="N444" s="84"/>
      <c r="O444" s="84"/>
    </row>
    <row r="445" spans="1:15" x14ac:dyDescent="0.2">
      <c r="A445" s="84" t="s">
        <v>1432</v>
      </c>
      <c r="B445" s="110">
        <f>'Main Pt 2'!B1415</f>
        <v>270610</v>
      </c>
      <c r="C445" s="110">
        <f>'Main Pt 2'!B1684</f>
        <v>124610</v>
      </c>
      <c r="D445" s="110">
        <f>'Main Pt 2'!B1953</f>
        <v>146010</v>
      </c>
      <c r="E445" s="110">
        <f>'Compare Pt 2'!B1415</f>
        <v>919225</v>
      </c>
      <c r="F445" s="110">
        <f>'Compare Pt 2'!B1684</f>
        <v>430845</v>
      </c>
      <c r="G445" s="110">
        <f>'Compare Pt 2'!B1953</f>
        <v>488385</v>
      </c>
      <c r="H445" s="84"/>
      <c r="I445" s="84"/>
      <c r="J445" s="84"/>
      <c r="K445" s="84"/>
      <c r="L445" s="84"/>
      <c r="M445" s="84"/>
      <c r="N445" s="84"/>
      <c r="O445" s="84"/>
    </row>
    <row r="446" spans="1:15" x14ac:dyDescent="0.2">
      <c r="A446" s="84" t="s">
        <v>1433</v>
      </c>
      <c r="B446" s="110">
        <f>'Main Pt 2'!B1416</f>
        <v>267590</v>
      </c>
      <c r="C446" s="110">
        <f>'Main Pt 2'!B1685</f>
        <v>123040</v>
      </c>
      <c r="D446" s="110">
        <f>'Main Pt 2'!B1954</f>
        <v>144550</v>
      </c>
      <c r="E446" s="110">
        <f>'Compare Pt 2'!B1416</f>
        <v>908165</v>
      </c>
      <c r="F446" s="110">
        <f>'Compare Pt 2'!B1685</f>
        <v>425305</v>
      </c>
      <c r="G446" s="110">
        <f>'Compare Pt 2'!B1954</f>
        <v>482860</v>
      </c>
      <c r="H446" s="84"/>
      <c r="I446" s="84"/>
      <c r="J446" s="84"/>
      <c r="K446" s="84"/>
      <c r="L446" s="84"/>
      <c r="M446" s="84"/>
      <c r="N446" s="84"/>
      <c r="O446" s="84"/>
    </row>
    <row r="447" spans="1:15" x14ac:dyDescent="0.2">
      <c r="A447" s="84" t="s">
        <v>1442</v>
      </c>
      <c r="B447" s="110">
        <f>'Main Pt 2'!B1425</f>
        <v>3025</v>
      </c>
      <c r="C447" s="110">
        <f>'Main Pt 2'!B1694</f>
        <v>1565</v>
      </c>
      <c r="D447" s="110">
        <f>'Main Pt 2'!B1963</f>
        <v>1460</v>
      </c>
      <c r="E447" s="110">
        <f>'Compare Pt 2'!B1425</f>
        <v>11065</v>
      </c>
      <c r="F447" s="110">
        <f>'Compare Pt 2'!B1694</f>
        <v>5535</v>
      </c>
      <c r="G447" s="110">
        <f>'Compare Pt 2'!B1963</f>
        <v>5530</v>
      </c>
      <c r="H447" s="84"/>
      <c r="I447" s="84"/>
      <c r="J447" s="84"/>
      <c r="K447" s="84"/>
      <c r="L447" s="84"/>
      <c r="M447" s="84"/>
      <c r="N447" s="84"/>
      <c r="O447" s="84"/>
    </row>
    <row r="448" spans="1:15" x14ac:dyDescent="0.2">
      <c r="A448" s="84" t="s">
        <v>1447</v>
      </c>
      <c r="B448" s="110">
        <f>'Main Pt 2'!B1430</f>
        <v>1370</v>
      </c>
      <c r="C448" s="110">
        <f>'Main Pt 2'!B1699</f>
        <v>635</v>
      </c>
      <c r="D448" s="110">
        <f>'Main Pt 2'!B1968</f>
        <v>740</v>
      </c>
      <c r="E448" s="110">
        <f>'Compare Pt 2'!B1430</f>
        <v>9365</v>
      </c>
      <c r="F448" s="110">
        <f>'Compare Pt 2'!B1699</f>
        <v>4435</v>
      </c>
      <c r="G448" s="110">
        <f>'Compare Pt 2'!B1968</f>
        <v>4925</v>
      </c>
      <c r="H448" s="84"/>
      <c r="I448" s="84"/>
      <c r="J448" s="84"/>
      <c r="K448" s="84"/>
      <c r="L448" s="84"/>
      <c r="M448" s="84"/>
      <c r="N448" s="84"/>
      <c r="O448" s="84"/>
    </row>
    <row r="449" spans="1:15" x14ac:dyDescent="0.2">
      <c r="A449" s="84" t="s">
        <v>1451</v>
      </c>
      <c r="B449" s="110">
        <f>'Main Pt 2'!B1434</f>
        <v>8445</v>
      </c>
      <c r="C449" s="110">
        <f>'Main Pt 2'!B1703</f>
        <v>4065</v>
      </c>
      <c r="D449" s="110">
        <f>'Main Pt 2'!B1972</f>
        <v>4390</v>
      </c>
      <c r="E449" s="110">
        <f>'Compare Pt 2'!B1434</f>
        <v>21430</v>
      </c>
      <c r="F449" s="110">
        <f>'Compare Pt 2'!B1703</f>
        <v>10690</v>
      </c>
      <c r="G449" s="110">
        <f>'Compare Pt 2'!B1972</f>
        <v>10735</v>
      </c>
      <c r="H449" s="84"/>
      <c r="I449" s="84"/>
      <c r="J449" s="84"/>
      <c r="K449" s="84"/>
      <c r="L449" s="84"/>
      <c r="M449" s="84"/>
      <c r="N449" s="84"/>
      <c r="O449" s="84"/>
    </row>
    <row r="450" spans="1:15" x14ac:dyDescent="0.2">
      <c r="A450" s="84" t="s">
        <v>1457</v>
      </c>
      <c r="B450" s="110">
        <f>'Main Pt 2'!B1440</f>
        <v>5555</v>
      </c>
      <c r="C450" s="110">
        <f>'Main Pt 2'!B1709</f>
        <v>2445</v>
      </c>
      <c r="D450" s="110">
        <f>'Main Pt 2'!B1978</f>
        <v>3105</v>
      </c>
      <c r="E450" s="110">
        <f>'Compare Pt 2'!B1440</f>
        <v>22780</v>
      </c>
      <c r="F450" s="110">
        <f>'Compare Pt 2'!B1709</f>
        <v>10475</v>
      </c>
      <c r="G450" s="110">
        <f>'Compare Pt 2'!B1978</f>
        <v>12305</v>
      </c>
      <c r="H450" s="84"/>
      <c r="I450" s="84"/>
      <c r="J450" s="84"/>
      <c r="K450" s="84"/>
      <c r="L450" s="84"/>
      <c r="M450" s="84"/>
      <c r="N450" s="84"/>
      <c r="O450" s="84"/>
    </row>
    <row r="451" spans="1:15" x14ac:dyDescent="0.2">
      <c r="A451" s="84"/>
      <c r="B451" s="110"/>
      <c r="C451" s="110"/>
      <c r="D451" s="110"/>
      <c r="E451" s="110"/>
      <c r="F451" s="110"/>
      <c r="G451" s="110"/>
      <c r="H451" s="84"/>
      <c r="I451" s="84"/>
      <c r="J451" s="84"/>
      <c r="K451" s="84"/>
      <c r="L451" s="84"/>
      <c r="M451" s="84"/>
      <c r="N451" s="84"/>
      <c r="O451" s="84"/>
    </row>
    <row r="452" spans="1:15" x14ac:dyDescent="0.2">
      <c r="A452" s="84"/>
      <c r="B452" s="110"/>
      <c r="C452" s="110"/>
      <c r="D452" s="110"/>
      <c r="E452" s="110"/>
      <c r="F452" s="110"/>
      <c r="G452" s="110"/>
      <c r="H452" s="84"/>
      <c r="I452" s="84"/>
      <c r="J452" s="84"/>
      <c r="K452" s="84"/>
      <c r="L452" s="84"/>
      <c r="M452" s="84"/>
      <c r="N452" s="84"/>
      <c r="O452" s="84"/>
    </row>
    <row r="453" spans="1:15" x14ac:dyDescent="0.2">
      <c r="A453" s="84" t="s">
        <v>1293</v>
      </c>
      <c r="B453" s="110">
        <f>'Main Pt 2'!B1274</f>
        <v>1505</v>
      </c>
      <c r="C453" s="110">
        <f>'Main Pt 2'!B1543</f>
        <v>760</v>
      </c>
      <c r="D453" s="110">
        <f>'Main Pt 2'!B1812</f>
        <v>750</v>
      </c>
      <c r="E453" s="110">
        <f>'Compare Pt 2'!B1274</f>
        <v>5565</v>
      </c>
      <c r="F453" s="110">
        <f>'Compare Pt 2'!B1543</f>
        <v>2865</v>
      </c>
      <c r="G453" s="110">
        <f>'Compare Pt 2'!B1812</f>
        <v>2695</v>
      </c>
      <c r="H453" s="84"/>
      <c r="I453" s="84"/>
      <c r="J453" s="84"/>
      <c r="K453" s="84"/>
      <c r="L453" s="84"/>
      <c r="M453" s="84"/>
      <c r="N453" s="84"/>
      <c r="O453" s="84"/>
    </row>
    <row r="454" spans="1:15" x14ac:dyDescent="0.2">
      <c r="A454" s="84" t="s">
        <v>1294</v>
      </c>
      <c r="B454" s="110">
        <f>'Main Pt 2'!B1275</f>
        <v>680</v>
      </c>
      <c r="C454" s="110">
        <f>'Main Pt 2'!B1544</f>
        <v>350</v>
      </c>
      <c r="D454" s="110">
        <f>'Main Pt 2'!B1813</f>
        <v>330</v>
      </c>
      <c r="E454" s="110">
        <f>'Compare Pt 2'!B1275</f>
        <v>2630</v>
      </c>
      <c r="F454" s="110">
        <f>'Compare Pt 2'!B1544</f>
        <v>1380</v>
      </c>
      <c r="G454" s="110">
        <f>'Compare Pt 2'!B1813</f>
        <v>1245</v>
      </c>
      <c r="H454" s="84"/>
      <c r="I454" s="84"/>
      <c r="J454" s="84"/>
      <c r="K454" s="84"/>
      <c r="L454" s="84"/>
      <c r="M454" s="84"/>
      <c r="N454" s="84"/>
      <c r="O454" s="84"/>
    </row>
    <row r="455" spans="1:15" x14ac:dyDescent="0.2">
      <c r="A455" s="84" t="s">
        <v>1296</v>
      </c>
      <c r="B455" s="110">
        <f>'Main Pt 2'!B1277</f>
        <v>300</v>
      </c>
      <c r="C455" s="110">
        <f>'Main Pt 2'!B1546</f>
        <v>155</v>
      </c>
      <c r="D455" s="110">
        <f>'Main Pt 2'!B1815</f>
        <v>150</v>
      </c>
      <c r="E455" s="110">
        <f>'Compare Pt 2'!B1277</f>
        <v>750</v>
      </c>
      <c r="F455" s="110">
        <f>'Compare Pt 2'!B1546</f>
        <v>425</v>
      </c>
      <c r="G455" s="110">
        <f>'Compare Pt 2'!B1815</f>
        <v>320</v>
      </c>
      <c r="H455" s="84"/>
      <c r="I455" s="84"/>
      <c r="J455" s="84"/>
      <c r="K455" s="84"/>
      <c r="L455" s="84"/>
      <c r="M455" s="84"/>
      <c r="N455" s="84"/>
      <c r="O455" s="84"/>
    </row>
    <row r="456" spans="1:15" x14ac:dyDescent="0.2">
      <c r="A456" s="84" t="s">
        <v>1297</v>
      </c>
      <c r="B456" s="110">
        <f>'Main Pt 2'!B1278</f>
        <v>1250</v>
      </c>
      <c r="C456" s="110">
        <f>'Main Pt 2'!B1547</f>
        <v>530</v>
      </c>
      <c r="D456" s="110">
        <f>'Main Pt 2'!B1816</f>
        <v>720</v>
      </c>
      <c r="E456" s="110">
        <f>'Compare Pt 2'!B1278</f>
        <v>3295</v>
      </c>
      <c r="F456" s="110">
        <f>'Compare Pt 2'!B1547</f>
        <v>1555</v>
      </c>
      <c r="G456" s="110">
        <f>'Compare Pt 2'!B1816</f>
        <v>1745</v>
      </c>
      <c r="H456" s="84"/>
      <c r="I456" s="84"/>
      <c r="J456" s="84"/>
      <c r="K456" s="84"/>
      <c r="L456" s="84"/>
      <c r="M456" s="84"/>
      <c r="N456" s="84"/>
      <c r="O456" s="84"/>
    </row>
    <row r="457" spans="1:15" x14ac:dyDescent="0.2">
      <c r="A457" s="84" t="s">
        <v>1298</v>
      </c>
      <c r="B457" s="110">
        <f>'Main Pt 2'!B1279</f>
        <v>10750</v>
      </c>
      <c r="C457" s="110">
        <f>'Main Pt 2'!B1548</f>
        <v>4565</v>
      </c>
      <c r="D457" s="110">
        <f>'Main Pt 2'!B1817</f>
        <v>6190</v>
      </c>
      <c r="E457" s="110">
        <f>'Compare Pt 2'!B1279</f>
        <v>22690</v>
      </c>
      <c r="F457" s="110">
        <f>'Compare Pt 2'!B1548</f>
        <v>10220</v>
      </c>
      <c r="G457" s="110">
        <f>'Compare Pt 2'!B1817</f>
        <v>12470</v>
      </c>
      <c r="H457" s="84"/>
      <c r="I457" s="84"/>
      <c r="J457" s="84"/>
      <c r="K457" s="84"/>
      <c r="L457" s="84"/>
      <c r="M457" s="84"/>
      <c r="N457" s="84"/>
      <c r="O457" s="84"/>
    </row>
    <row r="458" spans="1:15" x14ac:dyDescent="0.2">
      <c r="A458" s="84" t="s">
        <v>1299</v>
      </c>
      <c r="B458" s="110">
        <f>'Main Pt 2'!B1280</f>
        <v>90</v>
      </c>
      <c r="C458" s="110">
        <f>'Main Pt 2'!B1549</f>
        <v>50</v>
      </c>
      <c r="D458" s="110">
        <f>'Main Pt 2'!B1818</f>
        <v>40</v>
      </c>
      <c r="E458" s="110">
        <f>'Compare Pt 2'!B1280</f>
        <v>210</v>
      </c>
      <c r="F458" s="110">
        <f>'Compare Pt 2'!B1549</f>
        <v>95</v>
      </c>
      <c r="G458" s="110">
        <f>'Compare Pt 2'!B1818</f>
        <v>115</v>
      </c>
      <c r="H458" s="84"/>
      <c r="I458" s="84"/>
      <c r="J458" s="84"/>
      <c r="K458" s="84"/>
      <c r="L458" s="84"/>
      <c r="M458" s="84"/>
      <c r="N458" s="84"/>
      <c r="O458" s="84"/>
    </row>
    <row r="459" spans="1:15" x14ac:dyDescent="0.2">
      <c r="A459" s="84" t="s">
        <v>1301</v>
      </c>
      <c r="B459" s="110">
        <f>'Main Pt 2'!B1282</f>
        <v>3870</v>
      </c>
      <c r="C459" s="110">
        <f>'Main Pt 2'!B1551</f>
        <v>1720</v>
      </c>
      <c r="D459" s="110">
        <f>'Main Pt 2'!B1820</f>
        <v>2155</v>
      </c>
      <c r="E459" s="110">
        <f>'Compare Pt 2'!B1282</f>
        <v>12630</v>
      </c>
      <c r="F459" s="110">
        <f>'Compare Pt 2'!B1551</f>
        <v>6005</v>
      </c>
      <c r="G459" s="110">
        <f>'Compare Pt 2'!B1820</f>
        <v>6630</v>
      </c>
      <c r="H459" s="84"/>
      <c r="I459" s="84"/>
      <c r="J459" s="84"/>
      <c r="K459" s="84"/>
      <c r="L459" s="84"/>
      <c r="M459" s="84"/>
      <c r="N459" s="84"/>
      <c r="O459" s="84"/>
    </row>
    <row r="460" spans="1:15" x14ac:dyDescent="0.2">
      <c r="A460" s="84" t="s">
        <v>1302</v>
      </c>
      <c r="B460" s="110">
        <f>'Main Pt 2'!B1283</f>
        <v>104725</v>
      </c>
      <c r="C460" s="110">
        <f>'Main Pt 2'!B1552</f>
        <v>52800</v>
      </c>
      <c r="D460" s="110">
        <f>'Main Pt 2'!B1821</f>
        <v>51930</v>
      </c>
      <c r="E460" s="110">
        <f>'Compare Pt 2'!B1283</f>
        <v>221815</v>
      </c>
      <c r="F460" s="110">
        <f>'Compare Pt 2'!B1552</f>
        <v>112005</v>
      </c>
      <c r="G460" s="110">
        <f>'Compare Pt 2'!B1821</f>
        <v>109810</v>
      </c>
      <c r="H460" s="84"/>
      <c r="I460" s="84"/>
      <c r="J460" s="84"/>
      <c r="K460" s="84"/>
      <c r="L460" s="84"/>
      <c r="M460" s="84"/>
      <c r="N460" s="84"/>
      <c r="O460" s="84"/>
    </row>
    <row r="461" spans="1:15" x14ac:dyDescent="0.2">
      <c r="A461" s="84" t="s">
        <v>1303</v>
      </c>
      <c r="B461" s="110">
        <f>'Main Pt 2'!B1284</f>
        <v>3790</v>
      </c>
      <c r="C461" s="110">
        <f>'Main Pt 2'!B1553</f>
        <v>1710</v>
      </c>
      <c r="D461" s="110">
        <f>'Main Pt 2'!B1822</f>
        <v>2080</v>
      </c>
      <c r="E461" s="110">
        <f>'Compare Pt 2'!B1284</f>
        <v>11215</v>
      </c>
      <c r="F461" s="110">
        <f>'Compare Pt 2'!B1553</f>
        <v>5465</v>
      </c>
      <c r="G461" s="110">
        <f>'Compare Pt 2'!B1822</f>
        <v>5750</v>
      </c>
      <c r="H461" s="84"/>
      <c r="I461" s="84"/>
      <c r="J461" s="84"/>
      <c r="K461" s="84"/>
      <c r="L461" s="84"/>
      <c r="M461" s="84"/>
      <c r="N461" s="84"/>
      <c r="O461" s="84"/>
    </row>
    <row r="462" spans="1:15" x14ac:dyDescent="0.2">
      <c r="A462" s="84" t="s">
        <v>1304</v>
      </c>
      <c r="B462" s="110">
        <f>'Main Pt 2'!B1285</f>
        <v>1440</v>
      </c>
      <c r="C462" s="110">
        <f>'Main Pt 2'!B1554</f>
        <v>705</v>
      </c>
      <c r="D462" s="110">
        <f>'Main Pt 2'!B1823</f>
        <v>740</v>
      </c>
      <c r="E462" s="110">
        <f>'Compare Pt 2'!B1285</f>
        <v>3375</v>
      </c>
      <c r="F462" s="110">
        <f>'Compare Pt 2'!B1554</f>
        <v>1640</v>
      </c>
      <c r="G462" s="110">
        <f>'Compare Pt 2'!B1823</f>
        <v>1735</v>
      </c>
      <c r="H462" s="84"/>
      <c r="I462" s="84"/>
      <c r="J462" s="84"/>
      <c r="K462" s="84"/>
      <c r="L462" s="84"/>
      <c r="M462" s="84"/>
      <c r="N462" s="84"/>
      <c r="O462" s="84"/>
    </row>
    <row r="463" spans="1:15" x14ac:dyDescent="0.2">
      <c r="A463" s="84" t="s">
        <v>1305</v>
      </c>
      <c r="B463" s="110">
        <f>'Main Pt 2'!B1286</f>
        <v>300</v>
      </c>
      <c r="C463" s="110">
        <f>'Main Pt 2'!B1555</f>
        <v>140</v>
      </c>
      <c r="D463" s="110">
        <f>'Main Pt 2'!B1824</f>
        <v>160</v>
      </c>
      <c r="E463" s="110">
        <f>'Compare Pt 2'!B1286</f>
        <v>640</v>
      </c>
      <c r="F463" s="110">
        <f>'Compare Pt 2'!B1555</f>
        <v>305</v>
      </c>
      <c r="G463" s="110">
        <f>'Compare Pt 2'!B1824</f>
        <v>335</v>
      </c>
      <c r="H463" s="84"/>
      <c r="I463" s="84"/>
      <c r="J463" s="84"/>
      <c r="K463" s="84"/>
      <c r="L463" s="84"/>
      <c r="M463" s="84"/>
      <c r="N463" s="84"/>
      <c r="O463" s="84"/>
    </row>
    <row r="464" spans="1:15" x14ac:dyDescent="0.2">
      <c r="A464" s="84" t="s">
        <v>1306</v>
      </c>
      <c r="B464" s="110">
        <f>'Main Pt 2'!B1287</f>
        <v>2385</v>
      </c>
      <c r="C464" s="110">
        <f>'Main Pt 2'!B1556</f>
        <v>1210</v>
      </c>
      <c r="D464" s="110">
        <f>'Main Pt 2'!B1825</f>
        <v>1180</v>
      </c>
      <c r="E464" s="110">
        <f>'Compare Pt 2'!B1287</f>
        <v>8785</v>
      </c>
      <c r="F464" s="110">
        <f>'Compare Pt 2'!B1556</f>
        <v>4570</v>
      </c>
      <c r="G464" s="110">
        <f>'Compare Pt 2'!B1825</f>
        <v>4215</v>
      </c>
      <c r="H464" s="84"/>
      <c r="I464" s="84"/>
      <c r="J464" s="84"/>
      <c r="K464" s="84"/>
      <c r="L464" s="84"/>
      <c r="M464" s="84"/>
      <c r="N464" s="84"/>
      <c r="O464" s="84"/>
    </row>
    <row r="465" spans="1:15" x14ac:dyDescent="0.2">
      <c r="A465" s="84" t="s">
        <v>1307</v>
      </c>
      <c r="B465" s="110">
        <f>'Main Pt 2'!B1288</f>
        <v>115</v>
      </c>
      <c r="C465" s="110">
        <f>'Main Pt 2'!B1557</f>
        <v>40</v>
      </c>
      <c r="D465" s="110">
        <f>'Main Pt 2'!B1826</f>
        <v>75</v>
      </c>
      <c r="E465" s="110">
        <f>'Compare Pt 2'!B1288</f>
        <v>1120</v>
      </c>
      <c r="F465" s="110">
        <f>'Compare Pt 2'!B1557</f>
        <v>545</v>
      </c>
      <c r="G465" s="110">
        <f>'Compare Pt 2'!B1826</f>
        <v>570</v>
      </c>
      <c r="H465" s="84"/>
      <c r="I465" s="84"/>
      <c r="J465" s="84"/>
      <c r="K465" s="84"/>
      <c r="L465" s="84"/>
      <c r="M465" s="84"/>
      <c r="N465" s="84"/>
      <c r="O465" s="84"/>
    </row>
    <row r="466" spans="1:15" x14ac:dyDescent="0.2">
      <c r="A466" s="84" t="s">
        <v>1308</v>
      </c>
      <c r="B466" s="110">
        <f>'Main Pt 2'!B1289</f>
        <v>4000</v>
      </c>
      <c r="C466" s="110">
        <f>'Main Pt 2'!B1558</f>
        <v>1855</v>
      </c>
      <c r="D466" s="110">
        <f>'Main Pt 2'!B1827</f>
        <v>2150</v>
      </c>
      <c r="E466" s="110">
        <f>'Compare Pt 2'!B1289</f>
        <v>10295</v>
      </c>
      <c r="F466" s="110">
        <f>'Compare Pt 2'!B1558</f>
        <v>5110</v>
      </c>
      <c r="G466" s="110">
        <f>'Compare Pt 2'!B1827</f>
        <v>5185</v>
      </c>
      <c r="H466" s="84"/>
      <c r="I466" s="84"/>
      <c r="J466" s="84"/>
      <c r="K466" s="84"/>
      <c r="L466" s="84"/>
      <c r="M466" s="84"/>
      <c r="N466" s="84"/>
      <c r="O466" s="84"/>
    </row>
    <row r="467" spans="1:15" x14ac:dyDescent="0.2">
      <c r="A467" s="84" t="s">
        <v>1309</v>
      </c>
      <c r="B467" s="110">
        <f>'Main Pt 2'!B1290</f>
        <v>330</v>
      </c>
      <c r="C467" s="110">
        <f>'Main Pt 2'!B1559</f>
        <v>140</v>
      </c>
      <c r="D467" s="110">
        <f>'Main Pt 2'!B1828</f>
        <v>190</v>
      </c>
      <c r="E467" s="110">
        <f>'Compare Pt 2'!B1290</f>
        <v>1195</v>
      </c>
      <c r="F467" s="110">
        <f>'Compare Pt 2'!B1559</f>
        <v>585</v>
      </c>
      <c r="G467" s="110">
        <f>'Compare Pt 2'!B1828</f>
        <v>610</v>
      </c>
      <c r="H467" s="84"/>
      <c r="I467" s="84"/>
      <c r="J467" s="84"/>
      <c r="K467" s="84"/>
      <c r="L467" s="84"/>
      <c r="M467" s="84"/>
      <c r="N467" s="84"/>
      <c r="O467" s="84"/>
    </row>
    <row r="468" spans="1:15" x14ac:dyDescent="0.2">
      <c r="A468" s="84" t="s">
        <v>1310</v>
      </c>
      <c r="B468" s="110">
        <f>'Main Pt 2'!B1291</f>
        <v>160</v>
      </c>
      <c r="C468" s="110">
        <f>'Main Pt 2'!B1560</f>
        <v>75</v>
      </c>
      <c r="D468" s="110">
        <f>'Main Pt 2'!B1829</f>
        <v>85</v>
      </c>
      <c r="E468" s="110">
        <f>'Compare Pt 2'!B1291</f>
        <v>585</v>
      </c>
      <c r="F468" s="110">
        <f>'Compare Pt 2'!B1560</f>
        <v>290</v>
      </c>
      <c r="G468" s="110">
        <f>'Compare Pt 2'!B1829</f>
        <v>295</v>
      </c>
      <c r="H468" s="84"/>
      <c r="I468" s="84"/>
      <c r="J468" s="84"/>
      <c r="K468" s="84"/>
      <c r="L468" s="84"/>
      <c r="M468" s="84"/>
      <c r="N468" s="84"/>
      <c r="O468" s="84"/>
    </row>
    <row r="469" spans="1:15" x14ac:dyDescent="0.2">
      <c r="A469" s="84" t="s">
        <v>1312</v>
      </c>
      <c r="B469" s="110">
        <f>'Main Pt 2'!B1293</f>
        <v>1990</v>
      </c>
      <c r="C469" s="110">
        <f>'Main Pt 2'!B1562</f>
        <v>865</v>
      </c>
      <c r="D469" s="110">
        <f>'Main Pt 2'!B1831</f>
        <v>1120</v>
      </c>
      <c r="E469" s="110">
        <f>'Compare Pt 2'!B1293</f>
        <v>11235</v>
      </c>
      <c r="F469" s="110">
        <f>'Compare Pt 2'!B1562</f>
        <v>5210</v>
      </c>
      <c r="G469" s="110">
        <f>'Compare Pt 2'!B1831</f>
        <v>6020</v>
      </c>
      <c r="H469" s="84"/>
      <c r="I469" s="84"/>
      <c r="J469" s="84"/>
      <c r="K469" s="84"/>
      <c r="L469" s="84"/>
      <c r="M469" s="84"/>
      <c r="N469" s="84"/>
      <c r="O469" s="84"/>
    </row>
    <row r="470" spans="1:15" x14ac:dyDescent="0.2">
      <c r="A470" s="84" t="s">
        <v>1313</v>
      </c>
      <c r="B470" s="110">
        <f>'Main Pt 2'!B1294</f>
        <v>22120</v>
      </c>
      <c r="C470" s="110">
        <f>'Main Pt 2'!B1563</f>
        <v>10025</v>
      </c>
      <c r="D470" s="110">
        <f>'Main Pt 2'!B1832</f>
        <v>12090</v>
      </c>
      <c r="E470" s="110">
        <f>'Compare Pt 2'!B1294</f>
        <v>102245</v>
      </c>
      <c r="F470" s="110">
        <f>'Compare Pt 2'!B1563</f>
        <v>47725</v>
      </c>
      <c r="G470" s="110">
        <f>'Compare Pt 2'!B1832</f>
        <v>54520</v>
      </c>
      <c r="H470" s="84"/>
      <c r="I470" s="84"/>
      <c r="J470" s="84"/>
      <c r="K470" s="84"/>
      <c r="L470" s="84"/>
      <c r="M470" s="84"/>
      <c r="N470" s="84"/>
      <c r="O470" s="84"/>
    </row>
    <row r="471" spans="1:15" x14ac:dyDescent="0.2">
      <c r="A471" s="84" t="s">
        <v>1314</v>
      </c>
      <c r="B471" s="110">
        <f>'Main Pt 2'!B1295</f>
        <v>25</v>
      </c>
      <c r="C471" s="110">
        <f>'Main Pt 2'!B1564</f>
        <v>15</v>
      </c>
      <c r="D471" s="110">
        <f>'Main Pt 2'!B1833</f>
        <v>10</v>
      </c>
      <c r="E471" s="110">
        <f>'Compare Pt 2'!B1295</f>
        <v>60</v>
      </c>
      <c r="F471" s="110">
        <f>'Compare Pt 2'!B1564</f>
        <v>25</v>
      </c>
      <c r="G471" s="110">
        <f>'Compare Pt 2'!B1833</f>
        <v>35</v>
      </c>
      <c r="H471" s="84"/>
      <c r="I471" s="84"/>
      <c r="J471" s="84"/>
      <c r="K471" s="84"/>
      <c r="L471" s="84"/>
      <c r="M471" s="84"/>
      <c r="N471" s="84"/>
      <c r="O471" s="84"/>
    </row>
    <row r="472" spans="1:15" x14ac:dyDescent="0.2">
      <c r="A472" s="84" t="s">
        <v>1316</v>
      </c>
      <c r="B472" s="110">
        <f>'Main Pt 2'!B1297</f>
        <v>10</v>
      </c>
      <c r="C472" s="110">
        <f>'Main Pt 2'!B1566</f>
        <v>10</v>
      </c>
      <c r="D472" s="110">
        <f>'Main Pt 2'!B1835</f>
        <v>0</v>
      </c>
      <c r="E472" s="110">
        <f>'Compare Pt 2'!B1297</f>
        <v>280</v>
      </c>
      <c r="F472" s="110">
        <f>'Compare Pt 2'!B1566</f>
        <v>125</v>
      </c>
      <c r="G472" s="110">
        <f>'Compare Pt 2'!B1835</f>
        <v>155</v>
      </c>
      <c r="H472" s="84"/>
      <c r="I472" s="84"/>
      <c r="J472" s="84"/>
      <c r="K472" s="84"/>
      <c r="L472" s="84"/>
      <c r="M472" s="84"/>
      <c r="N472" s="84"/>
      <c r="O472" s="84"/>
    </row>
    <row r="473" spans="1:15" x14ac:dyDescent="0.2">
      <c r="A473" s="84" t="s">
        <v>1317</v>
      </c>
      <c r="B473" s="110">
        <f>'Main Pt 2'!B1298</f>
        <v>630</v>
      </c>
      <c r="C473" s="110">
        <f>'Main Pt 2'!B1567</f>
        <v>290</v>
      </c>
      <c r="D473" s="110">
        <f>'Main Pt 2'!B1836</f>
        <v>345</v>
      </c>
      <c r="E473" s="110">
        <f>'Compare Pt 2'!B1298</f>
        <v>7700</v>
      </c>
      <c r="F473" s="110">
        <f>'Compare Pt 2'!B1567</f>
        <v>3560</v>
      </c>
      <c r="G473" s="110">
        <f>'Compare Pt 2'!B1836</f>
        <v>4140</v>
      </c>
      <c r="H473" s="84"/>
      <c r="I473" s="84"/>
      <c r="J473" s="84"/>
      <c r="K473" s="84"/>
      <c r="L473" s="84"/>
      <c r="M473" s="84"/>
      <c r="N473" s="84"/>
      <c r="O473" s="84"/>
    </row>
    <row r="474" spans="1:15" x14ac:dyDescent="0.2">
      <c r="A474" s="84" t="s">
        <v>1318</v>
      </c>
      <c r="B474" s="110">
        <f>'Main Pt 2'!B1299</f>
        <v>60</v>
      </c>
      <c r="C474" s="110">
        <f>'Main Pt 2'!B1568</f>
        <v>30</v>
      </c>
      <c r="D474" s="110">
        <f>'Main Pt 2'!B1837</f>
        <v>30</v>
      </c>
      <c r="E474" s="110">
        <f>'Compare Pt 2'!B1299</f>
        <v>245</v>
      </c>
      <c r="F474" s="110">
        <f>'Compare Pt 2'!B1568</f>
        <v>135</v>
      </c>
      <c r="G474" s="110">
        <f>'Compare Pt 2'!B1837</f>
        <v>115</v>
      </c>
      <c r="H474" s="84"/>
      <c r="I474" s="84"/>
      <c r="J474" s="84"/>
      <c r="K474" s="84"/>
      <c r="L474" s="84"/>
      <c r="M474" s="84"/>
      <c r="N474" s="84"/>
      <c r="O474" s="84"/>
    </row>
    <row r="475" spans="1:15" x14ac:dyDescent="0.2">
      <c r="A475" s="84" t="s">
        <v>1319</v>
      </c>
      <c r="B475" s="110">
        <f>'Main Pt 2'!B1300</f>
        <v>270</v>
      </c>
      <c r="C475" s="110">
        <f>'Main Pt 2'!B1569</f>
        <v>140</v>
      </c>
      <c r="D475" s="110">
        <f>'Main Pt 2'!B1838</f>
        <v>125</v>
      </c>
      <c r="E475" s="110">
        <f>'Compare Pt 2'!B1300</f>
        <v>2365</v>
      </c>
      <c r="F475" s="110">
        <f>'Compare Pt 2'!B1569</f>
        <v>1050</v>
      </c>
      <c r="G475" s="110">
        <f>'Compare Pt 2'!B1838</f>
        <v>1315</v>
      </c>
      <c r="H475" s="84"/>
      <c r="I475" s="84"/>
      <c r="J475" s="84"/>
      <c r="K475" s="84"/>
      <c r="L475" s="84"/>
      <c r="M475" s="84"/>
      <c r="N475" s="84"/>
      <c r="O475" s="84"/>
    </row>
    <row r="476" spans="1:15" x14ac:dyDescent="0.2">
      <c r="A476" s="84" t="s">
        <v>1320</v>
      </c>
      <c r="B476" s="110">
        <f>'Main Pt 2'!B1301</f>
        <v>780</v>
      </c>
      <c r="C476" s="110">
        <f>'Main Pt 2'!B1570</f>
        <v>350</v>
      </c>
      <c r="D476" s="110">
        <f>'Main Pt 2'!B1839</f>
        <v>430</v>
      </c>
      <c r="E476" s="110">
        <f>'Compare Pt 2'!B1301</f>
        <v>8890</v>
      </c>
      <c r="F476" s="110">
        <f>'Compare Pt 2'!B1570</f>
        <v>3930</v>
      </c>
      <c r="G476" s="110">
        <f>'Compare Pt 2'!B1839</f>
        <v>4960</v>
      </c>
      <c r="H476" s="84"/>
      <c r="I476" s="84"/>
      <c r="J476" s="84"/>
      <c r="K476" s="84"/>
      <c r="L476" s="84"/>
      <c r="M476" s="84"/>
      <c r="N476" s="84"/>
      <c r="O476" s="84"/>
    </row>
    <row r="477" spans="1:15" x14ac:dyDescent="0.2">
      <c r="A477" s="84" t="s">
        <v>1321</v>
      </c>
      <c r="B477" s="110">
        <f>'Main Pt 2'!B1302</f>
        <v>65</v>
      </c>
      <c r="C477" s="110">
        <f>'Main Pt 2'!B1571</f>
        <v>40</v>
      </c>
      <c r="D477" s="110">
        <f>'Main Pt 2'!B1840</f>
        <v>25</v>
      </c>
      <c r="E477" s="110">
        <f>'Compare Pt 2'!B1302</f>
        <v>465</v>
      </c>
      <c r="F477" s="110">
        <f>'Compare Pt 2'!B1571</f>
        <v>255</v>
      </c>
      <c r="G477" s="110">
        <f>'Compare Pt 2'!B1840</f>
        <v>210</v>
      </c>
      <c r="H477" s="84"/>
      <c r="I477" s="84"/>
      <c r="J477" s="84"/>
      <c r="K477" s="84"/>
      <c r="L477" s="84"/>
      <c r="M477" s="84"/>
      <c r="N477" s="84"/>
      <c r="O477" s="84"/>
    </row>
    <row r="478" spans="1:15" x14ac:dyDescent="0.2">
      <c r="A478" s="84" t="s">
        <v>1322</v>
      </c>
      <c r="B478" s="110">
        <f>'Main Pt 2'!B1303</f>
        <v>840</v>
      </c>
      <c r="C478" s="110">
        <f>'Main Pt 2'!B1572</f>
        <v>365</v>
      </c>
      <c r="D478" s="110">
        <f>'Main Pt 2'!B1841</f>
        <v>475</v>
      </c>
      <c r="E478" s="110">
        <f>'Compare Pt 2'!B1303</f>
        <v>3755</v>
      </c>
      <c r="F478" s="110">
        <f>'Compare Pt 2'!B1572</f>
        <v>1790</v>
      </c>
      <c r="G478" s="110">
        <f>'Compare Pt 2'!B1841</f>
        <v>1965</v>
      </c>
      <c r="H478" s="84"/>
      <c r="I478" s="84"/>
      <c r="J478" s="84"/>
      <c r="K478" s="84"/>
      <c r="L478" s="84"/>
      <c r="M478" s="84"/>
      <c r="N478" s="84"/>
      <c r="O478" s="84"/>
    </row>
    <row r="479" spans="1:15" x14ac:dyDescent="0.2">
      <c r="A479" s="84" t="s">
        <v>1323</v>
      </c>
      <c r="B479" s="110">
        <f>'Main Pt 2'!B1304</f>
        <v>60</v>
      </c>
      <c r="C479" s="110">
        <f>'Main Pt 2'!B1573</f>
        <v>35</v>
      </c>
      <c r="D479" s="110">
        <f>'Main Pt 2'!B1842</f>
        <v>30</v>
      </c>
      <c r="E479" s="110">
        <f>'Compare Pt 2'!B1304</f>
        <v>1255</v>
      </c>
      <c r="F479" s="110">
        <f>'Compare Pt 2'!B1573</f>
        <v>610</v>
      </c>
      <c r="G479" s="110">
        <f>'Compare Pt 2'!B1842</f>
        <v>650</v>
      </c>
      <c r="H479" s="84"/>
      <c r="I479" s="84"/>
      <c r="J479" s="84"/>
      <c r="K479" s="84"/>
      <c r="L479" s="84"/>
      <c r="M479" s="84"/>
      <c r="N479" s="84"/>
      <c r="O479" s="84"/>
    </row>
    <row r="480" spans="1:15" x14ac:dyDescent="0.2">
      <c r="A480" s="84" t="s">
        <v>1324</v>
      </c>
      <c r="B480" s="110">
        <f>'Main Pt 2'!B1305</f>
        <v>10</v>
      </c>
      <c r="C480" s="110">
        <f>'Main Pt 2'!B1574</f>
        <v>10</v>
      </c>
      <c r="D480" s="110">
        <f>'Main Pt 2'!B1843</f>
        <v>10</v>
      </c>
      <c r="E480" s="110">
        <f>'Compare Pt 2'!B1305</f>
        <v>245</v>
      </c>
      <c r="F480" s="110">
        <f>'Compare Pt 2'!B1574</f>
        <v>120</v>
      </c>
      <c r="G480" s="110">
        <f>'Compare Pt 2'!B1843</f>
        <v>130</v>
      </c>
      <c r="H480" s="84"/>
      <c r="I480" s="84"/>
      <c r="J480" s="84"/>
      <c r="K480" s="84"/>
      <c r="L480" s="84"/>
      <c r="M480" s="84"/>
      <c r="N480" s="84"/>
      <c r="O480" s="84"/>
    </row>
    <row r="481" spans="1:15" x14ac:dyDescent="0.2">
      <c r="A481" s="84" t="s">
        <v>1325</v>
      </c>
      <c r="B481" s="110">
        <f>'Main Pt 2'!B1306</f>
        <v>16565</v>
      </c>
      <c r="C481" s="110">
        <f>'Main Pt 2'!B1575</f>
        <v>7265</v>
      </c>
      <c r="D481" s="110">
        <f>'Main Pt 2'!B1844</f>
        <v>9295</v>
      </c>
      <c r="E481" s="110">
        <f>'Compare Pt 2'!B1306</f>
        <v>218375</v>
      </c>
      <c r="F481" s="110">
        <f>'Compare Pt 2'!B1575</f>
        <v>97935</v>
      </c>
      <c r="G481" s="110">
        <f>'Compare Pt 2'!B1844</f>
        <v>120440</v>
      </c>
      <c r="H481" s="84"/>
      <c r="I481" s="84"/>
      <c r="J481" s="84"/>
      <c r="K481" s="84"/>
      <c r="L481" s="84"/>
      <c r="M481" s="84"/>
      <c r="N481" s="84"/>
      <c r="O481" s="84"/>
    </row>
    <row r="482" spans="1:15" x14ac:dyDescent="0.2">
      <c r="A482" s="84" t="s">
        <v>1326</v>
      </c>
      <c r="B482" s="110">
        <f>'Main Pt 2'!B1307</f>
        <v>45</v>
      </c>
      <c r="C482" s="110">
        <f>'Main Pt 2'!B1576</f>
        <v>15</v>
      </c>
      <c r="D482" s="110">
        <f>'Main Pt 2'!B1845</f>
        <v>25</v>
      </c>
      <c r="E482" s="110">
        <f>'Compare Pt 2'!B1307</f>
        <v>460</v>
      </c>
      <c r="F482" s="110">
        <f>'Compare Pt 2'!B1576</f>
        <v>220</v>
      </c>
      <c r="G482" s="110">
        <f>'Compare Pt 2'!B1845</f>
        <v>240</v>
      </c>
      <c r="H482" s="84"/>
      <c r="I482" s="84"/>
      <c r="J482" s="84"/>
      <c r="K482" s="84"/>
      <c r="L482" s="84"/>
      <c r="M482" s="84"/>
      <c r="N482" s="84"/>
      <c r="O482" s="84"/>
    </row>
    <row r="483" spans="1:15" x14ac:dyDescent="0.2">
      <c r="A483" s="84" t="s">
        <v>1327</v>
      </c>
      <c r="B483" s="110">
        <f>'Main Pt 2'!B1308</f>
        <v>195</v>
      </c>
      <c r="C483" s="110">
        <f>'Main Pt 2'!B1577</f>
        <v>110</v>
      </c>
      <c r="D483" s="110">
        <f>'Main Pt 2'!B1846</f>
        <v>85</v>
      </c>
      <c r="E483" s="110">
        <f>'Compare Pt 2'!B1308</f>
        <v>1410</v>
      </c>
      <c r="F483" s="110">
        <f>'Compare Pt 2'!B1577</f>
        <v>640</v>
      </c>
      <c r="G483" s="110">
        <f>'Compare Pt 2'!B1846</f>
        <v>770</v>
      </c>
      <c r="H483" s="84"/>
      <c r="I483" s="84"/>
      <c r="J483" s="84"/>
      <c r="K483" s="84"/>
      <c r="L483" s="84"/>
      <c r="M483" s="84"/>
      <c r="N483" s="84"/>
      <c r="O483" s="84"/>
    </row>
    <row r="484" spans="1:15" x14ac:dyDescent="0.2">
      <c r="A484" s="84" t="s">
        <v>1329</v>
      </c>
      <c r="B484" s="110">
        <f>'Main Pt 2'!B1310</f>
        <v>275</v>
      </c>
      <c r="C484" s="110">
        <f>'Main Pt 2'!B1579</f>
        <v>130</v>
      </c>
      <c r="D484" s="110">
        <f>'Main Pt 2'!B1848</f>
        <v>150</v>
      </c>
      <c r="E484" s="110">
        <f>'Compare Pt 2'!B1310</f>
        <v>1105</v>
      </c>
      <c r="F484" s="110">
        <f>'Compare Pt 2'!B1579</f>
        <v>505</v>
      </c>
      <c r="G484" s="110">
        <f>'Compare Pt 2'!B1848</f>
        <v>600</v>
      </c>
      <c r="H484" s="84"/>
      <c r="I484" s="84"/>
      <c r="J484" s="84"/>
      <c r="K484" s="84"/>
      <c r="L484" s="84"/>
      <c r="M484" s="84"/>
      <c r="N484" s="84"/>
      <c r="O484" s="84"/>
    </row>
    <row r="485" spans="1:15" x14ac:dyDescent="0.2">
      <c r="A485" s="84" t="s">
        <v>1330</v>
      </c>
      <c r="B485" s="110">
        <f>'Main Pt 2'!B1311</f>
        <v>5490</v>
      </c>
      <c r="C485" s="110">
        <f>'Main Pt 2'!B1580</f>
        <v>2180</v>
      </c>
      <c r="D485" s="110">
        <f>'Main Pt 2'!B1849</f>
        <v>3310</v>
      </c>
      <c r="E485" s="110">
        <f>'Compare Pt 2'!B1311</f>
        <v>24895</v>
      </c>
      <c r="F485" s="110">
        <f>'Compare Pt 2'!B1580</f>
        <v>10620</v>
      </c>
      <c r="G485" s="110">
        <f>'Compare Pt 2'!B1849</f>
        <v>14270</v>
      </c>
      <c r="H485" s="84"/>
      <c r="I485" s="84"/>
      <c r="J485" s="84"/>
      <c r="K485" s="84"/>
      <c r="L485" s="84"/>
      <c r="M485" s="84"/>
      <c r="N485" s="84"/>
      <c r="O485" s="84"/>
    </row>
    <row r="486" spans="1:15" x14ac:dyDescent="0.2">
      <c r="A486" s="84" t="s">
        <v>1331</v>
      </c>
      <c r="B486" s="110">
        <f>'Main Pt 2'!B1312</f>
        <v>255</v>
      </c>
      <c r="C486" s="110">
        <f>'Main Pt 2'!B1581</f>
        <v>100</v>
      </c>
      <c r="D486" s="110">
        <f>'Main Pt 2'!B1850</f>
        <v>155</v>
      </c>
      <c r="E486" s="110">
        <f>'Compare Pt 2'!B1312</f>
        <v>2025</v>
      </c>
      <c r="F486" s="110">
        <f>'Compare Pt 2'!B1581</f>
        <v>945</v>
      </c>
      <c r="G486" s="110">
        <f>'Compare Pt 2'!B1850</f>
        <v>1080</v>
      </c>
      <c r="H486" s="84"/>
      <c r="I486" s="84"/>
      <c r="J486" s="84"/>
      <c r="K486" s="84"/>
      <c r="L486" s="84"/>
      <c r="M486" s="84"/>
      <c r="N486" s="84"/>
      <c r="O486" s="84"/>
    </row>
    <row r="487" spans="1:15" x14ac:dyDescent="0.2">
      <c r="A487" s="84" t="s">
        <v>1333</v>
      </c>
      <c r="B487" s="110">
        <f>'Main Pt 2'!B1314</f>
        <v>165</v>
      </c>
      <c r="C487" s="110">
        <f>'Main Pt 2'!B1583</f>
        <v>90</v>
      </c>
      <c r="D487" s="110">
        <f>'Main Pt 2'!B1852</f>
        <v>80</v>
      </c>
      <c r="E487" s="110">
        <f>'Compare Pt 2'!B1314</f>
        <v>1410</v>
      </c>
      <c r="F487" s="110">
        <f>'Compare Pt 2'!B1583</f>
        <v>690</v>
      </c>
      <c r="G487" s="110">
        <f>'Compare Pt 2'!B1852</f>
        <v>715</v>
      </c>
      <c r="H487" s="84"/>
      <c r="I487" s="84"/>
      <c r="J487" s="84"/>
      <c r="K487" s="84"/>
      <c r="L487" s="84"/>
      <c r="M487" s="84"/>
      <c r="N487" s="84"/>
      <c r="O487" s="84"/>
    </row>
    <row r="488" spans="1:15" x14ac:dyDescent="0.2">
      <c r="A488" s="84" t="s">
        <v>1334</v>
      </c>
      <c r="B488" s="110">
        <f>'Main Pt 2'!B1315</f>
        <v>2735</v>
      </c>
      <c r="C488" s="110">
        <f>'Main Pt 2'!B1584</f>
        <v>1395</v>
      </c>
      <c r="D488" s="110">
        <f>'Main Pt 2'!B1853</f>
        <v>1345</v>
      </c>
      <c r="E488" s="110">
        <f>'Compare Pt 2'!B1315</f>
        <v>15140</v>
      </c>
      <c r="F488" s="110">
        <f>'Compare Pt 2'!B1584</f>
        <v>7765</v>
      </c>
      <c r="G488" s="110">
        <f>'Compare Pt 2'!B1853</f>
        <v>7370</v>
      </c>
      <c r="H488" s="84"/>
      <c r="I488" s="84"/>
      <c r="J488" s="84"/>
      <c r="K488" s="84"/>
      <c r="L488" s="84"/>
      <c r="M488" s="84"/>
      <c r="N488" s="84"/>
      <c r="O488" s="84"/>
    </row>
    <row r="489" spans="1:15" x14ac:dyDescent="0.2">
      <c r="A489" s="84" t="s">
        <v>1335</v>
      </c>
      <c r="B489" s="110">
        <f>'Main Pt 2'!B1316</f>
        <v>21205</v>
      </c>
      <c r="C489" s="110">
        <f>'Main Pt 2'!B1585</f>
        <v>9895</v>
      </c>
      <c r="D489" s="110">
        <f>'Main Pt 2'!B1854</f>
        <v>11305</v>
      </c>
      <c r="E489" s="110">
        <f>'Compare Pt 2'!B1316</f>
        <v>95470</v>
      </c>
      <c r="F489" s="110">
        <f>'Compare Pt 2'!B1585</f>
        <v>45875</v>
      </c>
      <c r="G489" s="110">
        <f>'Compare Pt 2'!B1854</f>
        <v>49595</v>
      </c>
      <c r="H489" s="84"/>
      <c r="I489" s="84"/>
      <c r="J489" s="84"/>
      <c r="K489" s="84"/>
      <c r="L489" s="84"/>
      <c r="M489" s="84"/>
      <c r="N489" s="84"/>
      <c r="O489" s="84"/>
    </row>
    <row r="490" spans="1:15" x14ac:dyDescent="0.2">
      <c r="A490" s="84" t="s">
        <v>1336</v>
      </c>
      <c r="B490" s="110">
        <f>'Main Pt 2'!B1317</f>
        <v>1120</v>
      </c>
      <c r="C490" s="110">
        <f>'Main Pt 2'!B1586</f>
        <v>660</v>
      </c>
      <c r="D490" s="110">
        <f>'Main Pt 2'!B1855</f>
        <v>460</v>
      </c>
      <c r="E490" s="110">
        <f>'Compare Pt 2'!B1317</f>
        <v>8015</v>
      </c>
      <c r="F490" s="110">
        <f>'Compare Pt 2'!B1586</f>
        <v>4345</v>
      </c>
      <c r="G490" s="110">
        <f>'Compare Pt 2'!B1855</f>
        <v>3670</v>
      </c>
      <c r="H490" s="84"/>
      <c r="I490" s="84"/>
      <c r="J490" s="84"/>
      <c r="K490" s="84"/>
      <c r="L490" s="84"/>
      <c r="M490" s="84"/>
      <c r="N490" s="84"/>
      <c r="O490" s="84"/>
    </row>
    <row r="491" spans="1:15" x14ac:dyDescent="0.2">
      <c r="A491" s="84" t="s">
        <v>1337</v>
      </c>
      <c r="B491" s="110">
        <f>'Main Pt 2'!B1318</f>
        <v>45</v>
      </c>
      <c r="C491" s="110">
        <f>'Main Pt 2'!B1587</f>
        <v>20</v>
      </c>
      <c r="D491" s="110">
        <f>'Main Pt 2'!B1856</f>
        <v>25</v>
      </c>
      <c r="E491" s="110">
        <f>'Compare Pt 2'!B1318</f>
        <v>160</v>
      </c>
      <c r="F491" s="110">
        <f>'Compare Pt 2'!B1587</f>
        <v>75</v>
      </c>
      <c r="G491" s="110">
        <f>'Compare Pt 2'!B1856</f>
        <v>80</v>
      </c>
      <c r="H491" s="84"/>
      <c r="I491" s="84"/>
      <c r="J491" s="84"/>
      <c r="K491" s="84"/>
      <c r="L491" s="84"/>
      <c r="M491" s="84"/>
      <c r="N491" s="84"/>
      <c r="O491" s="84"/>
    </row>
    <row r="492" spans="1:15" x14ac:dyDescent="0.2">
      <c r="A492" s="84" t="s">
        <v>1338</v>
      </c>
      <c r="B492" s="110">
        <f>'Main Pt 2'!B1319</f>
        <v>35</v>
      </c>
      <c r="C492" s="110">
        <f>'Main Pt 2'!B1588</f>
        <v>10</v>
      </c>
      <c r="D492" s="110">
        <f>'Main Pt 2'!B1857</f>
        <v>25</v>
      </c>
      <c r="E492" s="110">
        <f>'Compare Pt 2'!B1319</f>
        <v>240</v>
      </c>
      <c r="F492" s="110">
        <f>'Compare Pt 2'!B1588</f>
        <v>110</v>
      </c>
      <c r="G492" s="110">
        <f>'Compare Pt 2'!B1857</f>
        <v>140</v>
      </c>
      <c r="H492" s="84"/>
      <c r="I492" s="84"/>
      <c r="J492" s="84"/>
      <c r="K492" s="84"/>
      <c r="L492" s="84"/>
      <c r="M492" s="84"/>
      <c r="N492" s="84"/>
      <c r="O492" s="84"/>
    </row>
    <row r="493" spans="1:15" x14ac:dyDescent="0.2">
      <c r="A493" s="84" t="s">
        <v>1340</v>
      </c>
      <c r="B493" s="110">
        <f>'Main Pt 2'!B1321</f>
        <v>3195</v>
      </c>
      <c r="C493" s="110">
        <f>'Main Pt 2'!B1590</f>
        <v>1530</v>
      </c>
      <c r="D493" s="110">
        <f>'Main Pt 2'!B1859</f>
        <v>1660</v>
      </c>
      <c r="E493" s="110">
        <f>'Compare Pt 2'!B1321</f>
        <v>12985</v>
      </c>
      <c r="F493" s="110">
        <f>'Compare Pt 2'!B1590</f>
        <v>6420</v>
      </c>
      <c r="G493" s="110">
        <f>'Compare Pt 2'!B1859</f>
        <v>6570</v>
      </c>
      <c r="H493" s="84"/>
      <c r="I493" s="84"/>
      <c r="J493" s="84"/>
      <c r="K493" s="84"/>
      <c r="L493" s="84"/>
      <c r="M493" s="84"/>
      <c r="N493" s="84"/>
      <c r="O493" s="84"/>
    </row>
    <row r="494" spans="1:15" x14ac:dyDescent="0.2">
      <c r="A494" s="84" t="s">
        <v>1341</v>
      </c>
      <c r="B494" s="110">
        <f>'Main Pt 2'!B1322</f>
        <v>6915</v>
      </c>
      <c r="C494" s="110">
        <f>'Main Pt 2'!B1591</f>
        <v>3125</v>
      </c>
      <c r="D494" s="110">
        <f>'Main Pt 2'!B1860</f>
        <v>3790</v>
      </c>
      <c r="E494" s="110">
        <f>'Compare Pt 2'!B1322</f>
        <v>21810</v>
      </c>
      <c r="F494" s="110">
        <f>'Compare Pt 2'!B1591</f>
        <v>10205</v>
      </c>
      <c r="G494" s="110">
        <f>'Compare Pt 2'!B1860</f>
        <v>11605</v>
      </c>
      <c r="H494" s="84"/>
      <c r="I494" s="84"/>
      <c r="J494" s="84"/>
      <c r="K494" s="84"/>
      <c r="L494" s="84"/>
      <c r="M494" s="84"/>
      <c r="N494" s="84"/>
      <c r="O494" s="84"/>
    </row>
    <row r="495" spans="1:15" x14ac:dyDescent="0.2">
      <c r="A495" s="84" t="s">
        <v>1344</v>
      </c>
      <c r="B495" s="110">
        <f>'Main Pt 2'!B1325</f>
        <v>165</v>
      </c>
      <c r="C495" s="110">
        <f>'Main Pt 2'!B1594</f>
        <v>65</v>
      </c>
      <c r="D495" s="110">
        <f>'Main Pt 2'!B1863</f>
        <v>100</v>
      </c>
      <c r="E495" s="110">
        <f>'Compare Pt 2'!B1325</f>
        <v>1225</v>
      </c>
      <c r="F495" s="110">
        <f>'Compare Pt 2'!B1594</f>
        <v>520</v>
      </c>
      <c r="G495" s="110">
        <f>'Compare Pt 2'!B1863</f>
        <v>705</v>
      </c>
      <c r="H495" s="84"/>
      <c r="I495" s="84"/>
      <c r="J495" s="84"/>
      <c r="K495" s="84"/>
      <c r="L495" s="84"/>
      <c r="M495" s="84"/>
      <c r="N495" s="84"/>
      <c r="O495" s="84"/>
    </row>
    <row r="496" spans="1:15" x14ac:dyDescent="0.2">
      <c r="A496" s="84" t="s">
        <v>1345</v>
      </c>
      <c r="B496" s="110">
        <f>'Main Pt 2'!B1326</f>
        <v>350</v>
      </c>
      <c r="C496" s="110">
        <f>'Main Pt 2'!B1595</f>
        <v>150</v>
      </c>
      <c r="D496" s="110">
        <f>'Main Pt 2'!B1864</f>
        <v>200</v>
      </c>
      <c r="E496" s="110">
        <f>'Compare Pt 2'!B1326</f>
        <v>1910</v>
      </c>
      <c r="F496" s="110">
        <f>'Compare Pt 2'!B1595</f>
        <v>825</v>
      </c>
      <c r="G496" s="110">
        <f>'Compare Pt 2'!B1864</f>
        <v>1080</v>
      </c>
      <c r="H496" s="84"/>
      <c r="I496" s="84"/>
      <c r="J496" s="84"/>
      <c r="K496" s="84"/>
      <c r="L496" s="84"/>
      <c r="M496" s="84"/>
      <c r="N496" s="84"/>
      <c r="O496" s="84"/>
    </row>
    <row r="497" spans="1:15" x14ac:dyDescent="0.2">
      <c r="A497" s="84" t="s">
        <v>1347</v>
      </c>
      <c r="B497" s="110">
        <f>'Main Pt 2'!B1328</f>
        <v>40</v>
      </c>
      <c r="C497" s="110">
        <f>'Main Pt 2'!B1597</f>
        <v>20</v>
      </c>
      <c r="D497" s="110">
        <f>'Main Pt 2'!B1866</f>
        <v>20</v>
      </c>
      <c r="E497" s="110">
        <f>'Compare Pt 2'!B1328</f>
        <v>230</v>
      </c>
      <c r="F497" s="110">
        <f>'Compare Pt 2'!B1597</f>
        <v>125</v>
      </c>
      <c r="G497" s="110">
        <f>'Compare Pt 2'!B1866</f>
        <v>110</v>
      </c>
      <c r="H497" s="84"/>
      <c r="I497" s="84"/>
      <c r="J497" s="84"/>
      <c r="K497" s="84"/>
      <c r="L497" s="84"/>
      <c r="M497" s="84"/>
      <c r="N497" s="84"/>
      <c r="O497" s="84"/>
    </row>
    <row r="498" spans="1:15" x14ac:dyDescent="0.2">
      <c r="A498" s="84" t="s">
        <v>1348</v>
      </c>
      <c r="B498" s="110">
        <f>'Main Pt 2'!B1329</f>
        <v>1195</v>
      </c>
      <c r="C498" s="110">
        <f>'Main Pt 2'!B1598</f>
        <v>515</v>
      </c>
      <c r="D498" s="110">
        <f>'Main Pt 2'!B1867</f>
        <v>680</v>
      </c>
      <c r="E498" s="110">
        <f>'Compare Pt 2'!B1329</f>
        <v>6075</v>
      </c>
      <c r="F498" s="110">
        <f>'Compare Pt 2'!B1598</f>
        <v>2985</v>
      </c>
      <c r="G498" s="110">
        <f>'Compare Pt 2'!B1867</f>
        <v>3095</v>
      </c>
      <c r="H498" s="84"/>
      <c r="I498" s="84"/>
      <c r="J498" s="84"/>
      <c r="K498" s="84"/>
      <c r="L498" s="84"/>
      <c r="M498" s="84"/>
      <c r="N498" s="84"/>
      <c r="O498" s="84"/>
    </row>
    <row r="499" spans="1:15" x14ac:dyDescent="0.2">
      <c r="A499" s="84" t="s">
        <v>1349</v>
      </c>
      <c r="B499" s="110">
        <f>'Main Pt 2'!B1330</f>
        <v>2080</v>
      </c>
      <c r="C499" s="110">
        <f>'Main Pt 2'!B1599</f>
        <v>970</v>
      </c>
      <c r="D499" s="110">
        <f>'Main Pt 2'!B1868</f>
        <v>1110</v>
      </c>
      <c r="E499" s="110">
        <f>'Compare Pt 2'!B1330</f>
        <v>11175</v>
      </c>
      <c r="F499" s="110">
        <f>'Compare Pt 2'!B1599</f>
        <v>5475</v>
      </c>
      <c r="G499" s="110">
        <f>'Compare Pt 2'!B1868</f>
        <v>5695</v>
      </c>
      <c r="H499" s="84"/>
      <c r="I499" s="84"/>
      <c r="J499" s="84"/>
      <c r="K499" s="84"/>
      <c r="L499" s="84"/>
      <c r="M499" s="84"/>
      <c r="N499" s="84"/>
      <c r="O499" s="84"/>
    </row>
    <row r="500" spans="1:15" x14ac:dyDescent="0.2">
      <c r="A500" s="84" t="s">
        <v>1350</v>
      </c>
      <c r="B500" s="110">
        <f>'Main Pt 2'!B1331</f>
        <v>2145</v>
      </c>
      <c r="C500" s="110">
        <f>'Main Pt 2'!B1600</f>
        <v>930</v>
      </c>
      <c r="D500" s="110">
        <f>'Main Pt 2'!B1869</f>
        <v>1220</v>
      </c>
      <c r="E500" s="110">
        <f>'Compare Pt 2'!B1331</f>
        <v>16840</v>
      </c>
      <c r="F500" s="110">
        <f>'Compare Pt 2'!B1600</f>
        <v>7985</v>
      </c>
      <c r="G500" s="110">
        <f>'Compare Pt 2'!B1869</f>
        <v>8850</v>
      </c>
      <c r="H500" s="84"/>
      <c r="I500" s="84"/>
      <c r="J500" s="84"/>
      <c r="K500" s="84"/>
      <c r="L500" s="84"/>
      <c r="M500" s="84"/>
      <c r="N500" s="84"/>
      <c r="O500" s="84"/>
    </row>
    <row r="501" spans="1:15" x14ac:dyDescent="0.2">
      <c r="A501" s="84" t="s">
        <v>1351</v>
      </c>
      <c r="B501" s="110">
        <f>'Main Pt 2'!B1332</f>
        <v>1365</v>
      </c>
      <c r="C501" s="110">
        <f>'Main Pt 2'!B1601</f>
        <v>655</v>
      </c>
      <c r="D501" s="110">
        <f>'Main Pt 2'!B1870</f>
        <v>705</v>
      </c>
      <c r="E501" s="110">
        <f>'Compare Pt 2'!B1332</f>
        <v>6145</v>
      </c>
      <c r="F501" s="110">
        <f>'Compare Pt 2'!B1601</f>
        <v>3030</v>
      </c>
      <c r="G501" s="110">
        <f>'Compare Pt 2'!B1870</f>
        <v>3110</v>
      </c>
      <c r="H501" s="84"/>
      <c r="I501" s="84"/>
      <c r="J501" s="84"/>
      <c r="K501" s="84"/>
      <c r="L501" s="84"/>
      <c r="M501" s="84"/>
      <c r="N501" s="84"/>
      <c r="O501" s="84"/>
    </row>
    <row r="502" spans="1:15" x14ac:dyDescent="0.2">
      <c r="A502" s="84" t="s">
        <v>1352</v>
      </c>
      <c r="B502" s="110">
        <f>'Main Pt 2'!B1333</f>
        <v>975</v>
      </c>
      <c r="C502" s="110">
        <f>'Main Pt 2'!B1602</f>
        <v>400</v>
      </c>
      <c r="D502" s="110">
        <f>'Main Pt 2'!B1871</f>
        <v>575</v>
      </c>
      <c r="E502" s="110">
        <f>'Compare Pt 2'!B1333</f>
        <v>7045</v>
      </c>
      <c r="F502" s="110">
        <f>'Compare Pt 2'!B1602</f>
        <v>3325</v>
      </c>
      <c r="G502" s="110">
        <f>'Compare Pt 2'!B1871</f>
        <v>3725</v>
      </c>
      <c r="H502" s="84"/>
      <c r="I502" s="84"/>
      <c r="J502" s="84"/>
      <c r="K502" s="84"/>
      <c r="L502" s="84"/>
      <c r="M502" s="84"/>
      <c r="N502" s="84"/>
      <c r="O502" s="84"/>
    </row>
    <row r="503" spans="1:15" x14ac:dyDescent="0.2">
      <c r="A503" s="84" t="s">
        <v>1353</v>
      </c>
      <c r="B503" s="110">
        <f>'Main Pt 2'!B1334</f>
        <v>11690</v>
      </c>
      <c r="C503" s="110">
        <f>'Main Pt 2'!B1603</f>
        <v>4740</v>
      </c>
      <c r="D503" s="110">
        <f>'Main Pt 2'!B1872</f>
        <v>6945</v>
      </c>
      <c r="E503" s="110">
        <f>'Compare Pt 2'!B1334</f>
        <v>74135</v>
      </c>
      <c r="F503" s="110">
        <f>'Compare Pt 2'!B1603</f>
        <v>34370</v>
      </c>
      <c r="G503" s="110">
        <f>'Compare Pt 2'!B1872</f>
        <v>39765</v>
      </c>
      <c r="H503" s="84"/>
      <c r="I503" s="84"/>
      <c r="J503" s="84"/>
      <c r="K503" s="84"/>
      <c r="L503" s="84"/>
      <c r="M503" s="84"/>
      <c r="N503" s="84"/>
      <c r="O503" s="84"/>
    </row>
    <row r="504" spans="1:15" x14ac:dyDescent="0.2">
      <c r="A504" s="84" t="s">
        <v>1354</v>
      </c>
      <c r="B504" s="110">
        <f>'Main Pt 2'!B1335</f>
        <v>27210</v>
      </c>
      <c r="C504" s="110">
        <f>'Main Pt 2'!B1604</f>
        <v>11755</v>
      </c>
      <c r="D504" s="110">
        <f>'Main Pt 2'!B1873</f>
        <v>15455</v>
      </c>
      <c r="E504" s="110">
        <f>'Compare Pt 2'!B1335</f>
        <v>115805</v>
      </c>
      <c r="F504" s="110">
        <f>'Compare Pt 2'!B1604</f>
        <v>54775</v>
      </c>
      <c r="G504" s="110">
        <f>'Compare Pt 2'!B1873</f>
        <v>61035</v>
      </c>
      <c r="H504" s="84"/>
      <c r="I504" s="84"/>
      <c r="J504" s="84"/>
      <c r="K504" s="84"/>
      <c r="L504" s="84"/>
      <c r="M504" s="84"/>
      <c r="N504" s="84"/>
      <c r="O504" s="84"/>
    </row>
    <row r="505" spans="1:15" x14ac:dyDescent="0.2">
      <c r="A505" s="84" t="s">
        <v>1355</v>
      </c>
      <c r="B505" s="110">
        <f>'Main Pt 2'!B1336</f>
        <v>3880</v>
      </c>
      <c r="C505" s="110">
        <f>'Main Pt 2'!B1605</f>
        <v>1770</v>
      </c>
      <c r="D505" s="110">
        <f>'Main Pt 2'!B1874</f>
        <v>2115</v>
      </c>
      <c r="E505" s="110">
        <f>'Compare Pt 2'!B1336</f>
        <v>31360</v>
      </c>
      <c r="F505" s="110">
        <f>'Compare Pt 2'!B1605</f>
        <v>15570</v>
      </c>
      <c r="G505" s="110">
        <f>'Compare Pt 2'!B1874</f>
        <v>15795</v>
      </c>
      <c r="H505" s="84"/>
      <c r="I505" s="84"/>
      <c r="J505" s="84"/>
      <c r="K505" s="84"/>
      <c r="L505" s="84"/>
      <c r="M505" s="84"/>
      <c r="N505" s="84"/>
      <c r="O505" s="84"/>
    </row>
    <row r="506" spans="1:15" x14ac:dyDescent="0.2">
      <c r="A506" s="84" t="s">
        <v>1356</v>
      </c>
      <c r="B506" s="110">
        <f>'Main Pt 2'!B1337</f>
        <v>480</v>
      </c>
      <c r="C506" s="110">
        <f>'Main Pt 2'!B1606</f>
        <v>215</v>
      </c>
      <c r="D506" s="110">
        <f>'Main Pt 2'!B1875</f>
        <v>265</v>
      </c>
      <c r="E506" s="110">
        <f>'Compare Pt 2'!B1337</f>
        <v>3995</v>
      </c>
      <c r="F506" s="110">
        <f>'Compare Pt 2'!B1606</f>
        <v>1960</v>
      </c>
      <c r="G506" s="110">
        <f>'Compare Pt 2'!B1875</f>
        <v>2035</v>
      </c>
      <c r="H506" s="84"/>
      <c r="I506" s="84"/>
      <c r="J506" s="84"/>
      <c r="K506" s="84"/>
      <c r="L506" s="84"/>
      <c r="M506" s="84"/>
      <c r="N506" s="84"/>
      <c r="O506" s="84"/>
    </row>
    <row r="507" spans="1:15" x14ac:dyDescent="0.2">
      <c r="A507" s="84" t="s">
        <v>1357</v>
      </c>
      <c r="B507" s="110">
        <f>'Main Pt 2'!B1338</f>
        <v>1600</v>
      </c>
      <c r="C507" s="110">
        <f>'Main Pt 2'!B1607</f>
        <v>780</v>
      </c>
      <c r="D507" s="110">
        <f>'Main Pt 2'!B1876</f>
        <v>820</v>
      </c>
      <c r="E507" s="110">
        <f>'Compare Pt 2'!B1338</f>
        <v>5730</v>
      </c>
      <c r="F507" s="110">
        <f>'Compare Pt 2'!B1607</f>
        <v>2720</v>
      </c>
      <c r="G507" s="110">
        <f>'Compare Pt 2'!B1876</f>
        <v>3010</v>
      </c>
      <c r="H507" s="84"/>
      <c r="I507" s="84"/>
      <c r="J507" s="84"/>
      <c r="K507" s="84"/>
      <c r="L507" s="84"/>
      <c r="M507" s="84"/>
      <c r="N507" s="84"/>
      <c r="O507" s="84"/>
    </row>
    <row r="508" spans="1:15" x14ac:dyDescent="0.2">
      <c r="A508" s="84" t="s">
        <v>1358</v>
      </c>
      <c r="B508" s="110">
        <f>'Main Pt 2'!B1339</f>
        <v>135</v>
      </c>
      <c r="C508" s="110">
        <f>'Main Pt 2'!B1608</f>
        <v>50</v>
      </c>
      <c r="D508" s="110">
        <f>'Main Pt 2'!B1877</f>
        <v>85</v>
      </c>
      <c r="E508" s="110">
        <f>'Compare Pt 2'!B1339</f>
        <v>2080</v>
      </c>
      <c r="F508" s="110">
        <f>'Compare Pt 2'!B1608</f>
        <v>945</v>
      </c>
      <c r="G508" s="110">
        <f>'Compare Pt 2'!B1877</f>
        <v>1135</v>
      </c>
      <c r="H508" s="84"/>
      <c r="I508" s="84"/>
      <c r="J508" s="84"/>
      <c r="K508" s="84"/>
      <c r="L508" s="84"/>
      <c r="M508" s="84"/>
      <c r="N508" s="84"/>
      <c r="O508" s="84"/>
    </row>
    <row r="509" spans="1:15" x14ac:dyDescent="0.2">
      <c r="A509" s="84" t="s">
        <v>1359</v>
      </c>
      <c r="B509" s="110">
        <f>'Main Pt 2'!B1340</f>
        <v>4880</v>
      </c>
      <c r="C509" s="110">
        <f>'Main Pt 2'!B1609</f>
        <v>2170</v>
      </c>
      <c r="D509" s="110">
        <f>'Main Pt 2'!B1878</f>
        <v>2710</v>
      </c>
      <c r="E509" s="110">
        <f>'Compare Pt 2'!B1340</f>
        <v>27055</v>
      </c>
      <c r="F509" s="110">
        <f>'Compare Pt 2'!B1609</f>
        <v>12705</v>
      </c>
      <c r="G509" s="110">
        <f>'Compare Pt 2'!B1878</f>
        <v>14345</v>
      </c>
      <c r="H509" s="84"/>
      <c r="I509" s="84"/>
      <c r="J509" s="84"/>
      <c r="K509" s="84"/>
      <c r="L509" s="84"/>
      <c r="M509" s="84"/>
      <c r="N509" s="84"/>
      <c r="O509" s="84"/>
    </row>
    <row r="510" spans="1:15" x14ac:dyDescent="0.2">
      <c r="A510" s="84" t="s">
        <v>1360</v>
      </c>
      <c r="B510" s="110">
        <f>'Main Pt 2'!B1341</f>
        <v>90</v>
      </c>
      <c r="C510" s="110">
        <f>'Main Pt 2'!B1610</f>
        <v>45</v>
      </c>
      <c r="D510" s="110">
        <f>'Main Pt 2'!B1879</f>
        <v>40</v>
      </c>
      <c r="E510" s="110">
        <f>'Compare Pt 2'!B1341</f>
        <v>540</v>
      </c>
      <c r="F510" s="110">
        <f>'Compare Pt 2'!B1610</f>
        <v>285</v>
      </c>
      <c r="G510" s="110">
        <f>'Compare Pt 2'!B1879</f>
        <v>260</v>
      </c>
      <c r="H510" s="84"/>
      <c r="I510" s="84"/>
      <c r="J510" s="84"/>
      <c r="K510" s="84"/>
      <c r="L510" s="84"/>
      <c r="M510" s="84"/>
      <c r="N510" s="84"/>
      <c r="O510" s="84"/>
    </row>
    <row r="511" spans="1:15" x14ac:dyDescent="0.2">
      <c r="A511" s="84" t="s">
        <v>1362</v>
      </c>
      <c r="B511" s="110">
        <f>'Main Pt 2'!B1343</f>
        <v>30</v>
      </c>
      <c r="C511" s="110">
        <f>'Main Pt 2'!B1612</f>
        <v>20</v>
      </c>
      <c r="D511" s="110">
        <f>'Main Pt 2'!B1881</f>
        <v>0</v>
      </c>
      <c r="E511" s="110">
        <f>'Compare Pt 2'!B1343</f>
        <v>165</v>
      </c>
      <c r="F511" s="110">
        <f>'Compare Pt 2'!B1612</f>
        <v>105</v>
      </c>
      <c r="G511" s="110">
        <f>'Compare Pt 2'!B1881</f>
        <v>55</v>
      </c>
      <c r="H511" s="84"/>
      <c r="I511" s="84"/>
      <c r="J511" s="84"/>
      <c r="K511" s="84"/>
      <c r="L511" s="84"/>
      <c r="M511" s="84"/>
      <c r="N511" s="84"/>
      <c r="O511" s="84"/>
    </row>
    <row r="512" spans="1:15" x14ac:dyDescent="0.2">
      <c r="A512" s="84" t="s">
        <v>1363</v>
      </c>
      <c r="B512" s="110">
        <f>'Main Pt 2'!B1344</f>
        <v>0</v>
      </c>
      <c r="C512" s="110">
        <f>'Main Pt 2'!B1613</f>
        <v>0</v>
      </c>
      <c r="D512" s="110">
        <f>'Main Pt 2'!B1882</f>
        <v>0</v>
      </c>
      <c r="E512" s="110">
        <f>'Compare Pt 2'!B1344</f>
        <v>45</v>
      </c>
      <c r="F512" s="110">
        <f>'Compare Pt 2'!B1613</f>
        <v>25</v>
      </c>
      <c r="G512" s="110">
        <f>'Compare Pt 2'!B1882</f>
        <v>20</v>
      </c>
      <c r="H512" s="84"/>
      <c r="I512" s="84"/>
      <c r="J512" s="84"/>
      <c r="K512" s="84"/>
      <c r="L512" s="84"/>
      <c r="M512" s="84"/>
      <c r="N512" s="84"/>
      <c r="O512" s="84"/>
    </row>
    <row r="513" spans="1:15" x14ac:dyDescent="0.2">
      <c r="A513" s="84" t="s">
        <v>1364</v>
      </c>
      <c r="B513" s="110">
        <f>'Main Pt 2'!B1345</f>
        <v>25</v>
      </c>
      <c r="C513" s="110">
        <f>'Main Pt 2'!B1614</f>
        <v>20</v>
      </c>
      <c r="D513" s="110">
        <f>'Main Pt 2'!B1883</f>
        <v>0</v>
      </c>
      <c r="E513" s="110">
        <f>'Compare Pt 2'!B1345</f>
        <v>65</v>
      </c>
      <c r="F513" s="110">
        <f>'Compare Pt 2'!B1614</f>
        <v>40</v>
      </c>
      <c r="G513" s="110">
        <f>'Compare Pt 2'!B1883</f>
        <v>20</v>
      </c>
      <c r="H513" s="84"/>
      <c r="I513" s="84"/>
      <c r="J513" s="84"/>
      <c r="K513" s="84"/>
      <c r="L513" s="84"/>
      <c r="M513" s="84"/>
      <c r="N513" s="84"/>
      <c r="O513" s="84"/>
    </row>
    <row r="514" spans="1:15" x14ac:dyDescent="0.2">
      <c r="A514" s="84" t="s">
        <v>1366</v>
      </c>
      <c r="B514" s="110">
        <f>'Main Pt 2'!B1347</f>
        <v>445</v>
      </c>
      <c r="C514" s="110">
        <f>'Main Pt 2'!B1616</f>
        <v>225</v>
      </c>
      <c r="D514" s="110">
        <f>'Main Pt 2'!B1885</f>
        <v>220</v>
      </c>
      <c r="E514" s="110">
        <f>'Compare Pt 2'!B1347</f>
        <v>4690</v>
      </c>
      <c r="F514" s="110">
        <f>'Compare Pt 2'!B1616</f>
        <v>2325</v>
      </c>
      <c r="G514" s="110">
        <f>'Compare Pt 2'!B1885</f>
        <v>2365</v>
      </c>
      <c r="H514" s="84"/>
      <c r="I514" s="84"/>
      <c r="J514" s="84"/>
      <c r="K514" s="84"/>
      <c r="L514" s="84"/>
      <c r="M514" s="84"/>
      <c r="N514" s="84"/>
      <c r="O514" s="84"/>
    </row>
    <row r="515" spans="1:15" x14ac:dyDescent="0.2">
      <c r="A515" s="84" t="s">
        <v>1367</v>
      </c>
      <c r="B515" s="110">
        <f>'Main Pt 2'!B1348</f>
        <v>140</v>
      </c>
      <c r="C515" s="110">
        <f>'Main Pt 2'!B1617</f>
        <v>60</v>
      </c>
      <c r="D515" s="110">
        <f>'Main Pt 2'!B1886</f>
        <v>85</v>
      </c>
      <c r="E515" s="110">
        <f>'Compare Pt 2'!B1348</f>
        <v>870</v>
      </c>
      <c r="F515" s="110">
        <f>'Compare Pt 2'!B1617</f>
        <v>410</v>
      </c>
      <c r="G515" s="110">
        <f>'Compare Pt 2'!B1886</f>
        <v>455</v>
      </c>
      <c r="H515" s="84"/>
      <c r="I515" s="84"/>
      <c r="J515" s="84"/>
      <c r="K515" s="84"/>
      <c r="L515" s="84"/>
      <c r="M515" s="84"/>
      <c r="N515" s="84"/>
      <c r="O515" s="84"/>
    </row>
    <row r="516" spans="1:15" x14ac:dyDescent="0.2">
      <c r="A516" s="84" t="s">
        <v>1368</v>
      </c>
      <c r="B516" s="110">
        <f>'Main Pt 2'!B1349</f>
        <v>1540</v>
      </c>
      <c r="C516" s="110">
        <f>'Main Pt 2'!B1618</f>
        <v>720</v>
      </c>
      <c r="D516" s="110">
        <f>'Main Pt 2'!B1887</f>
        <v>820</v>
      </c>
      <c r="E516" s="110">
        <f>'Compare Pt 2'!B1349</f>
        <v>9005</v>
      </c>
      <c r="F516" s="110">
        <f>'Compare Pt 2'!B1618</f>
        <v>4285</v>
      </c>
      <c r="G516" s="110">
        <f>'Compare Pt 2'!B1887</f>
        <v>4720</v>
      </c>
      <c r="H516" s="84"/>
      <c r="I516" s="84"/>
      <c r="J516" s="84"/>
      <c r="K516" s="84"/>
      <c r="L516" s="84"/>
      <c r="M516" s="84"/>
      <c r="N516" s="84"/>
      <c r="O516" s="84"/>
    </row>
    <row r="517" spans="1:15" x14ac:dyDescent="0.2">
      <c r="A517" s="84" t="s">
        <v>1369</v>
      </c>
      <c r="B517" s="110">
        <f>'Main Pt 2'!B1350</f>
        <v>0</v>
      </c>
      <c r="C517" s="110">
        <f>'Main Pt 2'!B1619</f>
        <v>0</v>
      </c>
      <c r="D517" s="110">
        <f>'Main Pt 2'!B1888</f>
        <v>10</v>
      </c>
      <c r="E517" s="110">
        <f>'Compare Pt 2'!B1350</f>
        <v>115</v>
      </c>
      <c r="F517" s="110">
        <f>'Compare Pt 2'!B1619</f>
        <v>65</v>
      </c>
      <c r="G517" s="110">
        <f>'Compare Pt 2'!B1888</f>
        <v>50</v>
      </c>
      <c r="H517" s="84"/>
      <c r="I517" s="84"/>
      <c r="J517" s="84"/>
      <c r="K517" s="84"/>
      <c r="L517" s="84"/>
      <c r="M517" s="84"/>
      <c r="N517" s="84"/>
      <c r="O517" s="84"/>
    </row>
    <row r="518" spans="1:15" x14ac:dyDescent="0.2">
      <c r="A518" s="84" t="s">
        <v>1370</v>
      </c>
      <c r="B518" s="110">
        <f>'Main Pt 2'!B1351</f>
        <v>22295</v>
      </c>
      <c r="C518" s="110">
        <f>'Main Pt 2'!B1620</f>
        <v>10625</v>
      </c>
      <c r="D518" s="110">
        <f>'Main Pt 2'!B1889</f>
        <v>11670</v>
      </c>
      <c r="E518" s="110">
        <f>'Compare Pt 2'!B1351</f>
        <v>89210</v>
      </c>
      <c r="F518" s="110">
        <f>'Compare Pt 2'!B1620</f>
        <v>43635</v>
      </c>
      <c r="G518" s="110">
        <f>'Compare Pt 2'!B1889</f>
        <v>45580</v>
      </c>
      <c r="H518" s="84"/>
      <c r="I518" s="84"/>
      <c r="J518" s="84"/>
      <c r="K518" s="84"/>
      <c r="L518" s="84"/>
      <c r="M518" s="84"/>
      <c r="N518" s="84"/>
      <c r="O518" s="84"/>
    </row>
    <row r="519" spans="1:15" x14ac:dyDescent="0.2">
      <c r="A519" s="84" t="s">
        <v>1371</v>
      </c>
      <c r="B519" s="110">
        <f>'Main Pt 2'!B1352</f>
        <v>35</v>
      </c>
      <c r="C519" s="110">
        <f>'Main Pt 2'!B1621</f>
        <v>10</v>
      </c>
      <c r="D519" s="110">
        <f>'Main Pt 2'!B1890</f>
        <v>20</v>
      </c>
      <c r="E519" s="110">
        <f>'Compare Pt 2'!B1352</f>
        <v>280</v>
      </c>
      <c r="F519" s="110">
        <f>'Compare Pt 2'!B1621</f>
        <v>135</v>
      </c>
      <c r="G519" s="110">
        <f>'Compare Pt 2'!B1890</f>
        <v>140</v>
      </c>
      <c r="H519" s="84"/>
      <c r="I519" s="84"/>
      <c r="J519" s="84"/>
      <c r="K519" s="84"/>
      <c r="L519" s="84"/>
      <c r="M519" s="84"/>
      <c r="N519" s="84"/>
      <c r="O519" s="84"/>
    </row>
    <row r="520" spans="1:15" x14ac:dyDescent="0.2">
      <c r="A520" s="84" t="s">
        <v>1372</v>
      </c>
      <c r="B520" s="110">
        <f>'Main Pt 2'!B1353</f>
        <v>40</v>
      </c>
      <c r="C520" s="110">
        <f>'Main Pt 2'!B1622</f>
        <v>10</v>
      </c>
      <c r="D520" s="110">
        <f>'Main Pt 2'!B1891</f>
        <v>20</v>
      </c>
      <c r="E520" s="110">
        <f>'Compare Pt 2'!B1353</f>
        <v>225</v>
      </c>
      <c r="F520" s="110">
        <f>'Compare Pt 2'!B1622</f>
        <v>85</v>
      </c>
      <c r="G520" s="110">
        <f>'Compare Pt 2'!B1891</f>
        <v>140</v>
      </c>
      <c r="H520" s="84"/>
      <c r="I520" s="84"/>
      <c r="J520" s="84"/>
      <c r="K520" s="84"/>
      <c r="L520" s="84"/>
      <c r="M520" s="84"/>
      <c r="N520" s="84"/>
      <c r="O520" s="84"/>
    </row>
    <row r="521" spans="1:15" x14ac:dyDescent="0.2">
      <c r="A521" s="84" t="s">
        <v>1373</v>
      </c>
      <c r="B521" s="110">
        <f>'Main Pt 2'!B1354</f>
        <v>135</v>
      </c>
      <c r="C521" s="110">
        <f>'Main Pt 2'!B1623</f>
        <v>60</v>
      </c>
      <c r="D521" s="110">
        <f>'Main Pt 2'!B1892</f>
        <v>75</v>
      </c>
      <c r="E521" s="110">
        <f>'Compare Pt 2'!B1354</f>
        <v>995</v>
      </c>
      <c r="F521" s="110">
        <f>'Compare Pt 2'!B1623</f>
        <v>485</v>
      </c>
      <c r="G521" s="110">
        <f>'Compare Pt 2'!B1892</f>
        <v>510</v>
      </c>
      <c r="H521" s="84"/>
      <c r="I521" s="84"/>
      <c r="J521" s="84"/>
      <c r="K521" s="84"/>
      <c r="L521" s="84"/>
      <c r="M521" s="84"/>
      <c r="N521" s="84"/>
      <c r="O521" s="84"/>
    </row>
    <row r="522" spans="1:15" x14ac:dyDescent="0.2">
      <c r="A522" s="84" t="s">
        <v>1374</v>
      </c>
      <c r="B522" s="110">
        <f>'Main Pt 2'!B1355</f>
        <v>45</v>
      </c>
      <c r="C522" s="110">
        <f>'Main Pt 2'!B1624</f>
        <v>15</v>
      </c>
      <c r="D522" s="110">
        <f>'Main Pt 2'!B1893</f>
        <v>25</v>
      </c>
      <c r="E522" s="110">
        <f>'Compare Pt 2'!B1355</f>
        <v>340</v>
      </c>
      <c r="F522" s="110">
        <f>'Compare Pt 2'!B1624</f>
        <v>165</v>
      </c>
      <c r="G522" s="110">
        <f>'Compare Pt 2'!B1893</f>
        <v>185</v>
      </c>
      <c r="H522" s="84"/>
      <c r="I522" s="84"/>
      <c r="J522" s="84"/>
      <c r="K522" s="84"/>
      <c r="L522" s="84"/>
      <c r="M522" s="84"/>
      <c r="N522" s="84"/>
      <c r="O522" s="84"/>
    </row>
    <row r="523" spans="1:15" x14ac:dyDescent="0.2">
      <c r="A523" s="84" t="s">
        <v>1375</v>
      </c>
      <c r="B523" s="110">
        <f>'Main Pt 2'!B1356</f>
        <v>910</v>
      </c>
      <c r="C523" s="110">
        <f>'Main Pt 2'!B1625</f>
        <v>510</v>
      </c>
      <c r="D523" s="110">
        <f>'Main Pt 2'!B1894</f>
        <v>400</v>
      </c>
      <c r="E523" s="110">
        <f>'Compare Pt 2'!B1356</f>
        <v>6720</v>
      </c>
      <c r="F523" s="110">
        <f>'Compare Pt 2'!B1625</f>
        <v>3590</v>
      </c>
      <c r="G523" s="110">
        <f>'Compare Pt 2'!B1894</f>
        <v>3125</v>
      </c>
      <c r="H523" s="84"/>
      <c r="I523" s="84"/>
      <c r="J523" s="84"/>
      <c r="K523" s="84"/>
      <c r="L523" s="84"/>
      <c r="M523" s="84"/>
      <c r="N523" s="84"/>
      <c r="O523" s="84"/>
    </row>
    <row r="524" spans="1:15" x14ac:dyDescent="0.2">
      <c r="A524" s="84" t="s">
        <v>1376</v>
      </c>
      <c r="B524" s="110">
        <f>'Main Pt 2'!B1357</f>
        <v>1870</v>
      </c>
      <c r="C524" s="110">
        <f>'Main Pt 2'!B1626</f>
        <v>920</v>
      </c>
      <c r="D524" s="110">
        <f>'Main Pt 2'!B1895</f>
        <v>945</v>
      </c>
      <c r="E524" s="110">
        <f>'Compare Pt 2'!B1357</f>
        <v>6505</v>
      </c>
      <c r="F524" s="110">
        <f>'Compare Pt 2'!B1626</f>
        <v>3290</v>
      </c>
      <c r="G524" s="110">
        <f>'Compare Pt 2'!B1895</f>
        <v>3215</v>
      </c>
      <c r="H524" s="84"/>
      <c r="I524" s="84"/>
      <c r="J524" s="84"/>
      <c r="K524" s="84"/>
      <c r="L524" s="84"/>
      <c r="M524" s="84"/>
      <c r="N524" s="84"/>
      <c r="O524" s="84"/>
    </row>
    <row r="525" spans="1:15" x14ac:dyDescent="0.2">
      <c r="A525" s="84" t="s">
        <v>1377</v>
      </c>
      <c r="B525" s="110">
        <f>'Main Pt 2'!B1358</f>
        <v>8425</v>
      </c>
      <c r="C525" s="110">
        <f>'Main Pt 2'!B1627</f>
        <v>3670</v>
      </c>
      <c r="D525" s="110">
        <f>'Main Pt 2'!B1896</f>
        <v>4755</v>
      </c>
      <c r="E525" s="110">
        <f>'Compare Pt 2'!B1358</f>
        <v>44000</v>
      </c>
      <c r="F525" s="110">
        <f>'Compare Pt 2'!B1627</f>
        <v>21040</v>
      </c>
      <c r="G525" s="110">
        <f>'Compare Pt 2'!B1896</f>
        <v>22960</v>
      </c>
      <c r="H525" s="84"/>
      <c r="I525" s="84"/>
      <c r="J525" s="84"/>
      <c r="K525" s="84"/>
      <c r="L525" s="84"/>
      <c r="M525" s="84"/>
      <c r="N525" s="84"/>
      <c r="O525" s="84"/>
    </row>
    <row r="526" spans="1:15" x14ac:dyDescent="0.2">
      <c r="A526" s="84" t="s">
        <v>1380</v>
      </c>
      <c r="B526" s="110">
        <f>'Main Pt 2'!B1361</f>
        <v>14755</v>
      </c>
      <c r="C526" s="110">
        <f>'Main Pt 2'!B1630</f>
        <v>7350</v>
      </c>
      <c r="D526" s="110">
        <f>'Main Pt 2'!B1899</f>
        <v>7405</v>
      </c>
      <c r="E526" s="110">
        <f>'Compare Pt 2'!B1361</f>
        <v>47005</v>
      </c>
      <c r="F526" s="110">
        <f>'Compare Pt 2'!B1630</f>
        <v>23625</v>
      </c>
      <c r="G526" s="110">
        <f>'Compare Pt 2'!B1899</f>
        <v>23375</v>
      </c>
      <c r="H526" s="84"/>
      <c r="I526" s="84"/>
      <c r="J526" s="84"/>
      <c r="K526" s="84"/>
      <c r="L526" s="84"/>
      <c r="M526" s="84"/>
      <c r="N526" s="84"/>
      <c r="O526" s="84"/>
    </row>
    <row r="527" spans="1:15" x14ac:dyDescent="0.2">
      <c r="A527" s="84" t="s">
        <v>1381</v>
      </c>
      <c r="B527" s="110">
        <f>'Main Pt 2'!B1362</f>
        <v>8890</v>
      </c>
      <c r="C527" s="110">
        <f>'Main Pt 2'!B1631</f>
        <v>4390</v>
      </c>
      <c r="D527" s="110">
        <f>'Main Pt 2'!B1900</f>
        <v>4505</v>
      </c>
      <c r="E527" s="110">
        <f>'Compare Pt 2'!B1362</f>
        <v>63555</v>
      </c>
      <c r="F527" s="110">
        <f>'Compare Pt 2'!B1631</f>
        <v>31405</v>
      </c>
      <c r="G527" s="110">
        <f>'Compare Pt 2'!B1900</f>
        <v>32150</v>
      </c>
      <c r="H527" s="84"/>
      <c r="I527" s="84"/>
      <c r="J527" s="84"/>
      <c r="K527" s="84"/>
      <c r="L527" s="84"/>
      <c r="M527" s="84"/>
      <c r="N527" s="84"/>
      <c r="O527" s="84"/>
    </row>
    <row r="528" spans="1:15" x14ac:dyDescent="0.2">
      <c r="A528" s="84" t="s">
        <v>1382</v>
      </c>
      <c r="B528" s="110">
        <f>'Main Pt 2'!B1363</f>
        <v>9030</v>
      </c>
      <c r="C528" s="110">
        <f>'Main Pt 2'!B1632</f>
        <v>4580</v>
      </c>
      <c r="D528" s="110">
        <f>'Main Pt 2'!B1901</f>
        <v>4450</v>
      </c>
      <c r="E528" s="110">
        <f>'Compare Pt 2'!B1363</f>
        <v>53410</v>
      </c>
      <c r="F528" s="110">
        <f>'Compare Pt 2'!B1632</f>
        <v>26560</v>
      </c>
      <c r="G528" s="110">
        <f>'Compare Pt 2'!B1901</f>
        <v>26850</v>
      </c>
      <c r="H528" s="84"/>
      <c r="I528" s="84"/>
      <c r="J528" s="84"/>
      <c r="K528" s="84"/>
      <c r="L528" s="84"/>
      <c r="M528" s="84"/>
      <c r="N528" s="84"/>
      <c r="O528" s="84"/>
    </row>
    <row r="529" spans="1:15" x14ac:dyDescent="0.2">
      <c r="A529" s="84" t="s">
        <v>1383</v>
      </c>
      <c r="B529" s="110">
        <f>'Main Pt 2'!B1364</f>
        <v>0</v>
      </c>
      <c r="C529" s="110">
        <f>'Main Pt 2'!B1633</f>
        <v>0</v>
      </c>
      <c r="D529" s="110">
        <f>'Main Pt 2'!B1902</f>
        <v>0</v>
      </c>
      <c r="E529" s="110">
        <f>'Compare Pt 2'!B1364</f>
        <v>100</v>
      </c>
      <c r="F529" s="110">
        <f>'Compare Pt 2'!B1633</f>
        <v>45</v>
      </c>
      <c r="G529" s="110">
        <f>'Compare Pt 2'!B1902</f>
        <v>55</v>
      </c>
      <c r="H529" s="84"/>
      <c r="I529" s="84"/>
      <c r="J529" s="84"/>
      <c r="K529" s="84"/>
      <c r="L529" s="84"/>
      <c r="M529" s="84"/>
      <c r="N529" s="84"/>
      <c r="O529" s="84"/>
    </row>
    <row r="530" spans="1:15" x14ac:dyDescent="0.2">
      <c r="A530" s="84" t="s">
        <v>1384</v>
      </c>
      <c r="B530" s="110">
        <f>'Main Pt 2'!B1365</f>
        <v>40</v>
      </c>
      <c r="C530" s="110">
        <f>'Main Pt 2'!B1634</f>
        <v>15</v>
      </c>
      <c r="D530" s="110">
        <f>'Main Pt 2'!B1903</f>
        <v>20</v>
      </c>
      <c r="E530" s="110">
        <f>'Compare Pt 2'!B1365</f>
        <v>690</v>
      </c>
      <c r="F530" s="110">
        <f>'Compare Pt 2'!B1634</f>
        <v>330</v>
      </c>
      <c r="G530" s="110">
        <f>'Compare Pt 2'!B1903</f>
        <v>365</v>
      </c>
      <c r="H530" s="84"/>
      <c r="I530" s="84"/>
      <c r="J530" s="84"/>
      <c r="K530" s="84"/>
      <c r="L530" s="84"/>
      <c r="M530" s="84"/>
      <c r="N530" s="84"/>
      <c r="O530" s="84"/>
    </row>
    <row r="531" spans="1:15" x14ac:dyDescent="0.2">
      <c r="A531" s="84" t="s">
        <v>1385</v>
      </c>
      <c r="B531" s="110">
        <f>'Main Pt 2'!B1366</f>
        <v>375</v>
      </c>
      <c r="C531" s="110">
        <f>'Main Pt 2'!B1635</f>
        <v>175</v>
      </c>
      <c r="D531" s="110">
        <f>'Main Pt 2'!B1904</f>
        <v>195</v>
      </c>
      <c r="E531" s="110">
        <f>'Compare Pt 2'!B1366</f>
        <v>3570</v>
      </c>
      <c r="F531" s="110">
        <f>'Compare Pt 2'!B1635</f>
        <v>1835</v>
      </c>
      <c r="G531" s="110">
        <f>'Compare Pt 2'!B1904</f>
        <v>1735</v>
      </c>
      <c r="H531" s="84"/>
      <c r="I531" s="84"/>
      <c r="J531" s="84"/>
      <c r="K531" s="84"/>
      <c r="L531" s="84"/>
      <c r="M531" s="84"/>
      <c r="N531" s="84"/>
      <c r="O531" s="84"/>
    </row>
    <row r="532" spans="1:15" x14ac:dyDescent="0.2">
      <c r="A532" s="84" t="s">
        <v>1386</v>
      </c>
      <c r="B532" s="110">
        <f>'Main Pt 2'!B1367</f>
        <v>4925</v>
      </c>
      <c r="C532" s="110">
        <f>'Main Pt 2'!B1636</f>
        <v>2540</v>
      </c>
      <c r="D532" s="110">
        <f>'Main Pt 2'!B1905</f>
        <v>2390</v>
      </c>
      <c r="E532" s="110">
        <f>'Compare Pt 2'!B1367</f>
        <v>13180</v>
      </c>
      <c r="F532" s="110">
        <f>'Compare Pt 2'!B1636</f>
        <v>6700</v>
      </c>
      <c r="G532" s="110">
        <f>'Compare Pt 2'!B1905</f>
        <v>6480</v>
      </c>
      <c r="H532" s="84"/>
      <c r="I532" s="84"/>
      <c r="J532" s="84"/>
      <c r="K532" s="84"/>
      <c r="L532" s="84"/>
      <c r="M532" s="84"/>
      <c r="N532" s="84"/>
      <c r="O532" s="84"/>
    </row>
    <row r="533" spans="1:15" x14ac:dyDescent="0.2">
      <c r="A533" s="84" t="s">
        <v>1387</v>
      </c>
      <c r="B533" s="110">
        <f>'Main Pt 2'!B1368</f>
        <v>55</v>
      </c>
      <c r="C533" s="110">
        <f>'Main Pt 2'!B1637</f>
        <v>40</v>
      </c>
      <c r="D533" s="110">
        <f>'Main Pt 2'!B1906</f>
        <v>20</v>
      </c>
      <c r="E533" s="110">
        <f>'Compare Pt 2'!B1368</f>
        <v>480</v>
      </c>
      <c r="F533" s="110">
        <f>'Compare Pt 2'!B1637</f>
        <v>220</v>
      </c>
      <c r="G533" s="110">
        <f>'Compare Pt 2'!B1906</f>
        <v>260</v>
      </c>
      <c r="H533" s="84"/>
      <c r="I533" s="84"/>
      <c r="J533" s="84"/>
      <c r="K533" s="84"/>
      <c r="L533" s="84"/>
      <c r="M533" s="84"/>
      <c r="N533" s="84"/>
      <c r="O533" s="84"/>
    </row>
    <row r="534" spans="1:15" x14ac:dyDescent="0.2">
      <c r="A534" s="84" t="s">
        <v>1388</v>
      </c>
      <c r="B534" s="110">
        <f>'Main Pt 2'!B1369</f>
        <v>44490</v>
      </c>
      <c r="C534" s="110">
        <f>'Main Pt 2'!B1638</f>
        <v>23110</v>
      </c>
      <c r="D534" s="110">
        <f>'Main Pt 2'!B1907</f>
        <v>21385</v>
      </c>
      <c r="E534" s="110">
        <f>'Compare Pt 2'!B1369</f>
        <v>350015</v>
      </c>
      <c r="F534" s="110">
        <f>'Compare Pt 2'!B1638</f>
        <v>175490</v>
      </c>
      <c r="G534" s="110">
        <f>'Compare Pt 2'!B1907</f>
        <v>174525</v>
      </c>
      <c r="H534" s="84"/>
      <c r="I534" s="84"/>
      <c r="J534" s="84"/>
      <c r="K534" s="84"/>
      <c r="L534" s="84"/>
      <c r="M534" s="84"/>
      <c r="N534" s="84"/>
      <c r="O534" s="84"/>
    </row>
    <row r="535" spans="1:15" x14ac:dyDescent="0.2">
      <c r="A535" s="84" t="s">
        <v>1389</v>
      </c>
      <c r="B535" s="110">
        <f>'Main Pt 2'!B1370</f>
        <v>1055</v>
      </c>
      <c r="C535" s="110">
        <f>'Main Pt 2'!B1639</f>
        <v>435</v>
      </c>
      <c r="D535" s="110">
        <f>'Main Pt 2'!B1908</f>
        <v>620</v>
      </c>
      <c r="E535" s="110">
        <f>'Compare Pt 2'!B1370</f>
        <v>5145</v>
      </c>
      <c r="F535" s="110">
        <f>'Compare Pt 2'!B1639</f>
        <v>2360</v>
      </c>
      <c r="G535" s="110">
        <f>'Compare Pt 2'!B1908</f>
        <v>2780</v>
      </c>
      <c r="H535" s="84"/>
      <c r="I535" s="84"/>
      <c r="J535" s="84"/>
      <c r="K535" s="84"/>
      <c r="L535" s="84"/>
      <c r="M535" s="84"/>
      <c r="N535" s="84"/>
      <c r="O535" s="84"/>
    </row>
    <row r="536" spans="1:15" x14ac:dyDescent="0.2">
      <c r="A536" s="84" t="s">
        <v>1390</v>
      </c>
      <c r="B536" s="110">
        <f>'Main Pt 2'!B1371</f>
        <v>1095</v>
      </c>
      <c r="C536" s="110">
        <f>'Main Pt 2'!B1640</f>
        <v>535</v>
      </c>
      <c r="D536" s="110">
        <f>'Main Pt 2'!B1909</f>
        <v>565</v>
      </c>
      <c r="E536" s="110">
        <f>'Compare Pt 2'!B1371</f>
        <v>8135</v>
      </c>
      <c r="F536" s="110">
        <f>'Compare Pt 2'!B1640</f>
        <v>4045</v>
      </c>
      <c r="G536" s="110">
        <f>'Compare Pt 2'!B1909</f>
        <v>4085</v>
      </c>
      <c r="H536" s="84"/>
      <c r="I536" s="84"/>
      <c r="J536" s="84"/>
      <c r="K536" s="84"/>
      <c r="L536" s="84"/>
      <c r="M536" s="84"/>
      <c r="N536" s="84"/>
      <c r="O536" s="84"/>
    </row>
    <row r="537" spans="1:15" x14ac:dyDescent="0.2">
      <c r="A537" s="84" t="s">
        <v>1391</v>
      </c>
      <c r="B537" s="110">
        <f>'Main Pt 2'!B1372</f>
        <v>41500</v>
      </c>
      <c r="C537" s="110">
        <f>'Main Pt 2'!B1641</f>
        <v>20305</v>
      </c>
      <c r="D537" s="110">
        <f>'Main Pt 2'!B1910</f>
        <v>21195</v>
      </c>
      <c r="E537" s="110">
        <f>'Compare Pt 2'!B1372</f>
        <v>127740</v>
      </c>
      <c r="F537" s="110">
        <f>'Compare Pt 2'!B1641</f>
        <v>63180</v>
      </c>
      <c r="G537" s="110">
        <f>'Compare Pt 2'!B1910</f>
        <v>64560</v>
      </c>
      <c r="H537" s="84"/>
      <c r="I537" s="84"/>
      <c r="J537" s="84"/>
      <c r="K537" s="84"/>
      <c r="L537" s="84"/>
      <c r="M537" s="84"/>
      <c r="N537" s="84"/>
      <c r="O537" s="84"/>
    </row>
    <row r="538" spans="1:15" x14ac:dyDescent="0.2">
      <c r="A538" s="84" t="s">
        <v>1393</v>
      </c>
      <c r="B538" s="110">
        <f>'Main Pt 2'!B1374</f>
        <v>3295</v>
      </c>
      <c r="C538" s="110">
        <f>'Main Pt 2'!B1643</f>
        <v>1710</v>
      </c>
      <c r="D538" s="110">
        <f>'Main Pt 2'!B1912</f>
        <v>1580</v>
      </c>
      <c r="E538" s="110">
        <f>'Compare Pt 2'!B1374</f>
        <v>6650</v>
      </c>
      <c r="F538" s="110">
        <f>'Compare Pt 2'!B1643</f>
        <v>3480</v>
      </c>
      <c r="G538" s="110">
        <f>'Compare Pt 2'!B1912</f>
        <v>3170</v>
      </c>
      <c r="H538" s="84"/>
      <c r="I538" s="84"/>
      <c r="J538" s="84"/>
      <c r="K538" s="84"/>
      <c r="L538" s="84"/>
      <c r="M538" s="84"/>
      <c r="N538" s="84"/>
      <c r="O538" s="84"/>
    </row>
    <row r="539" spans="1:15" x14ac:dyDescent="0.2">
      <c r="A539" s="84" t="s">
        <v>1394</v>
      </c>
      <c r="B539" s="110">
        <f>'Main Pt 2'!B1375</f>
        <v>4665</v>
      </c>
      <c r="C539" s="110">
        <f>'Main Pt 2'!B1644</f>
        <v>2400</v>
      </c>
      <c r="D539" s="110">
        <f>'Main Pt 2'!B1913</f>
        <v>2260</v>
      </c>
      <c r="E539" s="110">
        <f>'Compare Pt 2'!B1375</f>
        <v>10255</v>
      </c>
      <c r="F539" s="110">
        <f>'Compare Pt 2'!B1644</f>
        <v>5220</v>
      </c>
      <c r="G539" s="110">
        <f>'Compare Pt 2'!B1913</f>
        <v>5030</v>
      </c>
      <c r="H539" s="84"/>
      <c r="I539" s="84"/>
      <c r="J539" s="84"/>
      <c r="K539" s="84"/>
      <c r="L539" s="84"/>
      <c r="M539" s="84"/>
      <c r="N539" s="84"/>
      <c r="O539" s="84"/>
    </row>
    <row r="540" spans="1:15" x14ac:dyDescent="0.2">
      <c r="A540" s="84" t="s">
        <v>1395</v>
      </c>
      <c r="B540" s="110">
        <f>'Main Pt 2'!B1376</f>
        <v>57315</v>
      </c>
      <c r="C540" s="110">
        <f>'Main Pt 2'!B1645</f>
        <v>27535</v>
      </c>
      <c r="D540" s="110">
        <f>'Main Pt 2'!B1914</f>
        <v>29775</v>
      </c>
      <c r="E540" s="110">
        <f>'Compare Pt 2'!B1376</f>
        <v>141480</v>
      </c>
      <c r="F540" s="110">
        <f>'Compare Pt 2'!B1645</f>
        <v>68340</v>
      </c>
      <c r="G540" s="110">
        <f>'Compare Pt 2'!B1914</f>
        <v>73145</v>
      </c>
      <c r="H540" s="84"/>
      <c r="I540" s="84"/>
      <c r="J540" s="84"/>
      <c r="K540" s="84"/>
      <c r="L540" s="84"/>
      <c r="M540" s="84"/>
      <c r="N540" s="84"/>
      <c r="O540" s="84"/>
    </row>
    <row r="541" spans="1:15" x14ac:dyDescent="0.2">
      <c r="A541" s="84" t="s">
        <v>1396</v>
      </c>
      <c r="B541" s="110">
        <f>'Main Pt 2'!B1377</f>
        <v>805</v>
      </c>
      <c r="C541" s="110">
        <f>'Main Pt 2'!B1646</f>
        <v>400</v>
      </c>
      <c r="D541" s="110">
        <f>'Main Pt 2'!B1915</f>
        <v>400</v>
      </c>
      <c r="E541" s="110">
        <f>'Compare Pt 2'!B1377</f>
        <v>2380</v>
      </c>
      <c r="F541" s="110">
        <f>'Compare Pt 2'!B1646</f>
        <v>1195</v>
      </c>
      <c r="G541" s="110">
        <f>'Compare Pt 2'!B1915</f>
        <v>1185</v>
      </c>
      <c r="H541" s="84"/>
      <c r="I541" s="84"/>
      <c r="J541" s="84"/>
      <c r="K541" s="84"/>
      <c r="L541" s="84"/>
      <c r="M541" s="84"/>
      <c r="N541" s="84"/>
      <c r="O541" s="84"/>
    </row>
    <row r="542" spans="1:15" x14ac:dyDescent="0.2">
      <c r="A542" s="84" t="s">
        <v>1398</v>
      </c>
      <c r="B542" s="110">
        <f>'Main Pt 2'!B1379</f>
        <v>75</v>
      </c>
      <c r="C542" s="110">
        <f>'Main Pt 2'!B1648</f>
        <v>35</v>
      </c>
      <c r="D542" s="110">
        <f>'Main Pt 2'!B1917</f>
        <v>40</v>
      </c>
      <c r="E542" s="110">
        <f>'Compare Pt 2'!B1379</f>
        <v>330</v>
      </c>
      <c r="F542" s="110">
        <f>'Compare Pt 2'!B1648</f>
        <v>160</v>
      </c>
      <c r="G542" s="110">
        <f>'Compare Pt 2'!B1917</f>
        <v>170</v>
      </c>
      <c r="H542" s="84"/>
      <c r="I542" s="84"/>
      <c r="J542" s="84"/>
      <c r="K542" s="84"/>
      <c r="L542" s="84"/>
      <c r="M542" s="84"/>
      <c r="N542" s="84"/>
      <c r="O542" s="84"/>
    </row>
    <row r="543" spans="1:15" x14ac:dyDescent="0.2">
      <c r="A543" s="84" t="s">
        <v>1399</v>
      </c>
      <c r="B543" s="110">
        <f>'Main Pt 2'!B1380</f>
        <v>12085</v>
      </c>
      <c r="C543" s="110">
        <f>'Main Pt 2'!B1649</f>
        <v>3960</v>
      </c>
      <c r="D543" s="110">
        <f>'Main Pt 2'!B1918</f>
        <v>8125</v>
      </c>
      <c r="E543" s="110">
        <f>'Compare Pt 2'!B1380</f>
        <v>114870</v>
      </c>
      <c r="F543" s="110">
        <f>'Compare Pt 2'!B1649</f>
        <v>49850</v>
      </c>
      <c r="G543" s="110">
        <f>'Compare Pt 2'!B1918</f>
        <v>65015</v>
      </c>
      <c r="H543" s="84"/>
      <c r="I543" s="84"/>
      <c r="J543" s="84"/>
      <c r="K543" s="84"/>
      <c r="L543" s="84"/>
      <c r="M543" s="84"/>
      <c r="N543" s="84"/>
      <c r="O543" s="84"/>
    </row>
    <row r="544" spans="1:15" x14ac:dyDescent="0.2">
      <c r="A544" s="84" t="s">
        <v>1400</v>
      </c>
      <c r="B544" s="110">
        <f>'Main Pt 2'!B1381</f>
        <v>16345</v>
      </c>
      <c r="C544" s="110">
        <f>'Main Pt 2'!B1650</f>
        <v>7140</v>
      </c>
      <c r="D544" s="110">
        <f>'Main Pt 2'!B1919</f>
        <v>9200</v>
      </c>
      <c r="E544" s="110">
        <f>'Compare Pt 2'!B1381</f>
        <v>98960</v>
      </c>
      <c r="F544" s="110">
        <f>'Compare Pt 2'!B1650</f>
        <v>47315</v>
      </c>
      <c r="G544" s="110">
        <f>'Compare Pt 2'!B1919</f>
        <v>51640</v>
      </c>
      <c r="H544" s="84"/>
      <c r="I544" s="84"/>
      <c r="J544" s="84"/>
      <c r="K544" s="84"/>
      <c r="L544" s="84"/>
      <c r="M544" s="84"/>
      <c r="N544" s="84"/>
      <c r="O544" s="84"/>
    </row>
    <row r="545" spans="1:15" x14ac:dyDescent="0.2">
      <c r="A545" s="84" t="s">
        <v>1401</v>
      </c>
      <c r="B545" s="110">
        <f>'Main Pt 2'!B1382</f>
        <v>5965</v>
      </c>
      <c r="C545" s="110">
        <f>'Main Pt 2'!B1651</f>
        <v>2695</v>
      </c>
      <c r="D545" s="110">
        <f>'Main Pt 2'!B1920</f>
        <v>3270</v>
      </c>
      <c r="E545" s="110">
        <f>'Compare Pt 2'!B1382</f>
        <v>54060</v>
      </c>
      <c r="F545" s="110">
        <f>'Compare Pt 2'!B1651</f>
        <v>26105</v>
      </c>
      <c r="G545" s="110">
        <f>'Compare Pt 2'!B1920</f>
        <v>27960</v>
      </c>
      <c r="H545" s="84"/>
      <c r="I545" s="84"/>
      <c r="J545" s="84"/>
      <c r="K545" s="84"/>
      <c r="L545" s="84"/>
      <c r="M545" s="84"/>
      <c r="N545" s="84"/>
      <c r="O545" s="84"/>
    </row>
    <row r="546" spans="1:15" x14ac:dyDescent="0.2">
      <c r="A546" s="84" t="s">
        <v>1402</v>
      </c>
      <c r="B546" s="110">
        <f>'Main Pt 2'!B1383</f>
        <v>56880</v>
      </c>
      <c r="C546" s="110">
        <f>'Main Pt 2'!B1652</f>
        <v>25340</v>
      </c>
      <c r="D546" s="110">
        <f>'Main Pt 2'!B1921</f>
        <v>31545</v>
      </c>
      <c r="E546" s="110">
        <f>'Compare Pt 2'!B1383</f>
        <v>259345</v>
      </c>
      <c r="F546" s="110">
        <f>'Compare Pt 2'!B1652</f>
        <v>124895</v>
      </c>
      <c r="G546" s="110">
        <f>'Compare Pt 2'!B1921</f>
        <v>134450</v>
      </c>
      <c r="H546" s="84"/>
      <c r="I546" s="84"/>
      <c r="J546" s="84"/>
      <c r="K546" s="84"/>
      <c r="L546" s="84"/>
      <c r="M546" s="84"/>
      <c r="N546" s="84"/>
      <c r="O546" s="84"/>
    </row>
    <row r="547" spans="1:15" x14ac:dyDescent="0.2">
      <c r="A547" s="84" t="s">
        <v>1403</v>
      </c>
      <c r="B547" s="110">
        <f>'Main Pt 2'!B1384</f>
        <v>20</v>
      </c>
      <c r="C547" s="110">
        <f>'Main Pt 2'!B1653</f>
        <v>10</v>
      </c>
      <c r="D547" s="110">
        <f>'Main Pt 2'!B1922</f>
        <v>10</v>
      </c>
      <c r="E547" s="110">
        <f>'Compare Pt 2'!B1384</f>
        <v>125</v>
      </c>
      <c r="F547" s="110">
        <f>'Compare Pt 2'!B1653</f>
        <v>65</v>
      </c>
      <c r="G547" s="110">
        <f>'Compare Pt 2'!B1922</f>
        <v>55</v>
      </c>
      <c r="H547" s="84"/>
      <c r="I547" s="84"/>
      <c r="J547" s="84"/>
      <c r="K547" s="84"/>
      <c r="L547" s="84"/>
      <c r="M547" s="84"/>
      <c r="N547" s="84"/>
      <c r="O547" s="84"/>
    </row>
    <row r="548" spans="1:15" x14ac:dyDescent="0.2">
      <c r="A548" s="84" t="s">
        <v>938</v>
      </c>
      <c r="B548" s="110">
        <f>'Main Pt 2'!B1385</f>
        <v>4360</v>
      </c>
      <c r="C548" s="110">
        <f>'Main Pt 2'!B1654</f>
        <v>1805</v>
      </c>
      <c r="D548" s="110">
        <f>'Main Pt 2'!B1923</f>
        <v>2555</v>
      </c>
      <c r="E548" s="110">
        <f>'Compare Pt 2'!B1385</f>
        <v>19380</v>
      </c>
      <c r="F548" s="110">
        <f>'Compare Pt 2'!B1654</f>
        <v>7980</v>
      </c>
      <c r="G548" s="110">
        <f>'Compare Pt 2'!B1923</f>
        <v>11400</v>
      </c>
      <c r="H548" s="84"/>
      <c r="I548" s="84"/>
      <c r="J548" s="84"/>
      <c r="K548" s="84"/>
      <c r="L548" s="84"/>
      <c r="M548" s="84"/>
      <c r="N548" s="84"/>
      <c r="O548" s="84"/>
    </row>
    <row r="549" spans="1:15" x14ac:dyDescent="0.2">
      <c r="A549" s="84" t="s">
        <v>1405</v>
      </c>
      <c r="B549" s="110">
        <f>'Main Pt 2'!B1387</f>
        <v>400</v>
      </c>
      <c r="C549" s="110">
        <f>'Main Pt 2'!B1656</f>
        <v>220</v>
      </c>
      <c r="D549" s="110">
        <f>'Main Pt 2'!B1925</f>
        <v>180</v>
      </c>
      <c r="E549" s="110">
        <f>'Compare Pt 2'!B1387</f>
        <v>1055</v>
      </c>
      <c r="F549" s="110">
        <f>'Compare Pt 2'!B1656</f>
        <v>590</v>
      </c>
      <c r="G549" s="110">
        <f>'Compare Pt 2'!B1925</f>
        <v>465</v>
      </c>
      <c r="H549" s="84"/>
      <c r="I549" s="84"/>
      <c r="J549" s="84"/>
      <c r="K549" s="84"/>
      <c r="L549" s="84"/>
      <c r="M549" s="84"/>
      <c r="N549" s="84"/>
      <c r="O549" s="84"/>
    </row>
    <row r="550" spans="1:15" x14ac:dyDescent="0.2">
      <c r="A550" s="84" t="s">
        <v>940</v>
      </c>
      <c r="B550" s="110">
        <f>'Main Pt 2'!B1388</f>
        <v>43460</v>
      </c>
      <c r="C550" s="110">
        <f>'Main Pt 2'!B1657</f>
        <v>19585</v>
      </c>
      <c r="D550" s="110">
        <f>'Main Pt 2'!B1926</f>
        <v>23875</v>
      </c>
      <c r="E550" s="110">
        <f>'Compare Pt 2'!B1388</f>
        <v>108925</v>
      </c>
      <c r="F550" s="110">
        <f>'Compare Pt 2'!B1657</f>
        <v>51265</v>
      </c>
      <c r="G550" s="110">
        <f>'Compare Pt 2'!B1926</f>
        <v>57660</v>
      </c>
      <c r="H550" s="84"/>
      <c r="I550" s="84"/>
      <c r="J550" s="84"/>
      <c r="K550" s="84"/>
      <c r="L550" s="84"/>
      <c r="M550" s="84"/>
      <c r="N550" s="84"/>
      <c r="O550" s="84"/>
    </row>
    <row r="551" spans="1:15" x14ac:dyDescent="0.2">
      <c r="A551" s="84" t="s">
        <v>1407</v>
      </c>
      <c r="B551" s="110">
        <f>'Main Pt 2'!B1390</f>
        <v>205</v>
      </c>
      <c r="C551" s="110">
        <f>'Main Pt 2'!B1659</f>
        <v>95</v>
      </c>
      <c r="D551" s="110">
        <f>'Main Pt 2'!B1928</f>
        <v>110</v>
      </c>
      <c r="E551" s="110">
        <f>'Compare Pt 2'!B1390</f>
        <v>1050</v>
      </c>
      <c r="F551" s="110">
        <f>'Compare Pt 2'!B1659</f>
        <v>500</v>
      </c>
      <c r="G551" s="110">
        <f>'Compare Pt 2'!B1928</f>
        <v>550</v>
      </c>
      <c r="H551" s="84"/>
      <c r="I551" s="84"/>
      <c r="J551" s="84"/>
      <c r="K551" s="84"/>
      <c r="L551" s="84"/>
      <c r="M551" s="84"/>
      <c r="N551" s="84"/>
      <c r="O551" s="84"/>
    </row>
    <row r="552" spans="1:15" x14ac:dyDescent="0.2">
      <c r="A552" s="84" t="s">
        <v>1409</v>
      </c>
      <c r="B552" s="110">
        <f>'Main Pt 2'!B1392</f>
        <v>1550</v>
      </c>
      <c r="C552" s="110">
        <f>'Main Pt 2'!B1661</f>
        <v>565</v>
      </c>
      <c r="D552" s="110">
        <f>'Main Pt 2'!B1930</f>
        <v>980</v>
      </c>
      <c r="E552" s="110">
        <f>'Compare Pt 2'!B1392</f>
        <v>6330</v>
      </c>
      <c r="F552" s="110">
        <f>'Compare Pt 2'!B1661</f>
        <v>2845</v>
      </c>
      <c r="G552" s="110">
        <f>'Compare Pt 2'!B1930</f>
        <v>3485</v>
      </c>
      <c r="H552" s="84"/>
      <c r="I552" s="84"/>
      <c r="J552" s="84"/>
      <c r="K552" s="84"/>
      <c r="L552" s="84"/>
      <c r="M552" s="84"/>
      <c r="N552" s="84"/>
      <c r="O552" s="84"/>
    </row>
    <row r="553" spans="1:15" x14ac:dyDescent="0.2">
      <c r="A553" s="84" t="s">
        <v>1410</v>
      </c>
      <c r="B553" s="110">
        <f>'Main Pt 2'!B1393</f>
        <v>170</v>
      </c>
      <c r="C553" s="110">
        <f>'Main Pt 2'!B1662</f>
        <v>80</v>
      </c>
      <c r="D553" s="110">
        <f>'Main Pt 2'!B1931</f>
        <v>90</v>
      </c>
      <c r="E553" s="110">
        <f>'Compare Pt 2'!B1393</f>
        <v>350</v>
      </c>
      <c r="F553" s="110">
        <f>'Compare Pt 2'!B1662</f>
        <v>175</v>
      </c>
      <c r="G553" s="110">
        <f>'Compare Pt 2'!B1931</f>
        <v>175</v>
      </c>
      <c r="H553" s="84"/>
      <c r="I553" s="84"/>
      <c r="J553" s="84"/>
      <c r="K553" s="84"/>
      <c r="L553" s="84"/>
      <c r="M553" s="84"/>
      <c r="N553" s="84"/>
      <c r="O553" s="84"/>
    </row>
    <row r="554" spans="1:15" x14ac:dyDescent="0.2">
      <c r="A554" s="84" t="s">
        <v>1411</v>
      </c>
      <c r="B554" s="110">
        <f>'Main Pt 2'!B1394</f>
        <v>175</v>
      </c>
      <c r="C554" s="110">
        <f>'Main Pt 2'!B1663</f>
        <v>50</v>
      </c>
      <c r="D554" s="110">
        <f>'Main Pt 2'!B1932</f>
        <v>120</v>
      </c>
      <c r="E554" s="110">
        <f>'Compare Pt 2'!B1394</f>
        <v>490</v>
      </c>
      <c r="F554" s="110">
        <f>'Compare Pt 2'!B1663</f>
        <v>210</v>
      </c>
      <c r="G554" s="110">
        <f>'Compare Pt 2'!B1932</f>
        <v>280</v>
      </c>
      <c r="H554" s="84"/>
      <c r="I554" s="84"/>
      <c r="J554" s="84"/>
      <c r="K554" s="84"/>
      <c r="L554" s="84"/>
      <c r="M554" s="84"/>
      <c r="N554" s="84"/>
      <c r="O554" s="84"/>
    </row>
    <row r="555" spans="1:15" x14ac:dyDescent="0.2">
      <c r="A555" s="84" t="s">
        <v>1412</v>
      </c>
      <c r="B555" s="110">
        <f>'Main Pt 2'!B1395</f>
        <v>60</v>
      </c>
      <c r="C555" s="110">
        <f>'Main Pt 2'!B1664</f>
        <v>20</v>
      </c>
      <c r="D555" s="110">
        <f>'Main Pt 2'!B1933</f>
        <v>35</v>
      </c>
      <c r="E555" s="110">
        <f>'Compare Pt 2'!B1395</f>
        <v>435</v>
      </c>
      <c r="F555" s="110">
        <f>'Compare Pt 2'!B1664</f>
        <v>200</v>
      </c>
      <c r="G555" s="110">
        <f>'Compare Pt 2'!B1933</f>
        <v>240</v>
      </c>
      <c r="H555" s="84"/>
      <c r="I555" s="84"/>
      <c r="J555" s="84"/>
      <c r="K555" s="84"/>
      <c r="L555" s="84"/>
      <c r="M555" s="84"/>
      <c r="N555" s="84"/>
      <c r="O555" s="84"/>
    </row>
    <row r="556" spans="1:15" x14ac:dyDescent="0.2">
      <c r="A556" s="84" t="s">
        <v>2049</v>
      </c>
      <c r="B556" s="110">
        <f>'Main Pt 2'!B1396</f>
        <v>185</v>
      </c>
      <c r="C556" s="110">
        <f>'Main Pt 2'!B1665</f>
        <v>115</v>
      </c>
      <c r="D556" s="110">
        <f>'Main Pt 2'!B1934</f>
        <v>70</v>
      </c>
      <c r="E556" s="110">
        <f>'Compare Pt 2'!B1396</f>
        <v>730</v>
      </c>
      <c r="F556" s="110">
        <f>'Compare Pt 2'!B1665</f>
        <v>420</v>
      </c>
      <c r="G556" s="110">
        <f>'Compare Pt 2'!B1934</f>
        <v>310</v>
      </c>
      <c r="H556" s="84"/>
      <c r="I556" s="84"/>
      <c r="J556" s="84"/>
      <c r="K556" s="84"/>
      <c r="L556" s="84"/>
      <c r="M556" s="84"/>
      <c r="N556" s="84"/>
      <c r="O556" s="84"/>
    </row>
    <row r="557" spans="1:15" x14ac:dyDescent="0.2">
      <c r="A557" s="84" t="s">
        <v>1414</v>
      </c>
      <c r="B557" s="110">
        <f>'Main Pt 2'!B1397</f>
        <v>25</v>
      </c>
      <c r="C557" s="110">
        <f>'Main Pt 2'!B1666</f>
        <v>10</v>
      </c>
      <c r="D557" s="110">
        <f>'Main Pt 2'!B1935</f>
        <v>10</v>
      </c>
      <c r="E557" s="110">
        <f>'Compare Pt 2'!B1397</f>
        <v>320</v>
      </c>
      <c r="F557" s="110">
        <f>'Compare Pt 2'!B1666</f>
        <v>160</v>
      </c>
      <c r="G557" s="110">
        <f>'Compare Pt 2'!B1935</f>
        <v>160</v>
      </c>
      <c r="H557" s="84"/>
      <c r="I557" s="84"/>
      <c r="J557" s="84"/>
      <c r="K557" s="84"/>
      <c r="L557" s="84"/>
      <c r="M557" s="84"/>
      <c r="N557" s="84"/>
      <c r="O557" s="84"/>
    </row>
    <row r="558" spans="1:15" x14ac:dyDescent="0.2">
      <c r="A558" s="84" t="s">
        <v>1415</v>
      </c>
      <c r="B558" s="110">
        <f>'Main Pt 2'!B1398</f>
        <v>90</v>
      </c>
      <c r="C558" s="110">
        <f>'Main Pt 2'!B1667</f>
        <v>45</v>
      </c>
      <c r="D558" s="110">
        <f>'Main Pt 2'!B1936</f>
        <v>45</v>
      </c>
      <c r="E558" s="110">
        <f>'Compare Pt 2'!B1398</f>
        <v>430</v>
      </c>
      <c r="F558" s="110">
        <f>'Compare Pt 2'!B1667</f>
        <v>200</v>
      </c>
      <c r="G558" s="110">
        <f>'Compare Pt 2'!B1936</f>
        <v>230</v>
      </c>
      <c r="H558" s="84"/>
      <c r="I558" s="84"/>
      <c r="J558" s="84"/>
      <c r="K558" s="84"/>
      <c r="L558" s="84"/>
      <c r="M558" s="84"/>
      <c r="N558" s="84"/>
      <c r="O558" s="84"/>
    </row>
    <row r="559" spans="1:15" x14ac:dyDescent="0.2">
      <c r="A559" s="84" t="s">
        <v>1416</v>
      </c>
      <c r="B559" s="110">
        <f>'Main Pt 2'!B1399</f>
        <v>255</v>
      </c>
      <c r="C559" s="110">
        <f>'Main Pt 2'!B1668</f>
        <v>105</v>
      </c>
      <c r="D559" s="110">
        <f>'Main Pt 2'!B1937</f>
        <v>145</v>
      </c>
      <c r="E559" s="110">
        <f>'Compare Pt 2'!B1399</f>
        <v>1095</v>
      </c>
      <c r="F559" s="110">
        <f>'Compare Pt 2'!B1668</f>
        <v>490</v>
      </c>
      <c r="G559" s="110">
        <f>'Compare Pt 2'!B1937</f>
        <v>600</v>
      </c>
      <c r="H559" s="84"/>
      <c r="I559" s="84"/>
      <c r="J559" s="84"/>
      <c r="K559" s="84"/>
      <c r="L559" s="84"/>
      <c r="M559" s="84"/>
      <c r="N559" s="84"/>
      <c r="O559" s="84"/>
    </row>
    <row r="560" spans="1:15" x14ac:dyDescent="0.2">
      <c r="A560" s="84" t="s">
        <v>1417</v>
      </c>
      <c r="B560" s="110">
        <f>'Main Pt 2'!B1400</f>
        <v>350</v>
      </c>
      <c r="C560" s="110">
        <f>'Main Pt 2'!B1669</f>
        <v>130</v>
      </c>
      <c r="D560" s="110">
        <f>'Main Pt 2'!B1938</f>
        <v>220</v>
      </c>
      <c r="E560" s="110">
        <f>'Compare Pt 2'!B1400</f>
        <v>1095</v>
      </c>
      <c r="F560" s="110">
        <f>'Compare Pt 2'!B1669</f>
        <v>480</v>
      </c>
      <c r="G560" s="110">
        <f>'Compare Pt 2'!B1938</f>
        <v>610</v>
      </c>
      <c r="H560" s="84"/>
      <c r="I560" s="84"/>
      <c r="J560" s="84"/>
      <c r="K560" s="84"/>
      <c r="L560" s="84"/>
      <c r="M560" s="84"/>
      <c r="N560" s="84"/>
      <c r="O560" s="84"/>
    </row>
    <row r="561" spans="1:15" x14ac:dyDescent="0.2">
      <c r="A561" s="84" t="s">
        <v>1418</v>
      </c>
      <c r="B561" s="110">
        <f>'Main Pt 2'!B1401</f>
        <v>915</v>
      </c>
      <c r="C561" s="110">
        <f>'Main Pt 2'!B1670</f>
        <v>435</v>
      </c>
      <c r="D561" s="110">
        <f>'Main Pt 2'!B1939</f>
        <v>480</v>
      </c>
      <c r="E561" s="110">
        <f>'Compare Pt 2'!B1401</f>
        <v>2010</v>
      </c>
      <c r="F561" s="110">
        <f>'Compare Pt 2'!B1670</f>
        <v>975</v>
      </c>
      <c r="G561" s="110">
        <f>'Compare Pt 2'!B1939</f>
        <v>1035</v>
      </c>
      <c r="H561" s="84"/>
      <c r="I561" s="84"/>
      <c r="J561" s="84"/>
      <c r="K561" s="84"/>
      <c r="L561" s="84"/>
      <c r="M561" s="84"/>
      <c r="N561" s="84"/>
      <c r="O561" s="84"/>
    </row>
    <row r="562" spans="1:15" x14ac:dyDescent="0.2">
      <c r="A562" s="84" t="s">
        <v>1419</v>
      </c>
      <c r="B562" s="110">
        <f>'Main Pt 2'!B1402</f>
        <v>345</v>
      </c>
      <c r="C562" s="110">
        <f>'Main Pt 2'!B1671</f>
        <v>125</v>
      </c>
      <c r="D562" s="110">
        <f>'Main Pt 2'!B1940</f>
        <v>215</v>
      </c>
      <c r="E562" s="110">
        <f>'Compare Pt 2'!B1402</f>
        <v>1530</v>
      </c>
      <c r="F562" s="110">
        <f>'Compare Pt 2'!B1671</f>
        <v>685</v>
      </c>
      <c r="G562" s="110">
        <f>'Compare Pt 2'!B1940</f>
        <v>845</v>
      </c>
      <c r="H562" s="84"/>
      <c r="I562" s="84"/>
      <c r="J562" s="84"/>
      <c r="K562" s="84"/>
      <c r="L562" s="84"/>
      <c r="M562" s="84"/>
      <c r="N562" s="84"/>
      <c r="O562" s="84"/>
    </row>
    <row r="563" spans="1:15" x14ac:dyDescent="0.2">
      <c r="A563" s="84" t="s">
        <v>1420</v>
      </c>
      <c r="B563" s="110">
        <f>'Main Pt 2'!B1403</f>
        <v>85</v>
      </c>
      <c r="C563" s="110">
        <f>'Main Pt 2'!B1672</f>
        <v>40</v>
      </c>
      <c r="D563" s="110">
        <f>'Main Pt 2'!B1941</f>
        <v>45</v>
      </c>
      <c r="E563" s="110">
        <f>'Compare Pt 2'!B1403</f>
        <v>1130</v>
      </c>
      <c r="F563" s="110">
        <f>'Compare Pt 2'!B1672</f>
        <v>530</v>
      </c>
      <c r="G563" s="110">
        <f>'Compare Pt 2'!B1941</f>
        <v>600</v>
      </c>
      <c r="H563" s="84"/>
      <c r="I563" s="84"/>
      <c r="J563" s="84"/>
      <c r="K563" s="84"/>
      <c r="L563" s="84"/>
      <c r="M563" s="84"/>
      <c r="N563" s="84"/>
      <c r="O563" s="84"/>
    </row>
    <row r="564" spans="1:15" x14ac:dyDescent="0.2">
      <c r="A564" s="84" t="s">
        <v>1421</v>
      </c>
      <c r="B564" s="110">
        <f>'Main Pt 2'!B1404</f>
        <v>2515</v>
      </c>
      <c r="C564" s="110">
        <f>'Main Pt 2'!B1673</f>
        <v>1095</v>
      </c>
      <c r="D564" s="110">
        <f>'Main Pt 2'!B1942</f>
        <v>1420</v>
      </c>
      <c r="E564" s="110">
        <f>'Compare Pt 2'!B1404</f>
        <v>5155</v>
      </c>
      <c r="F564" s="110">
        <f>'Compare Pt 2'!B1673</f>
        <v>2440</v>
      </c>
      <c r="G564" s="110">
        <f>'Compare Pt 2'!B1942</f>
        <v>2720</v>
      </c>
      <c r="H564" s="84"/>
      <c r="I564" s="84"/>
      <c r="J564" s="84"/>
      <c r="K564" s="84"/>
      <c r="L564" s="84"/>
      <c r="M564" s="84"/>
      <c r="N564" s="84"/>
      <c r="O564" s="84"/>
    </row>
    <row r="565" spans="1:15" x14ac:dyDescent="0.2">
      <c r="A565" s="84" t="s">
        <v>1422</v>
      </c>
      <c r="B565" s="110">
        <f>'Main Pt 2'!B1405</f>
        <v>345</v>
      </c>
      <c r="C565" s="110">
        <f>'Main Pt 2'!B1674</f>
        <v>160</v>
      </c>
      <c r="D565" s="110">
        <f>'Main Pt 2'!B1943</f>
        <v>185</v>
      </c>
      <c r="E565" s="110">
        <f>'Compare Pt 2'!B1405</f>
        <v>1615</v>
      </c>
      <c r="F565" s="110">
        <f>'Compare Pt 2'!B1674</f>
        <v>890</v>
      </c>
      <c r="G565" s="110">
        <f>'Compare Pt 2'!B1943</f>
        <v>730</v>
      </c>
      <c r="H565" s="84"/>
      <c r="I565" s="84"/>
      <c r="J565" s="84"/>
      <c r="K565" s="84"/>
      <c r="L565" s="84"/>
      <c r="M565" s="84"/>
      <c r="N565" s="84"/>
      <c r="O565" s="84"/>
    </row>
    <row r="566" spans="1:15" x14ac:dyDescent="0.2">
      <c r="A566" s="84" t="s">
        <v>1423</v>
      </c>
      <c r="B566" s="110">
        <f>'Main Pt 2'!B1406</f>
        <v>535</v>
      </c>
      <c r="C566" s="110">
        <f>'Main Pt 2'!B1675</f>
        <v>240</v>
      </c>
      <c r="D566" s="110">
        <f>'Main Pt 2'!B1944</f>
        <v>300</v>
      </c>
      <c r="E566" s="110">
        <f>'Compare Pt 2'!B1406</f>
        <v>2535</v>
      </c>
      <c r="F566" s="110">
        <f>'Compare Pt 2'!B1675</f>
        <v>1190</v>
      </c>
      <c r="G566" s="110">
        <f>'Compare Pt 2'!B1944</f>
        <v>1345</v>
      </c>
      <c r="H566" s="84"/>
      <c r="I566" s="84"/>
      <c r="J566" s="84"/>
      <c r="K566" s="84"/>
      <c r="L566" s="84"/>
      <c r="M566" s="84"/>
      <c r="N566" s="84"/>
      <c r="O566" s="84"/>
    </row>
    <row r="567" spans="1:15" x14ac:dyDescent="0.2">
      <c r="A567" s="84" t="s">
        <v>1424</v>
      </c>
      <c r="B567" s="110">
        <f>'Main Pt 2'!B1407</f>
        <v>1780</v>
      </c>
      <c r="C567" s="110">
        <f>'Main Pt 2'!B1676</f>
        <v>785</v>
      </c>
      <c r="D567" s="110">
        <f>'Main Pt 2'!B1945</f>
        <v>1005</v>
      </c>
      <c r="E567" s="110">
        <f>'Compare Pt 2'!B1407</f>
        <v>4505</v>
      </c>
      <c r="F567" s="110">
        <f>'Compare Pt 2'!B1676</f>
        <v>2125</v>
      </c>
      <c r="G567" s="110">
        <f>'Compare Pt 2'!B1945</f>
        <v>2380</v>
      </c>
      <c r="H567" s="84"/>
      <c r="I567" s="84"/>
      <c r="J567" s="84"/>
      <c r="K567" s="84"/>
      <c r="L567" s="84"/>
      <c r="M567" s="84"/>
      <c r="N567" s="84"/>
      <c r="O567" s="84"/>
    </row>
    <row r="568" spans="1:15" x14ac:dyDescent="0.2">
      <c r="A568" s="84" t="s">
        <v>1426</v>
      </c>
      <c r="B568" s="110">
        <f>'Main Pt 2'!B1409</f>
        <v>295</v>
      </c>
      <c r="C568" s="110">
        <f>'Main Pt 2'!B1678</f>
        <v>115</v>
      </c>
      <c r="D568" s="110">
        <f>'Main Pt 2'!B1947</f>
        <v>185</v>
      </c>
      <c r="E568" s="110">
        <f>'Compare Pt 2'!B1409</f>
        <v>910</v>
      </c>
      <c r="F568" s="110">
        <f>'Compare Pt 2'!B1678</f>
        <v>480</v>
      </c>
      <c r="G568" s="110">
        <f>'Compare Pt 2'!B1947</f>
        <v>425</v>
      </c>
      <c r="H568" s="84"/>
      <c r="I568" s="84"/>
      <c r="J568" s="84"/>
      <c r="K568" s="84"/>
      <c r="L568" s="84"/>
      <c r="M568" s="84"/>
      <c r="N568" s="84"/>
      <c r="O568" s="84"/>
    </row>
    <row r="569" spans="1:15" x14ac:dyDescent="0.2">
      <c r="A569" s="84" t="s">
        <v>1427</v>
      </c>
      <c r="B569" s="110">
        <f>'Main Pt 2'!B1410</f>
        <v>610</v>
      </c>
      <c r="C569" s="110">
        <f>'Main Pt 2'!B1679</f>
        <v>265</v>
      </c>
      <c r="D569" s="110">
        <f>'Main Pt 2'!B1948</f>
        <v>345</v>
      </c>
      <c r="E569" s="110">
        <f>'Compare Pt 2'!B1410</f>
        <v>1335</v>
      </c>
      <c r="F569" s="110">
        <f>'Compare Pt 2'!B1679</f>
        <v>625</v>
      </c>
      <c r="G569" s="110">
        <f>'Compare Pt 2'!B1948</f>
        <v>710</v>
      </c>
      <c r="H569" s="84"/>
      <c r="I569" s="84"/>
      <c r="J569" s="84"/>
      <c r="K569" s="84"/>
      <c r="L569" s="84"/>
      <c r="M569" s="84"/>
      <c r="N569" s="84"/>
      <c r="O569" s="84"/>
    </row>
    <row r="570" spans="1:15" x14ac:dyDescent="0.2">
      <c r="A570" s="84" t="s">
        <v>1429</v>
      </c>
      <c r="B570" s="110">
        <f>'Main Pt 2'!B1412</f>
        <v>805</v>
      </c>
      <c r="C570" s="110">
        <f>'Main Pt 2'!B1681</f>
        <v>405</v>
      </c>
      <c r="D570" s="110">
        <f>'Main Pt 2'!B1950</f>
        <v>400</v>
      </c>
      <c r="E570" s="110">
        <f>'Compare Pt 2'!B1412</f>
        <v>3145</v>
      </c>
      <c r="F570" s="110">
        <f>'Compare Pt 2'!B1681</f>
        <v>1615</v>
      </c>
      <c r="G570" s="110">
        <f>'Compare Pt 2'!B1950</f>
        <v>1530</v>
      </c>
      <c r="H570" s="84"/>
      <c r="I570" s="84"/>
      <c r="J570" s="84"/>
      <c r="K570" s="84"/>
      <c r="L570" s="84"/>
      <c r="M570" s="84"/>
      <c r="N570" s="84"/>
      <c r="O570" s="84"/>
    </row>
    <row r="571" spans="1:15" x14ac:dyDescent="0.2">
      <c r="A571" s="84" t="s">
        <v>1430</v>
      </c>
      <c r="B571" s="110">
        <f>'Main Pt 2'!B1413</f>
        <v>190</v>
      </c>
      <c r="C571" s="110">
        <f>'Main Pt 2'!B1682</f>
        <v>80</v>
      </c>
      <c r="D571" s="110">
        <f>'Main Pt 2'!B1951</f>
        <v>105</v>
      </c>
      <c r="E571" s="110">
        <f>'Compare Pt 2'!B1413</f>
        <v>745</v>
      </c>
      <c r="F571" s="110">
        <f>'Compare Pt 2'!B1682</f>
        <v>355</v>
      </c>
      <c r="G571" s="110">
        <f>'Compare Pt 2'!B1951</f>
        <v>390</v>
      </c>
      <c r="H571" s="84"/>
      <c r="I571" s="84"/>
      <c r="J571" s="84"/>
      <c r="K571" s="84"/>
      <c r="L571" s="84"/>
      <c r="M571" s="84"/>
      <c r="N571" s="84"/>
      <c r="O571" s="84"/>
    </row>
    <row r="572" spans="1:15" x14ac:dyDescent="0.2">
      <c r="A572" s="84" t="s">
        <v>1431</v>
      </c>
      <c r="B572" s="110">
        <f>'Main Pt 2'!B1414</f>
        <v>1585</v>
      </c>
      <c r="C572" s="110">
        <f>'Main Pt 2'!B1683</f>
        <v>980</v>
      </c>
      <c r="D572" s="110">
        <f>'Main Pt 2'!B1952</f>
        <v>600</v>
      </c>
      <c r="E572" s="110">
        <f>'Compare Pt 2'!B1414</f>
        <v>7175</v>
      </c>
      <c r="F572" s="110">
        <f>'Compare Pt 2'!B1683</f>
        <v>4285</v>
      </c>
      <c r="G572" s="110">
        <f>'Compare Pt 2'!B1952</f>
        <v>2890</v>
      </c>
      <c r="H572" s="84"/>
      <c r="I572" s="84"/>
      <c r="J572" s="84"/>
      <c r="K572" s="84"/>
      <c r="L572" s="84"/>
      <c r="M572" s="84"/>
      <c r="N572" s="84"/>
      <c r="O572" s="84"/>
    </row>
    <row r="573" spans="1:15" x14ac:dyDescent="0.2">
      <c r="A573" s="84" t="s">
        <v>1434</v>
      </c>
      <c r="B573" s="110">
        <f>'Main Pt 2'!B1417</f>
        <v>90935</v>
      </c>
      <c r="C573" s="110">
        <f>'Main Pt 2'!B1686</f>
        <v>40695</v>
      </c>
      <c r="D573" s="110">
        <f>'Main Pt 2'!B1955</f>
        <v>50235</v>
      </c>
      <c r="E573" s="110">
        <f>'Compare Pt 2'!B1417</f>
        <v>400795</v>
      </c>
      <c r="F573" s="110">
        <f>'Compare Pt 2'!B1686</f>
        <v>184505</v>
      </c>
      <c r="G573" s="110">
        <f>'Compare Pt 2'!B1955</f>
        <v>216290</v>
      </c>
      <c r="H573" s="84"/>
      <c r="I573" s="84"/>
      <c r="J573" s="84"/>
      <c r="K573" s="84"/>
      <c r="L573" s="84"/>
      <c r="M573" s="84"/>
      <c r="N573" s="84"/>
      <c r="O573" s="84"/>
    </row>
    <row r="574" spans="1:15" x14ac:dyDescent="0.2">
      <c r="A574" s="84" t="s">
        <v>1435</v>
      </c>
      <c r="B574" s="110">
        <f>'Main Pt 2'!B1418</f>
        <v>550</v>
      </c>
      <c r="C574" s="110">
        <f>'Main Pt 2'!B1687</f>
        <v>235</v>
      </c>
      <c r="D574" s="110">
        <f>'Main Pt 2'!B1956</f>
        <v>320</v>
      </c>
      <c r="E574" s="110">
        <f>'Compare Pt 2'!B1418</f>
        <v>3965</v>
      </c>
      <c r="F574" s="110">
        <f>'Compare Pt 2'!B1687</f>
        <v>1690</v>
      </c>
      <c r="G574" s="110">
        <f>'Compare Pt 2'!B1956</f>
        <v>2275</v>
      </c>
      <c r="H574" s="84"/>
      <c r="I574" s="84"/>
      <c r="J574" s="84"/>
      <c r="K574" s="84"/>
      <c r="L574" s="84"/>
      <c r="M574" s="84"/>
      <c r="N574" s="84"/>
      <c r="O574" s="84"/>
    </row>
    <row r="575" spans="1:15" x14ac:dyDescent="0.2">
      <c r="A575" s="84" t="s">
        <v>1436</v>
      </c>
      <c r="B575" s="110">
        <f>'Main Pt 2'!B1419</f>
        <v>161930</v>
      </c>
      <c r="C575" s="110">
        <f>'Main Pt 2'!B1688</f>
        <v>75490</v>
      </c>
      <c r="D575" s="110">
        <f>'Main Pt 2'!B1957</f>
        <v>86440</v>
      </c>
      <c r="E575" s="110">
        <f>'Compare Pt 2'!B1419</f>
        <v>458795</v>
      </c>
      <c r="F575" s="110">
        <f>'Compare Pt 2'!B1688</f>
        <v>218320</v>
      </c>
      <c r="G575" s="110">
        <f>'Compare Pt 2'!B1957</f>
        <v>240475</v>
      </c>
      <c r="H575" s="84"/>
      <c r="I575" s="84"/>
      <c r="J575" s="84"/>
      <c r="K575" s="84"/>
      <c r="L575" s="84"/>
      <c r="M575" s="84"/>
      <c r="N575" s="84"/>
      <c r="O575" s="84"/>
    </row>
    <row r="576" spans="1:15" x14ac:dyDescent="0.2">
      <c r="A576" s="84" t="s">
        <v>1437</v>
      </c>
      <c r="B576" s="110">
        <f>'Main Pt 2'!B1420</f>
        <v>65</v>
      </c>
      <c r="C576" s="110">
        <f>'Main Pt 2'!B1689</f>
        <v>30</v>
      </c>
      <c r="D576" s="110">
        <f>'Main Pt 2'!B1958</f>
        <v>40</v>
      </c>
      <c r="E576" s="110">
        <f>'Compare Pt 2'!B1420</f>
        <v>225</v>
      </c>
      <c r="F576" s="110">
        <f>'Compare Pt 2'!B1689</f>
        <v>95</v>
      </c>
      <c r="G576" s="110">
        <f>'Compare Pt 2'!B1958</f>
        <v>130</v>
      </c>
      <c r="H576" s="84"/>
      <c r="I576" s="84"/>
      <c r="J576" s="84"/>
      <c r="K576" s="84"/>
      <c r="L576" s="84"/>
      <c r="M576" s="84"/>
      <c r="N576" s="84"/>
      <c r="O576" s="84"/>
    </row>
    <row r="577" spans="1:15" x14ac:dyDescent="0.2">
      <c r="A577" s="84" t="s">
        <v>1438</v>
      </c>
      <c r="B577" s="110">
        <f>'Main Pt 2'!B1421</f>
        <v>3170</v>
      </c>
      <c r="C577" s="110">
        <f>'Main Pt 2'!B1690</f>
        <v>1380</v>
      </c>
      <c r="D577" s="110">
        <f>'Main Pt 2'!B1959</f>
        <v>1795</v>
      </c>
      <c r="E577" s="110">
        <f>'Compare Pt 2'!B1421</f>
        <v>13730</v>
      </c>
      <c r="F577" s="110">
        <f>'Compare Pt 2'!B1690</f>
        <v>6125</v>
      </c>
      <c r="G577" s="110">
        <f>'Compare Pt 2'!B1959</f>
        <v>7600</v>
      </c>
      <c r="H577" s="84"/>
      <c r="I577" s="84"/>
      <c r="J577" s="84"/>
      <c r="K577" s="84"/>
      <c r="L577" s="84"/>
      <c r="M577" s="84"/>
      <c r="N577" s="84"/>
      <c r="O577" s="84"/>
    </row>
    <row r="578" spans="1:15" x14ac:dyDescent="0.2">
      <c r="A578" s="84" t="s">
        <v>1439</v>
      </c>
      <c r="B578" s="110">
        <f>'Main Pt 2'!B1422</f>
        <v>2195</v>
      </c>
      <c r="C578" s="110">
        <f>'Main Pt 2'!B1691</f>
        <v>980</v>
      </c>
      <c r="D578" s="110">
        <f>'Main Pt 2'!B1960</f>
        <v>1215</v>
      </c>
      <c r="E578" s="110">
        <f>'Compare Pt 2'!B1422</f>
        <v>7740</v>
      </c>
      <c r="F578" s="110">
        <f>'Compare Pt 2'!B1691</f>
        <v>3585</v>
      </c>
      <c r="G578" s="110">
        <f>'Compare Pt 2'!B1960</f>
        <v>4155</v>
      </c>
      <c r="H578" s="84"/>
      <c r="I578" s="84"/>
      <c r="J578" s="84"/>
      <c r="K578" s="84"/>
      <c r="L578" s="84"/>
      <c r="M578" s="84"/>
      <c r="N578" s="84"/>
      <c r="O578" s="84"/>
    </row>
    <row r="579" spans="1:15" x14ac:dyDescent="0.2">
      <c r="A579" s="84" t="s">
        <v>1440</v>
      </c>
      <c r="B579" s="110">
        <f>'Main Pt 2'!B1423</f>
        <v>8650</v>
      </c>
      <c r="C579" s="110">
        <f>'Main Pt 2'!B1692</f>
        <v>4205</v>
      </c>
      <c r="D579" s="110">
        <f>'Main Pt 2'!B1961</f>
        <v>4445</v>
      </c>
      <c r="E579" s="110">
        <f>'Compare Pt 2'!B1423</f>
        <v>22555</v>
      </c>
      <c r="F579" s="110">
        <f>'Compare Pt 2'!B1692</f>
        <v>10830</v>
      </c>
      <c r="G579" s="110">
        <f>'Compare Pt 2'!B1961</f>
        <v>11730</v>
      </c>
      <c r="H579" s="84"/>
      <c r="I579" s="84"/>
      <c r="J579" s="84"/>
      <c r="K579" s="84"/>
      <c r="L579" s="84"/>
      <c r="M579" s="84"/>
      <c r="N579" s="84"/>
      <c r="O579" s="84"/>
    </row>
    <row r="580" spans="1:15" x14ac:dyDescent="0.2">
      <c r="A580" s="84" t="s">
        <v>1441</v>
      </c>
      <c r="B580" s="110">
        <f>'Main Pt 2'!B1424</f>
        <v>90</v>
      </c>
      <c r="C580" s="110">
        <f>'Main Pt 2'!B1693</f>
        <v>30</v>
      </c>
      <c r="D580" s="110">
        <f>'Main Pt 2'!B1962</f>
        <v>60</v>
      </c>
      <c r="E580" s="110">
        <f>'Compare Pt 2'!B1424</f>
        <v>355</v>
      </c>
      <c r="F580" s="110">
        <f>'Compare Pt 2'!B1693</f>
        <v>155</v>
      </c>
      <c r="G580" s="110">
        <f>'Compare Pt 2'!B1962</f>
        <v>200</v>
      </c>
      <c r="H580" s="84"/>
      <c r="I580" s="84"/>
      <c r="J580" s="84"/>
      <c r="K580" s="84"/>
      <c r="L580" s="84"/>
      <c r="M580" s="84"/>
      <c r="N580" s="84"/>
      <c r="O580" s="84"/>
    </row>
    <row r="581" spans="1:15" x14ac:dyDescent="0.2">
      <c r="A581" s="84" t="s">
        <v>1443</v>
      </c>
      <c r="B581" s="110">
        <f>'Main Pt 2'!B1426</f>
        <v>580</v>
      </c>
      <c r="C581" s="110">
        <f>'Main Pt 2'!B1695</f>
        <v>295</v>
      </c>
      <c r="D581" s="110">
        <f>'Main Pt 2'!B1964</f>
        <v>280</v>
      </c>
      <c r="E581" s="110">
        <f>'Compare Pt 2'!B1426</f>
        <v>2065</v>
      </c>
      <c r="F581" s="110">
        <f>'Compare Pt 2'!B1695</f>
        <v>1010</v>
      </c>
      <c r="G581" s="110">
        <f>'Compare Pt 2'!B1964</f>
        <v>1060</v>
      </c>
      <c r="H581" s="84"/>
      <c r="I581" s="84"/>
      <c r="J581" s="84"/>
      <c r="K581" s="84"/>
      <c r="L581" s="84"/>
      <c r="M581" s="84"/>
      <c r="N581" s="84"/>
      <c r="O581" s="84"/>
    </row>
    <row r="582" spans="1:15" x14ac:dyDescent="0.2">
      <c r="A582" s="84" t="s">
        <v>1444</v>
      </c>
      <c r="B582" s="110">
        <f>'Main Pt 2'!B1427</f>
        <v>940</v>
      </c>
      <c r="C582" s="110">
        <f>'Main Pt 2'!B1696</f>
        <v>500</v>
      </c>
      <c r="D582" s="110">
        <f>'Main Pt 2'!B1965</f>
        <v>440</v>
      </c>
      <c r="E582" s="110">
        <f>'Compare Pt 2'!B1427</f>
        <v>3660</v>
      </c>
      <c r="F582" s="110">
        <f>'Compare Pt 2'!B1696</f>
        <v>1875</v>
      </c>
      <c r="G582" s="110">
        <f>'Compare Pt 2'!B1965</f>
        <v>1785</v>
      </c>
      <c r="H582" s="84"/>
      <c r="I582" s="84"/>
      <c r="J582" s="84"/>
      <c r="K582" s="84"/>
      <c r="L582" s="84"/>
      <c r="M582" s="84"/>
      <c r="N582" s="84"/>
      <c r="O582" s="84"/>
    </row>
    <row r="583" spans="1:15" x14ac:dyDescent="0.2">
      <c r="A583" s="84" t="s">
        <v>1445</v>
      </c>
      <c r="B583" s="110">
        <f>'Main Pt 2'!B1428</f>
        <v>1225</v>
      </c>
      <c r="C583" s="110">
        <f>'Main Pt 2'!B1697</f>
        <v>625</v>
      </c>
      <c r="D583" s="110">
        <f>'Main Pt 2'!B1966</f>
        <v>605</v>
      </c>
      <c r="E583" s="110">
        <f>'Compare Pt 2'!B1428</f>
        <v>4575</v>
      </c>
      <c r="F583" s="110">
        <f>'Compare Pt 2'!B1697</f>
        <v>2280</v>
      </c>
      <c r="G583" s="110">
        <f>'Compare Pt 2'!B1966</f>
        <v>2295</v>
      </c>
      <c r="H583" s="84"/>
      <c r="I583" s="84"/>
      <c r="J583" s="84"/>
      <c r="K583" s="84"/>
      <c r="L583" s="84"/>
      <c r="M583" s="84"/>
      <c r="N583" s="84"/>
      <c r="O583" s="84"/>
    </row>
    <row r="584" spans="1:15" x14ac:dyDescent="0.2">
      <c r="A584" s="84" t="s">
        <v>1446</v>
      </c>
      <c r="B584" s="110">
        <f>'Main Pt 2'!B1429</f>
        <v>280</v>
      </c>
      <c r="C584" s="110">
        <f>'Main Pt 2'!B1698</f>
        <v>145</v>
      </c>
      <c r="D584" s="110">
        <f>'Main Pt 2'!B1967</f>
        <v>135</v>
      </c>
      <c r="E584" s="110">
        <f>'Compare Pt 2'!B1429</f>
        <v>770</v>
      </c>
      <c r="F584" s="110">
        <f>'Compare Pt 2'!B1698</f>
        <v>375</v>
      </c>
      <c r="G584" s="110">
        <f>'Compare Pt 2'!B1967</f>
        <v>395</v>
      </c>
      <c r="H584" s="84"/>
      <c r="I584" s="84"/>
      <c r="J584" s="84"/>
      <c r="K584" s="84"/>
      <c r="L584" s="84"/>
      <c r="M584" s="84"/>
      <c r="N584" s="84"/>
      <c r="O584" s="84"/>
    </row>
    <row r="585" spans="1:15" x14ac:dyDescent="0.2">
      <c r="A585" s="84" t="s">
        <v>1448</v>
      </c>
      <c r="B585" s="110">
        <f>'Main Pt 2'!B1431</f>
        <v>710</v>
      </c>
      <c r="C585" s="110">
        <f>'Main Pt 2'!B1700</f>
        <v>355</v>
      </c>
      <c r="D585" s="110">
        <f>'Main Pt 2'!B1969</f>
        <v>355</v>
      </c>
      <c r="E585" s="110">
        <f>'Compare Pt 2'!B1431</f>
        <v>6285</v>
      </c>
      <c r="F585" s="110">
        <f>'Compare Pt 2'!B1700</f>
        <v>3050</v>
      </c>
      <c r="G585" s="110">
        <f>'Compare Pt 2'!B1969</f>
        <v>3235</v>
      </c>
      <c r="H585" s="84"/>
      <c r="I585" s="84"/>
      <c r="J585" s="84"/>
      <c r="K585" s="84"/>
      <c r="L585" s="84"/>
      <c r="M585" s="84"/>
      <c r="N585" s="84"/>
      <c r="O585" s="84"/>
    </row>
    <row r="586" spans="1:15" x14ac:dyDescent="0.2">
      <c r="A586" s="84" t="s">
        <v>1449</v>
      </c>
      <c r="B586" s="110">
        <f>'Main Pt 2'!B1432</f>
        <v>655</v>
      </c>
      <c r="C586" s="110">
        <f>'Main Pt 2'!B1701</f>
        <v>270</v>
      </c>
      <c r="D586" s="110">
        <f>'Main Pt 2'!B1970</f>
        <v>380</v>
      </c>
      <c r="E586" s="110">
        <f>'Compare Pt 2'!B1432</f>
        <v>3070</v>
      </c>
      <c r="F586" s="110">
        <f>'Compare Pt 2'!B1701</f>
        <v>1385</v>
      </c>
      <c r="G586" s="110">
        <f>'Compare Pt 2'!B1970</f>
        <v>1685</v>
      </c>
      <c r="H586" s="84"/>
      <c r="I586" s="84"/>
      <c r="J586" s="84"/>
      <c r="K586" s="84"/>
      <c r="L586" s="84"/>
      <c r="M586" s="84"/>
      <c r="N586" s="84"/>
      <c r="O586" s="84"/>
    </row>
    <row r="587" spans="1:15" x14ac:dyDescent="0.2">
      <c r="A587" s="84" t="s">
        <v>1450</v>
      </c>
      <c r="B587" s="110">
        <f>'Main Pt 2'!B1433</f>
        <v>0</v>
      </c>
      <c r="C587" s="110">
        <f>'Main Pt 2'!B1702</f>
        <v>0</v>
      </c>
      <c r="D587" s="110">
        <f>'Main Pt 2'!B1971</f>
        <v>0</v>
      </c>
      <c r="E587" s="110">
        <f>'Compare Pt 2'!B1433</f>
        <v>15</v>
      </c>
      <c r="F587" s="110">
        <f>'Compare Pt 2'!B1702</f>
        <v>0</v>
      </c>
      <c r="G587" s="110">
        <f>'Compare Pt 2'!B1971</f>
        <v>10</v>
      </c>
      <c r="H587" s="84"/>
      <c r="I587" s="84"/>
      <c r="J587" s="84"/>
      <c r="K587" s="84"/>
      <c r="L587" s="84"/>
      <c r="M587" s="84"/>
      <c r="N587" s="84"/>
      <c r="O587" s="84"/>
    </row>
    <row r="588" spans="1:15" x14ac:dyDescent="0.2">
      <c r="A588" s="84" t="s">
        <v>1452</v>
      </c>
      <c r="B588" s="110">
        <f>'Main Pt 2'!B1435</f>
        <v>560</v>
      </c>
      <c r="C588" s="110">
        <f>'Main Pt 2'!B1704</f>
        <v>285</v>
      </c>
      <c r="D588" s="110">
        <f>'Main Pt 2'!B1973</f>
        <v>275</v>
      </c>
      <c r="E588" s="110">
        <f>'Compare Pt 2'!B1435</f>
        <v>1305</v>
      </c>
      <c r="F588" s="110">
        <f>'Compare Pt 2'!B1704</f>
        <v>665</v>
      </c>
      <c r="G588" s="110">
        <f>'Compare Pt 2'!B1973</f>
        <v>645</v>
      </c>
      <c r="H588" s="84"/>
      <c r="I588" s="84"/>
      <c r="J588" s="84"/>
      <c r="K588" s="84"/>
      <c r="L588" s="84"/>
      <c r="M588" s="84"/>
      <c r="N588" s="84"/>
      <c r="O588" s="84"/>
    </row>
    <row r="589" spans="1:15" x14ac:dyDescent="0.2">
      <c r="A589" s="84" t="s">
        <v>1453</v>
      </c>
      <c r="B589" s="110">
        <f>'Main Pt 2'!B1436</f>
        <v>6955</v>
      </c>
      <c r="C589" s="110">
        <f>'Main Pt 2'!B1705</f>
        <v>3320</v>
      </c>
      <c r="D589" s="110">
        <f>'Main Pt 2'!B1974</f>
        <v>3640</v>
      </c>
      <c r="E589" s="110">
        <f>'Compare Pt 2'!B1436</f>
        <v>18000</v>
      </c>
      <c r="F589" s="110">
        <f>'Compare Pt 2'!B1705</f>
        <v>8935</v>
      </c>
      <c r="G589" s="110">
        <f>'Compare Pt 2'!B1974</f>
        <v>9065</v>
      </c>
      <c r="H589" s="84"/>
      <c r="I589" s="84"/>
      <c r="J589" s="84"/>
      <c r="K589" s="84"/>
      <c r="L589" s="84"/>
      <c r="M589" s="84"/>
      <c r="N589" s="84"/>
      <c r="O589" s="84"/>
    </row>
    <row r="590" spans="1:15" x14ac:dyDescent="0.2">
      <c r="A590" s="84" t="s">
        <v>1454</v>
      </c>
      <c r="B590" s="110">
        <f>'Main Pt 2'!B1437</f>
        <v>380</v>
      </c>
      <c r="C590" s="110">
        <f>'Main Pt 2'!B1706</f>
        <v>190</v>
      </c>
      <c r="D590" s="110">
        <f>'Main Pt 2'!B1975</f>
        <v>185</v>
      </c>
      <c r="E590" s="110">
        <f>'Compare Pt 2'!B1437</f>
        <v>720</v>
      </c>
      <c r="F590" s="110">
        <f>'Compare Pt 2'!B1706</f>
        <v>370</v>
      </c>
      <c r="G590" s="110">
        <f>'Compare Pt 2'!B1975</f>
        <v>355</v>
      </c>
      <c r="H590" s="84"/>
      <c r="I590" s="84"/>
      <c r="J590" s="84"/>
      <c r="K590" s="84"/>
      <c r="L590" s="84"/>
      <c r="M590" s="84"/>
      <c r="N590" s="84"/>
      <c r="O590" s="84"/>
    </row>
    <row r="591" spans="1:15" x14ac:dyDescent="0.2">
      <c r="A591" s="84" t="s">
        <v>1455</v>
      </c>
      <c r="B591" s="110">
        <f>'Main Pt 2'!B1438</f>
        <v>400</v>
      </c>
      <c r="C591" s="110">
        <f>'Main Pt 2'!B1707</f>
        <v>195</v>
      </c>
      <c r="D591" s="110">
        <f>'Main Pt 2'!B1976</f>
        <v>200</v>
      </c>
      <c r="E591" s="110">
        <f>'Compare Pt 2'!B1438</f>
        <v>995</v>
      </c>
      <c r="F591" s="110">
        <f>'Compare Pt 2'!B1707</f>
        <v>525</v>
      </c>
      <c r="G591" s="110">
        <f>'Compare Pt 2'!B1976</f>
        <v>475</v>
      </c>
      <c r="H591" s="84"/>
      <c r="I591" s="84"/>
      <c r="J591" s="84"/>
      <c r="K591" s="84"/>
      <c r="L591" s="84"/>
      <c r="M591" s="84"/>
      <c r="N591" s="84"/>
      <c r="O591" s="84"/>
    </row>
    <row r="592" spans="1:15" x14ac:dyDescent="0.2">
      <c r="A592" s="84" t="s">
        <v>1456</v>
      </c>
      <c r="B592" s="110">
        <f>'Main Pt 2'!B1439</f>
        <v>160</v>
      </c>
      <c r="C592" s="110">
        <f>'Main Pt 2'!B1708</f>
        <v>75</v>
      </c>
      <c r="D592" s="110">
        <f>'Main Pt 2'!B1977</f>
        <v>85</v>
      </c>
      <c r="E592" s="110">
        <f>'Compare Pt 2'!B1439</f>
        <v>410</v>
      </c>
      <c r="F592" s="110">
        <f>'Compare Pt 2'!B1708</f>
        <v>205</v>
      </c>
      <c r="G592" s="110">
        <f>'Compare Pt 2'!B1977</f>
        <v>200</v>
      </c>
      <c r="H592" s="84"/>
      <c r="I592" s="84"/>
      <c r="J592" s="84"/>
      <c r="K592" s="84"/>
      <c r="L592" s="84"/>
      <c r="M592" s="84"/>
      <c r="N592" s="84"/>
      <c r="O592" s="84"/>
    </row>
    <row r="593" spans="1:24" x14ac:dyDescent="0.2">
      <c r="A593" s="84" t="s">
        <v>1458</v>
      </c>
      <c r="B593" s="110">
        <f>'Main Pt 2'!B1441</f>
        <v>100</v>
      </c>
      <c r="C593" s="110">
        <f>'Main Pt 2'!B1710</f>
        <v>25</v>
      </c>
      <c r="D593" s="110">
        <f>'Main Pt 2'!B1979</f>
        <v>70</v>
      </c>
      <c r="E593" s="110">
        <f>'Compare Pt 2'!B1441</f>
        <v>1000</v>
      </c>
      <c r="F593" s="110">
        <f>'Compare Pt 2'!B1710</f>
        <v>380</v>
      </c>
      <c r="G593" s="110">
        <f>'Compare Pt 2'!B1979</f>
        <v>615</v>
      </c>
      <c r="H593" s="84"/>
      <c r="I593" s="84"/>
      <c r="J593" s="84"/>
      <c r="K593" s="84"/>
      <c r="L593" s="84"/>
      <c r="M593" s="84"/>
      <c r="N593" s="84"/>
      <c r="O593" s="84"/>
    </row>
    <row r="594" spans="1:24" x14ac:dyDescent="0.2">
      <c r="A594" s="84" t="s">
        <v>1459</v>
      </c>
      <c r="B594" s="110">
        <f>'Main Pt 2'!B1442</f>
        <v>380</v>
      </c>
      <c r="C594" s="110">
        <f>'Main Pt 2'!B1711</f>
        <v>140</v>
      </c>
      <c r="D594" s="110">
        <f>'Main Pt 2'!B1980</f>
        <v>240</v>
      </c>
      <c r="E594" s="110">
        <f>'Compare Pt 2'!B1442</f>
        <v>2810</v>
      </c>
      <c r="F594" s="110">
        <f>'Compare Pt 2'!B1711</f>
        <v>1210</v>
      </c>
      <c r="G594" s="110">
        <f>'Compare Pt 2'!B1980</f>
        <v>1600</v>
      </c>
      <c r="H594" s="84"/>
      <c r="I594" s="84"/>
      <c r="J594" s="84"/>
      <c r="K594" s="84"/>
      <c r="L594" s="84"/>
      <c r="M594" s="84"/>
      <c r="N594" s="84"/>
      <c r="O594" s="84"/>
    </row>
    <row r="595" spans="1:24" x14ac:dyDescent="0.2">
      <c r="A595" s="84" t="s">
        <v>1460</v>
      </c>
      <c r="B595" s="110">
        <f>'Main Pt 2'!B1443</f>
        <v>5080</v>
      </c>
      <c r="C595" s="110">
        <f>'Main Pt 2'!B1712</f>
        <v>2280</v>
      </c>
      <c r="D595" s="110">
        <f>'Main Pt 2'!B1981</f>
        <v>2790</v>
      </c>
      <c r="E595" s="110">
        <f>'Compare Pt 2'!B1443</f>
        <v>18970</v>
      </c>
      <c r="F595" s="110">
        <f>'Compare Pt 2'!B1712</f>
        <v>8880</v>
      </c>
      <c r="G595" s="110">
        <f>'Compare Pt 2'!B1981</f>
        <v>10090</v>
      </c>
      <c r="H595" s="84"/>
      <c r="I595" s="84"/>
      <c r="J595" s="84"/>
      <c r="K595" s="84"/>
      <c r="L595" s="84"/>
      <c r="M595" s="84"/>
      <c r="N595" s="84"/>
      <c r="O595" s="84"/>
    </row>
    <row r="596" spans="1:24" x14ac:dyDescent="0.2">
      <c r="A596" s="84" t="s">
        <v>1461</v>
      </c>
      <c r="B596" s="110">
        <f>'Main Pt 2'!B1444</f>
        <v>0</v>
      </c>
      <c r="C596" s="110">
        <f>'Main Pt 2'!B1713</f>
        <v>0</v>
      </c>
      <c r="D596" s="110">
        <f>'Main Pt 2'!B1982</f>
        <v>0</v>
      </c>
      <c r="E596" s="110">
        <f>'Compare Pt 2'!B1444</f>
        <v>0</v>
      </c>
      <c r="F596" s="110">
        <f>'Compare Pt 2'!B1713</f>
        <v>10</v>
      </c>
      <c r="G596" s="110">
        <f>'Compare Pt 2'!B1982</f>
        <v>0</v>
      </c>
      <c r="H596" s="84"/>
      <c r="I596" s="84"/>
      <c r="J596" s="84"/>
      <c r="K596" s="84"/>
      <c r="L596" s="84"/>
      <c r="M596" s="84"/>
      <c r="N596" s="84"/>
      <c r="O596" s="84"/>
    </row>
    <row r="597" spans="1:24" x14ac:dyDescent="0.2">
      <c r="A597" s="84" t="s">
        <v>1462</v>
      </c>
      <c r="B597" s="110">
        <f>'Main Pt 2'!B1445</f>
        <v>305</v>
      </c>
      <c r="C597" s="110">
        <f>'Main Pt 2'!B1714</f>
        <v>140</v>
      </c>
      <c r="D597" s="110">
        <f>'Main Pt 2'!B1983</f>
        <v>165</v>
      </c>
      <c r="E597" s="110">
        <f>'Compare Pt 2'!B1445</f>
        <v>1040</v>
      </c>
      <c r="F597" s="110">
        <f>'Compare Pt 2'!B1714</f>
        <v>550</v>
      </c>
      <c r="G597" s="110">
        <f>'Compare Pt 2'!B1983</f>
        <v>495</v>
      </c>
      <c r="H597" s="84"/>
      <c r="I597" s="84"/>
      <c r="J597" s="84"/>
      <c r="K597" s="84"/>
      <c r="L597" s="84"/>
      <c r="M597" s="84"/>
      <c r="N597" s="84"/>
      <c r="O597" s="84"/>
    </row>
    <row r="598" spans="1:24" x14ac:dyDescent="0.2">
      <c r="A598" s="84"/>
      <c r="B598" s="110"/>
      <c r="C598" s="110"/>
      <c r="D598" s="110"/>
      <c r="E598" s="110"/>
      <c r="F598" s="110"/>
      <c r="G598" s="110"/>
      <c r="H598" s="84"/>
      <c r="I598" s="84"/>
      <c r="J598" s="84"/>
      <c r="K598" s="84"/>
      <c r="L598" s="84"/>
      <c r="M598" s="84"/>
      <c r="N598" s="84"/>
      <c r="O598" s="84"/>
    </row>
    <row r="599" spans="1:24" x14ac:dyDescent="0.2">
      <c r="A599" s="84" t="s">
        <v>2050</v>
      </c>
      <c r="B599" s="110">
        <f>'Main Pt 2'!B1446</f>
        <v>307550</v>
      </c>
      <c r="C599" s="110">
        <f>'Main Pt 2'!B1715</f>
        <v>148045</v>
      </c>
      <c r="D599" s="110">
        <f>'Main Pt 2'!B1984</f>
        <v>159505</v>
      </c>
      <c r="E599" s="110">
        <f>'Compare Pt 2'!B1446</f>
        <v>1635870</v>
      </c>
      <c r="F599" s="110">
        <f>'Compare Pt 2'!B1715</f>
        <v>790475</v>
      </c>
      <c r="G599" s="110">
        <f>'Compare Pt 2'!B1984</f>
        <v>845395</v>
      </c>
      <c r="H599" s="84"/>
      <c r="I599" s="84"/>
      <c r="J599" s="84"/>
      <c r="K599" s="84"/>
      <c r="L599" s="84"/>
      <c r="M599" s="84"/>
      <c r="N599" s="84"/>
      <c r="O599" s="84"/>
    </row>
    <row r="600" spans="1:24" x14ac:dyDescent="0.2">
      <c r="A600" s="84" t="s">
        <v>2039</v>
      </c>
      <c r="B600" s="110">
        <f>'Main Pt 2'!B1447</f>
        <v>23855</v>
      </c>
      <c r="C600" s="110">
        <f>'Main Pt 2'!B1716</f>
        <v>11560</v>
      </c>
      <c r="D600" s="110">
        <f>'Main Pt 2'!B1985</f>
        <v>12295</v>
      </c>
      <c r="E600" s="110">
        <f>'Compare Pt 2'!B1447</f>
        <v>154380</v>
      </c>
      <c r="F600" s="110">
        <f>'Compare Pt 2'!B1716</f>
        <v>75390</v>
      </c>
      <c r="G600" s="110">
        <f>'Compare Pt 2'!B1985</f>
        <v>78995</v>
      </c>
      <c r="H600" s="84"/>
      <c r="I600" s="84"/>
      <c r="J600" s="84"/>
      <c r="K600" s="84"/>
      <c r="L600" s="84"/>
      <c r="M600" s="84"/>
      <c r="N600" s="84"/>
      <c r="O600" s="84"/>
    </row>
    <row r="601" spans="1:24" x14ac:dyDescent="0.2">
      <c r="A601" s="84" t="s">
        <v>2051</v>
      </c>
      <c r="B601" s="110">
        <f>'Main Pt 2'!B1448</f>
        <v>235015</v>
      </c>
      <c r="C601" s="110">
        <f>'Main Pt 2'!B1717</f>
        <v>113405</v>
      </c>
      <c r="D601" s="110">
        <f>'Main Pt 2'!B1986</f>
        <v>121605</v>
      </c>
      <c r="E601" s="110">
        <f>'Compare Pt 2'!B1448</f>
        <v>1269710</v>
      </c>
      <c r="F601" s="110">
        <f>'Compare Pt 2'!B1717</f>
        <v>613310</v>
      </c>
      <c r="G601" s="110">
        <f>'Compare Pt 2'!B1986</f>
        <v>656395</v>
      </c>
      <c r="H601" s="84"/>
      <c r="I601" s="84"/>
      <c r="J601" s="84"/>
      <c r="K601" s="84"/>
      <c r="L601" s="84"/>
      <c r="M601" s="84"/>
      <c r="N601" s="84"/>
      <c r="O601" s="84"/>
    </row>
    <row r="602" spans="1:24" x14ac:dyDescent="0.2">
      <c r="A602" s="84" t="s">
        <v>2052</v>
      </c>
      <c r="B602" s="110">
        <f>'Main Pt 2'!B1449</f>
        <v>36215</v>
      </c>
      <c r="C602" s="110">
        <f>'Main Pt 2'!B1718</f>
        <v>16860</v>
      </c>
      <c r="D602" s="110">
        <f>'Main Pt 2'!B1987</f>
        <v>19355</v>
      </c>
      <c r="E602" s="110">
        <f>'Compare Pt 2'!B1449</f>
        <v>147045</v>
      </c>
      <c r="F602" s="110">
        <f>'Compare Pt 2'!B1718</f>
        <v>70135</v>
      </c>
      <c r="G602" s="110">
        <f>'Compare Pt 2'!B1987</f>
        <v>76910</v>
      </c>
      <c r="H602" s="84"/>
      <c r="I602" s="84"/>
      <c r="J602" s="84"/>
      <c r="K602" s="84"/>
      <c r="L602" s="84"/>
      <c r="M602" s="84"/>
      <c r="N602" s="84"/>
      <c r="O602" s="84"/>
    </row>
    <row r="603" spans="1:24" x14ac:dyDescent="0.2">
      <c r="A603" s="84" t="s">
        <v>2053</v>
      </c>
      <c r="B603" s="110">
        <f>'Main Pt 2'!B1450</f>
        <v>12475</v>
      </c>
      <c r="C603" s="110">
        <f>'Main Pt 2'!B1719</f>
        <v>6215</v>
      </c>
      <c r="D603" s="110">
        <f>'Main Pt 2'!B1988</f>
        <v>6255</v>
      </c>
      <c r="E603" s="110">
        <f>'Compare Pt 2'!B1450</f>
        <v>64735</v>
      </c>
      <c r="F603" s="110">
        <f>'Compare Pt 2'!B1719</f>
        <v>31645</v>
      </c>
      <c r="G603" s="110">
        <f>'Compare Pt 2'!B1988</f>
        <v>33100</v>
      </c>
      <c r="H603" s="84"/>
      <c r="I603" s="84"/>
      <c r="J603" s="84"/>
      <c r="K603" s="84"/>
      <c r="L603" s="84"/>
      <c r="M603" s="84"/>
      <c r="N603" s="84"/>
      <c r="O603" s="84"/>
    </row>
    <row r="604" spans="1:24" x14ac:dyDescent="0.2">
      <c r="A604" s="84"/>
      <c r="B604" s="110"/>
      <c r="C604" s="110"/>
      <c r="D604" s="110"/>
      <c r="E604" s="110"/>
      <c r="F604" s="110"/>
      <c r="G604" s="110"/>
      <c r="H604" s="84"/>
      <c r="I604" s="84"/>
      <c r="J604" s="84"/>
      <c r="K604" s="84"/>
      <c r="L604" s="84"/>
      <c r="M604" s="84"/>
      <c r="N604" s="84"/>
      <c r="O604" s="84"/>
      <c r="R604" s="148" t="s">
        <v>2675</v>
      </c>
      <c r="S604" s="148"/>
      <c r="T604" s="148"/>
      <c r="U604" s="148"/>
      <c r="V604" s="148"/>
      <c r="W604" s="148"/>
      <c r="X604" s="148"/>
    </row>
    <row r="605" spans="1:24" ht="15.75" x14ac:dyDescent="0.25">
      <c r="A605" s="99" t="s">
        <v>2325</v>
      </c>
      <c r="B605" s="106">
        <f>'Main Pt 2'!B1989</f>
        <v>4809335</v>
      </c>
      <c r="C605" s="106">
        <f>'Main Pt 2'!B2000</f>
        <v>2242030</v>
      </c>
      <c r="D605" s="106">
        <f>'Main Pt 2'!B2011</f>
        <v>2567310</v>
      </c>
      <c r="E605" s="106">
        <f>'Compare Pt 2'!B1989</f>
        <v>34460060</v>
      </c>
      <c r="F605" s="106">
        <f>'Compare Pt 2'!B2000</f>
        <v>16971575</v>
      </c>
      <c r="G605" s="106">
        <f>'Compare Pt 2'!B2011</f>
        <v>17488490</v>
      </c>
      <c r="H605" s="69"/>
      <c r="I605" s="69"/>
      <c r="J605" s="108" t="str">
        <f t="shared" ref="J605:O605" si="14">J968</f>
        <v>LIM-AT</v>
      </c>
      <c r="K605" s="108" t="str">
        <f t="shared" si="14"/>
        <v>LIM-AT: Male</v>
      </c>
      <c r="L605" s="108" t="str">
        <f t="shared" si="14"/>
        <v>LIM-AT: Female</v>
      </c>
      <c r="M605" s="108" t="str">
        <f t="shared" si="14"/>
        <v>Total pop'n</v>
      </c>
      <c r="N605" s="108" t="str">
        <f t="shared" si="14"/>
        <v>Total pop'n: Male</v>
      </c>
      <c r="O605" s="108" t="str">
        <f t="shared" si="14"/>
        <v>Total pop'n: Female</v>
      </c>
      <c r="S605" s="8" t="str">
        <f>J605</f>
        <v>LIM-AT</v>
      </c>
      <c r="T605" s="8" t="str">
        <f t="shared" ref="T605:X605" si="15">K605</f>
        <v>LIM-AT: Male</v>
      </c>
      <c r="U605" s="8" t="str">
        <f t="shared" si="15"/>
        <v>LIM-AT: Female</v>
      </c>
      <c r="V605" s="8" t="str">
        <f t="shared" si="15"/>
        <v>Total pop'n</v>
      </c>
      <c r="W605" s="8" t="str">
        <f t="shared" si="15"/>
        <v>Total pop'n: Male</v>
      </c>
      <c r="X605" s="8" t="str">
        <f t="shared" si="15"/>
        <v>Total pop'n: Female</v>
      </c>
    </row>
    <row r="606" spans="1:24" x14ac:dyDescent="0.2">
      <c r="A606" s="69" t="s">
        <v>2326</v>
      </c>
      <c r="B606" s="106">
        <f>'Main Pt 2'!B1990</f>
        <v>3980120</v>
      </c>
      <c r="C606" s="106">
        <f>'Main Pt 2'!B2001</f>
        <v>1846000</v>
      </c>
      <c r="D606" s="106">
        <f>'Main Pt 2'!B2012</f>
        <v>2134120</v>
      </c>
      <c r="E606" s="106">
        <f>'Compare Pt 2'!B1990</f>
        <v>29383505</v>
      </c>
      <c r="F606" s="106">
        <f>'Compare Pt 2'!B2001</f>
        <v>14520265</v>
      </c>
      <c r="G606" s="106">
        <f>'Compare Pt 2'!B2012</f>
        <v>14863240</v>
      </c>
      <c r="H606" s="69"/>
      <c r="I606" s="69" t="s">
        <v>2614</v>
      </c>
      <c r="J606" s="109">
        <f t="shared" ref="J606:O608" si="16">B606/B$605</f>
        <v>0.82758219171673419</v>
      </c>
      <c r="K606" s="109">
        <f t="shared" si="16"/>
        <v>0.82336097197628932</v>
      </c>
      <c r="L606" s="109">
        <f t="shared" si="16"/>
        <v>0.83126696814954171</v>
      </c>
      <c r="M606" s="109">
        <f t="shared" si="16"/>
        <v>0.8526829320668623</v>
      </c>
      <c r="N606" s="109">
        <f t="shared" si="16"/>
        <v>0.85556378827539581</v>
      </c>
      <c r="O606" s="109">
        <f t="shared" si="16"/>
        <v>0.84988698280983666</v>
      </c>
      <c r="R606" s="7" t="s">
        <v>2614</v>
      </c>
      <c r="S606" s="136">
        <f>IF(J606&lt;Charts!$R$174,"",Data!J606)</f>
        <v>0.82758219171673419</v>
      </c>
      <c r="T606" s="136">
        <f>IF(K606&lt;Charts!$R$174,"",Data!K606)</f>
        <v>0.82336097197628932</v>
      </c>
      <c r="U606" s="136">
        <f>IF(L606&lt;Charts!$R$174,"",Data!L606)</f>
        <v>0.83126696814954171</v>
      </c>
      <c r="V606" s="136">
        <f>IF(M606&lt;Charts!$R$174,"",Data!M606)</f>
        <v>0.8526829320668623</v>
      </c>
      <c r="W606" s="136">
        <f>IF(N606&lt;Charts!$R$174,"",Data!N606)</f>
        <v>0.85556378827539581</v>
      </c>
      <c r="X606" s="136">
        <f>IF(O606&lt;Charts!$R$174,"",Data!O606)</f>
        <v>0.84988698280983666</v>
      </c>
    </row>
    <row r="607" spans="1:24" x14ac:dyDescent="0.2">
      <c r="A607" s="69" t="s">
        <v>2043</v>
      </c>
      <c r="B607" s="106">
        <f>'Main Pt 2'!B1991</f>
        <v>364455</v>
      </c>
      <c r="C607" s="106">
        <f>'Main Pt 2'!B2002</f>
        <v>176680</v>
      </c>
      <c r="D607" s="106">
        <f>'Main Pt 2'!B2013</f>
        <v>187770</v>
      </c>
      <c r="E607" s="106">
        <f>'Compare Pt 2'!B1991</f>
        <v>2068435</v>
      </c>
      <c r="F607" s="106">
        <f>'Compare Pt 2'!B2002</f>
        <v>1025445</v>
      </c>
      <c r="G607" s="106">
        <f>'Compare Pt 2'!B2013</f>
        <v>1042995</v>
      </c>
      <c r="H607" s="69"/>
      <c r="I607" s="69" t="s">
        <v>2615</v>
      </c>
      <c r="J607" s="109">
        <f t="shared" si="16"/>
        <v>7.578074723428499E-2</v>
      </c>
      <c r="K607" s="109">
        <f t="shared" si="16"/>
        <v>7.8803584251771835E-2</v>
      </c>
      <c r="L607" s="109">
        <f t="shared" si="16"/>
        <v>7.3138810661743228E-2</v>
      </c>
      <c r="M607" s="109">
        <f t="shared" si="16"/>
        <v>6.0024126481497714E-2</v>
      </c>
      <c r="N607" s="109">
        <f t="shared" si="16"/>
        <v>6.0421322122431183E-2</v>
      </c>
      <c r="O607" s="109">
        <f t="shared" si="16"/>
        <v>5.9638939668318992E-2</v>
      </c>
      <c r="R607" s="7" t="s">
        <v>2615</v>
      </c>
      <c r="S607" s="136">
        <f>IF(J607&lt;Charts!$R$174,"",Data!J607)</f>
        <v>7.578074723428499E-2</v>
      </c>
      <c r="T607" s="136">
        <f>IF(K607&lt;Charts!$R$174,"",Data!K607)</f>
        <v>7.8803584251771835E-2</v>
      </c>
      <c r="U607" s="136">
        <f>IF(L607&lt;Charts!$R$174,"",Data!L607)</f>
        <v>7.3138810661743228E-2</v>
      </c>
      <c r="V607" s="136">
        <f>IF(M607&lt;Charts!$R$174,"",Data!M607)</f>
        <v>6.0024126481497714E-2</v>
      </c>
      <c r="W607" s="136">
        <f>IF(N607&lt;Charts!$R$174,"",Data!N607)</f>
        <v>6.0421322122431183E-2</v>
      </c>
      <c r="X607" s="136">
        <f>IF(O607&lt;Charts!$R$174,"",Data!O607)</f>
        <v>5.9638939668318992E-2</v>
      </c>
    </row>
    <row r="608" spans="1:24" x14ac:dyDescent="0.2">
      <c r="A608" s="69" t="s">
        <v>2044</v>
      </c>
      <c r="B608" s="106">
        <f>'Main Pt 2'!B1992</f>
        <v>96685</v>
      </c>
      <c r="C608" s="106">
        <f>'Main Pt 2'!B2003</f>
        <v>43895</v>
      </c>
      <c r="D608" s="106">
        <f>'Main Pt 2'!B2014</f>
        <v>52795</v>
      </c>
      <c r="E608" s="106">
        <f>'Compare Pt 2'!B1992</f>
        <v>723500</v>
      </c>
      <c r="F608" s="106">
        <f>'Compare Pt 2'!B2003</f>
        <v>338945</v>
      </c>
      <c r="G608" s="106">
        <f>'Compare Pt 2'!B2014</f>
        <v>384555</v>
      </c>
      <c r="H608" s="69"/>
      <c r="I608" s="69" t="s">
        <v>2507</v>
      </c>
      <c r="J608" s="109">
        <f t="shared" si="16"/>
        <v>2.0103610998194136E-2</v>
      </c>
      <c r="K608" s="109">
        <f t="shared" si="16"/>
        <v>1.957823936343403E-2</v>
      </c>
      <c r="L608" s="109">
        <f t="shared" si="16"/>
        <v>2.0564326084500897E-2</v>
      </c>
      <c r="M608" s="109">
        <f t="shared" si="16"/>
        <v>2.099532037959307E-2</v>
      </c>
      <c r="N608" s="109">
        <f t="shared" si="16"/>
        <v>1.9971334422409233E-2</v>
      </c>
      <c r="O608" s="109">
        <f t="shared" si="16"/>
        <v>2.1989033930316454E-2</v>
      </c>
      <c r="R608" s="7" t="s">
        <v>2507</v>
      </c>
      <c r="S608" s="136">
        <f>IF(J608&lt;Charts!$R$174,"",Data!J608)</f>
        <v>2.0103610998194136E-2</v>
      </c>
      <c r="T608" s="136">
        <f>IF(K608&lt;Charts!$R$174,"",Data!K608)</f>
        <v>1.957823936343403E-2</v>
      </c>
      <c r="U608" s="136">
        <f>IF(L608&lt;Charts!$R$174,"",Data!L608)</f>
        <v>2.0564326084500897E-2</v>
      </c>
      <c r="V608" s="136">
        <f>IF(M608&lt;Charts!$R$174,"",Data!M608)</f>
        <v>2.099532037959307E-2</v>
      </c>
      <c r="W608" s="136">
        <f>IF(N608&lt;Charts!$R$174,"",Data!N608)</f>
        <v>1.9971334422409233E-2</v>
      </c>
      <c r="X608" s="136">
        <f>IF(O608&lt;Charts!$R$174,"",Data!O608)</f>
        <v>2.1989033930316454E-2</v>
      </c>
    </row>
    <row r="609" spans="1:24" x14ac:dyDescent="0.2">
      <c r="A609" s="69" t="s">
        <v>2327</v>
      </c>
      <c r="B609" s="106">
        <f>'Main Pt 2'!B1993</f>
        <v>341985</v>
      </c>
      <c r="C609" s="106">
        <f>'Main Pt 2'!B2004</f>
        <v>162565</v>
      </c>
      <c r="D609" s="106">
        <f>'Main Pt 2'!B2015</f>
        <v>179420</v>
      </c>
      <c r="E609" s="106">
        <f>'Compare Pt 2'!B1993</f>
        <v>2131120</v>
      </c>
      <c r="F609" s="106">
        <f>'Compare Pt 2'!B2004</f>
        <v>1012370</v>
      </c>
      <c r="G609" s="106">
        <f>'Compare Pt 2'!B2015</f>
        <v>1118750</v>
      </c>
      <c r="H609" s="69"/>
      <c r="I609" s="69" t="str">
        <f>TRIM(A612)</f>
        <v>English and French</v>
      </c>
      <c r="J609" s="109">
        <f t="shared" ref="J609:O612" si="17">B612/B$605</f>
        <v>1.8640830800931937E-3</v>
      </c>
      <c r="K609" s="109">
        <f t="shared" si="17"/>
        <v>2.0271807246111783E-3</v>
      </c>
      <c r="L609" s="109">
        <f t="shared" si="17"/>
        <v>1.7235939563200393E-3</v>
      </c>
      <c r="M609" s="109">
        <f t="shared" si="17"/>
        <v>1.3490980572871899E-3</v>
      </c>
      <c r="N609" s="109">
        <f t="shared" si="17"/>
        <v>1.3690538444428404E-3</v>
      </c>
      <c r="O609" s="109">
        <f t="shared" si="17"/>
        <v>1.32973172640977E-3</v>
      </c>
      <c r="R609" s="7" t="s">
        <v>2612</v>
      </c>
      <c r="S609" s="136" t="str">
        <f>IF(J609&lt;Charts!$R$174,"",Data!J609)</f>
        <v/>
      </c>
      <c r="T609" s="136" t="str">
        <f>IF(K609&lt;Charts!$R$174,"",Data!K609)</f>
        <v/>
      </c>
      <c r="U609" s="136" t="str">
        <f>IF(L609&lt;Charts!$R$174,"",Data!L609)</f>
        <v/>
      </c>
      <c r="V609" s="136" t="str">
        <f>IF(M609&lt;Charts!$R$174,"",Data!M609)</f>
        <v/>
      </c>
      <c r="W609" s="136" t="str">
        <f>IF(N609&lt;Charts!$R$174,"",Data!N609)</f>
        <v/>
      </c>
      <c r="X609" s="136" t="str">
        <f>IF(O609&lt;Charts!$R$174,"",Data!O609)</f>
        <v/>
      </c>
    </row>
    <row r="610" spans="1:24" x14ac:dyDescent="0.2">
      <c r="A610" s="69" t="s">
        <v>2328</v>
      </c>
      <c r="B610" s="106">
        <f>'Main Pt 2'!B1994</f>
        <v>10975</v>
      </c>
      <c r="C610" s="106">
        <f>'Main Pt 2'!B2005</f>
        <v>4415</v>
      </c>
      <c r="D610" s="106">
        <f>'Main Pt 2'!B2016</f>
        <v>6565</v>
      </c>
      <c r="E610" s="106">
        <f>'Compare Pt 2'!B1994</f>
        <v>88800</v>
      </c>
      <c r="F610" s="106">
        <f>'Compare Pt 2'!B2005</f>
        <v>41885</v>
      </c>
      <c r="G610" s="106">
        <f>'Compare Pt 2'!B2016</f>
        <v>46915</v>
      </c>
      <c r="H610" s="69"/>
      <c r="I610" s="69" t="str">
        <f>TRIM(A613)</f>
        <v>English and non-official language</v>
      </c>
      <c r="J610" s="109">
        <f t="shared" si="17"/>
        <v>2.2050865660221217E-3</v>
      </c>
      <c r="K610" s="109">
        <f t="shared" si="17"/>
        <v>2.3260170470511101E-3</v>
      </c>
      <c r="L610" s="109">
        <f t="shared" si="17"/>
        <v>2.0975262044708276E-3</v>
      </c>
      <c r="M610" s="109">
        <f t="shared" si="17"/>
        <v>1.6775942932194547E-3</v>
      </c>
      <c r="N610" s="109">
        <f t="shared" si="17"/>
        <v>1.670440132987068E-3</v>
      </c>
      <c r="O610" s="109">
        <f t="shared" si="17"/>
        <v>1.6845365151593992E-3</v>
      </c>
      <c r="R610" s="7" t="s">
        <v>2687</v>
      </c>
      <c r="S610" s="136" t="str">
        <f>IF(J610&lt;Charts!$R$174,"",Data!J610)</f>
        <v/>
      </c>
      <c r="T610" s="136" t="str">
        <f>IF(K610&lt;Charts!$R$174,"",Data!K610)</f>
        <v/>
      </c>
      <c r="U610" s="136" t="str">
        <f>IF(L610&lt;Charts!$R$174,"",Data!L610)</f>
        <v/>
      </c>
      <c r="V610" s="136" t="str">
        <f>IF(M610&lt;Charts!$R$174,"",Data!M610)</f>
        <v/>
      </c>
      <c r="W610" s="136" t="str">
        <f>IF(N610&lt;Charts!$R$174,"",Data!N610)</f>
        <v/>
      </c>
      <c r="X610" s="136" t="str">
        <f>IF(O610&lt;Charts!$R$174,"",Data!O610)</f>
        <v/>
      </c>
    </row>
    <row r="611" spans="1:24" x14ac:dyDescent="0.2">
      <c r="A611" s="69" t="s">
        <v>2329</v>
      </c>
      <c r="B611" s="106">
        <f>'Main Pt 2'!B1995</f>
        <v>331000</v>
      </c>
      <c r="C611" s="106">
        <f>'Main Pt 2'!B2006</f>
        <v>158150</v>
      </c>
      <c r="D611" s="106">
        <f>'Main Pt 2'!B2017</f>
        <v>172855</v>
      </c>
      <c r="E611" s="106">
        <f>'Compare Pt 2'!B1995</f>
        <v>2042320</v>
      </c>
      <c r="F611" s="106">
        <f>'Compare Pt 2'!B2006</f>
        <v>970485</v>
      </c>
      <c r="G611" s="106">
        <f>'Compare Pt 2'!B2017</f>
        <v>1071835</v>
      </c>
      <c r="H611" s="69"/>
      <c r="I611" s="69" t="str">
        <f>TRIM(A614)</f>
        <v>French and non-official language</v>
      </c>
      <c r="J611" s="109">
        <f t="shared" si="17"/>
        <v>1.2392565708148841E-3</v>
      </c>
      <c r="K611" s="109">
        <f t="shared" si="17"/>
        <v>1.2689393094650831E-3</v>
      </c>
      <c r="L611" s="109">
        <f t="shared" si="17"/>
        <v>1.2133322426976095E-3</v>
      </c>
      <c r="M611" s="109">
        <f t="shared" si="17"/>
        <v>1.3663644230451136E-3</v>
      </c>
      <c r="N611" s="109">
        <f t="shared" si="17"/>
        <v>1.2892144659526297E-3</v>
      </c>
      <c r="O611" s="109">
        <f t="shared" si="17"/>
        <v>1.4409477319082436E-3</v>
      </c>
      <c r="R611" s="7" t="s">
        <v>2688</v>
      </c>
      <c r="S611" s="136" t="str">
        <f>IF(J611&lt;Charts!$R$174,"",Data!J611)</f>
        <v/>
      </c>
      <c r="T611" s="136" t="str">
        <f>IF(K611&lt;Charts!$R$174,"",Data!K611)</f>
        <v/>
      </c>
      <c r="U611" s="136" t="str">
        <f>IF(L611&lt;Charts!$R$174,"",Data!L611)</f>
        <v/>
      </c>
      <c r="V611" s="136" t="str">
        <f>IF(M611&lt;Charts!$R$174,"",Data!M611)</f>
        <v/>
      </c>
      <c r="W611" s="136" t="str">
        <f>IF(N611&lt;Charts!$R$174,"",Data!N611)</f>
        <v/>
      </c>
      <c r="X611" s="136" t="str">
        <f>IF(O611&lt;Charts!$R$174,"",Data!O611)</f>
        <v/>
      </c>
    </row>
    <row r="612" spans="1:24" x14ac:dyDescent="0.2">
      <c r="A612" s="69" t="s">
        <v>2034</v>
      </c>
      <c r="B612" s="106">
        <f>'Main Pt 2'!B1996</f>
        <v>8965</v>
      </c>
      <c r="C612" s="106">
        <f>'Main Pt 2'!B2007</f>
        <v>4545</v>
      </c>
      <c r="D612" s="106">
        <f>'Main Pt 2'!B2018</f>
        <v>4425</v>
      </c>
      <c r="E612" s="106">
        <f>'Compare Pt 2'!B1996</f>
        <v>46490</v>
      </c>
      <c r="F612" s="106">
        <f>'Compare Pt 2'!B2007</f>
        <v>23235</v>
      </c>
      <c r="G612" s="106">
        <f>'Compare Pt 2'!B2018</f>
        <v>23255</v>
      </c>
      <c r="H612" s="69"/>
      <c r="I612" s="69" t="str">
        <f>TRIM(A615)</f>
        <v>English, French and non-official language</v>
      </c>
      <c r="J612" s="109">
        <f t="shared" si="17"/>
        <v>1.1851950425578588E-4</v>
      </c>
      <c r="K612" s="109">
        <f t="shared" si="17"/>
        <v>1.2711694312743363E-4</v>
      </c>
      <c r="L612" s="109">
        <f t="shared" si="17"/>
        <v>1.1101113616976524E-4</v>
      </c>
      <c r="M612" s="109">
        <f t="shared" si="17"/>
        <v>6.1375400971443468E-5</v>
      </c>
      <c r="N612" s="109">
        <f t="shared" si="17"/>
        <v>6.3930424842714956E-5</v>
      </c>
      <c r="O612" s="109">
        <f t="shared" si="17"/>
        <v>5.9181781846231435E-5</v>
      </c>
      <c r="R612" s="7" t="s">
        <v>2689</v>
      </c>
      <c r="S612" s="136" t="str">
        <f>IF(J612&lt;Charts!$R$174,"",Data!J612)</f>
        <v/>
      </c>
      <c r="T612" s="136" t="str">
        <f>IF(K612&lt;Charts!$R$174,"",Data!K612)</f>
        <v/>
      </c>
      <c r="U612" s="136" t="str">
        <f>IF(L612&lt;Charts!$R$174,"",Data!L612)</f>
        <v/>
      </c>
      <c r="V612" s="136" t="str">
        <f>IF(M612&lt;Charts!$R$174,"",Data!M612)</f>
        <v/>
      </c>
      <c r="W612" s="136" t="str">
        <f>IF(N612&lt;Charts!$R$174,"",Data!N612)</f>
        <v/>
      </c>
      <c r="X612" s="136" t="str">
        <f>IF(O612&lt;Charts!$R$174,"",Data!O612)</f>
        <v/>
      </c>
    </row>
    <row r="613" spans="1:24" x14ac:dyDescent="0.2">
      <c r="A613" s="69" t="s">
        <v>2330</v>
      </c>
      <c r="B613" s="106">
        <f>'Main Pt 2'!B1997</f>
        <v>10605</v>
      </c>
      <c r="C613" s="106">
        <f>'Main Pt 2'!B2008</f>
        <v>5215</v>
      </c>
      <c r="D613" s="106">
        <f>'Main Pt 2'!B2019</f>
        <v>5385</v>
      </c>
      <c r="E613" s="106">
        <f>'Compare Pt 2'!B1997</f>
        <v>57810</v>
      </c>
      <c r="F613" s="106">
        <f>'Compare Pt 2'!B2008</f>
        <v>28350</v>
      </c>
      <c r="G613" s="106">
        <f>'Compare Pt 2'!B2019</f>
        <v>29460</v>
      </c>
      <c r="H613" s="69"/>
      <c r="I613" s="69" t="str">
        <f>TRIM(A609)</f>
        <v>Non-official language</v>
      </c>
      <c r="J613" s="109">
        <f t="shared" ref="J613:O613" si="18">B609/B$605</f>
        <v>7.1108583619149013E-2</v>
      </c>
      <c r="K613" s="109">
        <f t="shared" si="18"/>
        <v>7.2507950384249995E-2</v>
      </c>
      <c r="L613" s="109">
        <f t="shared" si="18"/>
        <v>6.9886379128348344E-2</v>
      </c>
      <c r="M613" s="109">
        <f t="shared" si="18"/>
        <v>6.1843188897523681E-2</v>
      </c>
      <c r="N613" s="109">
        <f t="shared" si="18"/>
        <v>5.9650916311538557E-2</v>
      </c>
      <c r="O613" s="109">
        <f t="shared" si="18"/>
        <v>6.3970645836204265E-2</v>
      </c>
      <c r="R613" s="7" t="s">
        <v>2690</v>
      </c>
      <c r="S613" s="136">
        <f>IF(J613&lt;Charts!$R$174,"",Data!J613)</f>
        <v>7.1108583619149013E-2</v>
      </c>
      <c r="T613" s="136">
        <f>IF(K613&lt;Charts!$R$174,"",Data!K613)</f>
        <v>7.2507950384249995E-2</v>
      </c>
      <c r="U613" s="136">
        <f>IF(L613&lt;Charts!$R$174,"",Data!L613)</f>
        <v>6.9886379128348344E-2</v>
      </c>
      <c r="V613" s="136">
        <f>IF(M613&lt;Charts!$R$174,"",Data!M613)</f>
        <v>6.1843188897523681E-2</v>
      </c>
      <c r="W613" s="136">
        <f>IF(N613&lt;Charts!$R$174,"",Data!N613)</f>
        <v>5.9650916311538557E-2</v>
      </c>
      <c r="X613" s="136">
        <f>IF(O613&lt;Charts!$R$174,"",Data!O613)</f>
        <v>6.3970645836204265E-2</v>
      </c>
    </row>
    <row r="614" spans="1:24" x14ac:dyDescent="0.2">
      <c r="A614" s="69" t="s">
        <v>2331</v>
      </c>
      <c r="B614" s="106">
        <f>'Main Pt 2'!B1998</f>
        <v>5960</v>
      </c>
      <c r="C614" s="106">
        <f>'Main Pt 2'!B2009</f>
        <v>2845</v>
      </c>
      <c r="D614" s="106">
        <f>'Main Pt 2'!B2020</f>
        <v>3115</v>
      </c>
      <c r="E614" s="106">
        <f>'Compare Pt 2'!B1998</f>
        <v>47085</v>
      </c>
      <c r="F614" s="106">
        <f>'Compare Pt 2'!B2009</f>
        <v>21880</v>
      </c>
      <c r="G614" s="106">
        <f>'Compare Pt 2'!B2020</f>
        <v>25200</v>
      </c>
      <c r="H614" s="69"/>
      <c r="I614" s="69"/>
      <c r="J614" s="69"/>
      <c r="K614" s="69"/>
      <c r="L614" s="69"/>
      <c r="M614" s="69"/>
      <c r="N614" s="69"/>
      <c r="O614" s="69"/>
    </row>
    <row r="615" spans="1:24" x14ac:dyDescent="0.2">
      <c r="A615" s="69" t="s">
        <v>2332</v>
      </c>
      <c r="B615" s="106">
        <f>'Main Pt 2'!B1999</f>
        <v>570</v>
      </c>
      <c r="C615" s="106">
        <f>'Main Pt 2'!B2010</f>
        <v>285</v>
      </c>
      <c r="D615" s="106">
        <f>'Main Pt 2'!B2021</f>
        <v>285</v>
      </c>
      <c r="E615" s="106">
        <f>'Compare Pt 2'!B1999</f>
        <v>2115</v>
      </c>
      <c r="F615" s="106">
        <f>'Compare Pt 2'!B2010</f>
        <v>1085</v>
      </c>
      <c r="G615" s="106">
        <f>'Compare Pt 2'!B2021</f>
        <v>1035</v>
      </c>
      <c r="H615" s="69"/>
      <c r="I615" s="69"/>
      <c r="J615" s="69"/>
      <c r="K615" s="69"/>
      <c r="L615" s="69"/>
      <c r="M615" s="69"/>
      <c r="N615" s="69"/>
      <c r="O615" s="69"/>
    </row>
    <row r="616" spans="1:24" x14ac:dyDescent="0.2">
      <c r="A616" s="69"/>
      <c r="B616" s="69"/>
      <c r="C616" s="69"/>
      <c r="D616" s="69"/>
      <c r="E616" s="69"/>
      <c r="F616" s="69"/>
      <c r="G616" s="69"/>
      <c r="H616" s="69"/>
      <c r="I616" s="69"/>
      <c r="J616" s="69"/>
      <c r="K616" s="69"/>
      <c r="L616" s="69"/>
      <c r="M616" s="69"/>
      <c r="N616" s="69"/>
      <c r="O616" s="69"/>
    </row>
    <row r="617" spans="1:24" ht="15.75" x14ac:dyDescent="0.25">
      <c r="A617" s="102" t="s">
        <v>963</v>
      </c>
      <c r="B617" s="110">
        <f>'Main Pt 1'!B1575</f>
        <v>4809335</v>
      </c>
      <c r="C617" s="110">
        <f>'Main Pt 1'!B1838</f>
        <v>2242030</v>
      </c>
      <c r="D617" s="110">
        <f>'Main Pt 1'!B2101</f>
        <v>2567305</v>
      </c>
      <c r="E617" s="110">
        <f>'Compare Pt 1'!B1575</f>
        <v>34460065</v>
      </c>
      <c r="F617" s="110">
        <f>'Compare Pt 1'!B1838</f>
        <v>16971580</v>
      </c>
      <c r="G617" s="110">
        <f>'Compare Pt 1'!B2101</f>
        <v>17488490</v>
      </c>
      <c r="H617" s="84"/>
      <c r="I617" s="84"/>
      <c r="J617" s="84"/>
      <c r="K617" s="84"/>
      <c r="L617" s="84"/>
      <c r="M617" s="84"/>
      <c r="N617" s="84"/>
      <c r="O617" s="84"/>
    </row>
    <row r="618" spans="1:24" x14ac:dyDescent="0.2">
      <c r="A618" s="84" t="s">
        <v>964</v>
      </c>
      <c r="B618" s="110">
        <f>'Main Pt 1'!B1576</f>
        <v>4607660</v>
      </c>
      <c r="C618" s="110">
        <f>'Main Pt 1'!B1839</f>
        <v>2157965</v>
      </c>
      <c r="D618" s="110">
        <f>'Main Pt 1'!B2102</f>
        <v>2449695</v>
      </c>
      <c r="E618" s="110">
        <f>'Compare Pt 1'!B1576</f>
        <v>33818215</v>
      </c>
      <c r="F618" s="110">
        <f>'Compare Pt 1'!B1839</f>
        <v>16709290</v>
      </c>
      <c r="G618" s="110">
        <f>'Compare Pt 1'!B2102</f>
        <v>17108920</v>
      </c>
      <c r="H618" s="84"/>
      <c r="I618" s="84"/>
      <c r="J618" s="84"/>
      <c r="K618" s="84"/>
      <c r="L618" s="84"/>
      <c r="M618" s="84"/>
      <c r="N618" s="84"/>
      <c r="O618" s="84"/>
    </row>
    <row r="619" spans="1:24" x14ac:dyDescent="0.2">
      <c r="A619" s="84" t="s">
        <v>965</v>
      </c>
      <c r="B619" s="110">
        <f>'Main Pt 1'!B1577</f>
        <v>3958480</v>
      </c>
      <c r="C619" s="110">
        <f>'Main Pt 1'!B1840</f>
        <v>1878200</v>
      </c>
      <c r="D619" s="110">
        <f>'Main Pt 1'!B2103</f>
        <v>2080285</v>
      </c>
      <c r="E619" s="110">
        <f>'Compare Pt 1'!B1577</f>
        <v>29748260</v>
      </c>
      <c r="F619" s="110">
        <f>'Compare Pt 1'!B1840</f>
        <v>14806270</v>
      </c>
      <c r="G619" s="110">
        <f>'Compare Pt 1'!B2103</f>
        <v>14941995</v>
      </c>
      <c r="H619" s="84"/>
      <c r="I619" s="84"/>
      <c r="J619" s="84"/>
      <c r="K619" s="84"/>
      <c r="L619" s="84"/>
      <c r="M619" s="84"/>
      <c r="N619" s="84"/>
      <c r="O619" s="84"/>
    </row>
    <row r="620" spans="1:24" x14ac:dyDescent="0.2">
      <c r="A620" s="84" t="s">
        <v>966</v>
      </c>
      <c r="B620" s="110">
        <f>'Main Pt 1'!B1578</f>
        <v>1347345</v>
      </c>
      <c r="C620" s="110">
        <f>'Main Pt 1'!B1841</f>
        <v>618090</v>
      </c>
      <c r="D620" s="110">
        <f>'Main Pt 1'!B2104</f>
        <v>729255</v>
      </c>
      <c r="E620" s="110">
        <f>'Compare Pt 1'!B1578</f>
        <v>10242945</v>
      </c>
      <c r="F620" s="110">
        <f>'Compare Pt 1'!B1841</f>
        <v>4952455</v>
      </c>
      <c r="G620" s="110">
        <f>'Compare Pt 1'!B2104</f>
        <v>5290495</v>
      </c>
      <c r="H620" s="84"/>
      <c r="I620" s="84"/>
      <c r="J620" s="84"/>
      <c r="K620" s="84"/>
      <c r="L620" s="84"/>
      <c r="M620" s="84"/>
      <c r="N620" s="84"/>
      <c r="O620" s="84"/>
    </row>
    <row r="621" spans="1:24" x14ac:dyDescent="0.2">
      <c r="A621" s="84"/>
      <c r="B621" s="110"/>
      <c r="C621" s="110"/>
      <c r="D621" s="110"/>
      <c r="E621" s="110"/>
      <c r="F621" s="110"/>
      <c r="G621" s="110"/>
      <c r="H621" s="84"/>
      <c r="I621" s="84"/>
      <c r="J621" s="84"/>
      <c r="K621" s="84"/>
      <c r="L621" s="84"/>
      <c r="M621" s="84"/>
      <c r="N621" s="84"/>
      <c r="O621" s="84"/>
    </row>
    <row r="622" spans="1:24" x14ac:dyDescent="0.2">
      <c r="A622" s="84" t="s">
        <v>967</v>
      </c>
      <c r="B622" s="110">
        <f>'Main Pt 1'!B1579</f>
        <v>1786485</v>
      </c>
      <c r="C622" s="110">
        <f>'Main Pt 1'!B1842</f>
        <v>843430</v>
      </c>
      <c r="D622" s="110">
        <f>'Main Pt 1'!B2105</f>
        <v>943055</v>
      </c>
      <c r="E622" s="110">
        <f>'Compare Pt 1'!B1579</f>
        <v>9369280</v>
      </c>
      <c r="F622" s="110">
        <f>'Compare Pt 1'!B1842</f>
        <v>4488190</v>
      </c>
      <c r="G622" s="110">
        <f>'Compare Pt 1'!B2105</f>
        <v>4881095</v>
      </c>
      <c r="H622" s="84"/>
      <c r="I622" s="84"/>
      <c r="J622" s="84"/>
      <c r="K622" s="84"/>
      <c r="L622" s="84"/>
      <c r="M622" s="84"/>
      <c r="N622" s="84"/>
      <c r="O622" s="84"/>
    </row>
    <row r="623" spans="1:24" x14ac:dyDescent="0.2">
      <c r="A623" s="84" t="s">
        <v>968</v>
      </c>
      <c r="B623" s="110">
        <f>'Main Pt 1'!B1580</f>
        <v>29300</v>
      </c>
      <c r="C623" s="110">
        <f>'Main Pt 1'!B1843</f>
        <v>12355</v>
      </c>
      <c r="D623" s="110">
        <f>'Main Pt 1'!B2106</f>
        <v>16950</v>
      </c>
      <c r="E623" s="110">
        <f>'Compare Pt 1'!B1580</f>
        <v>263840</v>
      </c>
      <c r="F623" s="110">
        <f>'Compare Pt 1'!B1843</f>
        <v>127550</v>
      </c>
      <c r="G623" s="110">
        <f>'Compare Pt 1'!B2106</f>
        <v>136295</v>
      </c>
      <c r="H623" s="84"/>
      <c r="I623" s="84"/>
      <c r="J623" s="84"/>
      <c r="K623" s="84"/>
      <c r="L623" s="84"/>
      <c r="M623" s="84"/>
      <c r="N623" s="84"/>
      <c r="O623" s="84"/>
    </row>
    <row r="624" spans="1:24" x14ac:dyDescent="0.2">
      <c r="A624" s="84" t="s">
        <v>969</v>
      </c>
      <c r="B624" s="110">
        <f>'Main Pt 1'!B1581</f>
        <v>21405</v>
      </c>
      <c r="C624" s="110">
        <f>'Main Pt 1'!B1844</f>
        <v>8870</v>
      </c>
      <c r="D624" s="110">
        <f>'Main Pt 1'!B2107</f>
        <v>12530</v>
      </c>
      <c r="E624" s="110">
        <f>'Compare Pt 1'!B1581</f>
        <v>177570</v>
      </c>
      <c r="F624" s="110">
        <f>'Compare Pt 1'!B1844</f>
        <v>85505</v>
      </c>
      <c r="G624" s="110">
        <f>'Compare Pt 1'!B2107</f>
        <v>92065</v>
      </c>
      <c r="H624" s="84"/>
      <c r="I624" s="84"/>
      <c r="J624" s="84"/>
      <c r="K624" s="84"/>
      <c r="L624" s="84"/>
      <c r="M624" s="84"/>
      <c r="N624" s="84"/>
      <c r="O624" s="84"/>
    </row>
    <row r="625" spans="1:15" x14ac:dyDescent="0.2">
      <c r="A625" s="84" t="s">
        <v>970</v>
      </c>
      <c r="B625" s="110">
        <f>'Main Pt 1'!B1582</f>
        <v>345</v>
      </c>
      <c r="C625" s="110">
        <f>'Main Pt 1'!B1845</f>
        <v>135</v>
      </c>
      <c r="D625" s="110">
        <f>'Main Pt 1'!B2108</f>
        <v>210</v>
      </c>
      <c r="E625" s="110">
        <f>'Compare Pt 1'!B1582</f>
        <v>5645</v>
      </c>
      <c r="F625" s="110">
        <f>'Compare Pt 1'!B1845</f>
        <v>2700</v>
      </c>
      <c r="G625" s="110">
        <f>'Compare Pt 1'!B2108</f>
        <v>2950</v>
      </c>
      <c r="H625" s="84"/>
      <c r="I625" s="84"/>
      <c r="J625" s="84"/>
      <c r="K625" s="84"/>
      <c r="L625" s="84"/>
      <c r="M625" s="84"/>
      <c r="N625" s="84"/>
      <c r="O625" s="84"/>
    </row>
    <row r="626" spans="1:15" x14ac:dyDescent="0.2">
      <c r="A626" s="84" t="s">
        <v>971</v>
      </c>
      <c r="B626" s="110">
        <f>'Main Pt 1'!B1583</f>
        <v>13920</v>
      </c>
      <c r="C626" s="110">
        <f>'Main Pt 1'!B1846</f>
        <v>5825</v>
      </c>
      <c r="D626" s="110">
        <f>'Main Pt 1'!B2109</f>
        <v>8095</v>
      </c>
      <c r="E626" s="110">
        <f>'Compare Pt 1'!B1583</f>
        <v>116580</v>
      </c>
      <c r="F626" s="110">
        <f>'Compare Pt 1'!B1846</f>
        <v>56515</v>
      </c>
      <c r="G626" s="110">
        <f>'Compare Pt 1'!B2109</f>
        <v>60065</v>
      </c>
      <c r="H626" s="84"/>
      <c r="I626" s="84"/>
      <c r="J626" s="84"/>
      <c r="K626" s="84"/>
      <c r="L626" s="84"/>
      <c r="M626" s="84"/>
      <c r="N626" s="84"/>
      <c r="O626" s="84"/>
    </row>
    <row r="627" spans="1:15" x14ac:dyDescent="0.2">
      <c r="A627" s="84" t="s">
        <v>972</v>
      </c>
      <c r="B627" s="110">
        <f>'Main Pt 1'!B1584</f>
        <v>920</v>
      </c>
      <c r="C627" s="110">
        <f>'Main Pt 1'!B1847</f>
        <v>415</v>
      </c>
      <c r="D627" s="110">
        <f>'Main Pt 1'!B2110</f>
        <v>510</v>
      </c>
      <c r="E627" s="110">
        <f>'Compare Pt 1'!B1584</f>
        <v>6645</v>
      </c>
      <c r="F627" s="110">
        <f>'Compare Pt 1'!B1847</f>
        <v>3335</v>
      </c>
      <c r="G627" s="110">
        <f>'Compare Pt 1'!B2110</f>
        <v>3305</v>
      </c>
      <c r="H627" s="84"/>
      <c r="I627" s="84"/>
      <c r="J627" s="84"/>
      <c r="K627" s="84"/>
      <c r="L627" s="84"/>
      <c r="M627" s="84"/>
      <c r="N627" s="84"/>
      <c r="O627" s="84"/>
    </row>
    <row r="628" spans="1:15" x14ac:dyDescent="0.2">
      <c r="A628" s="84" t="s">
        <v>973</v>
      </c>
      <c r="B628" s="110">
        <f>'Main Pt 1'!B1585</f>
        <v>625</v>
      </c>
      <c r="C628" s="110">
        <f>'Main Pt 1'!B1848</f>
        <v>260</v>
      </c>
      <c r="D628" s="110">
        <f>'Main Pt 1'!B2111</f>
        <v>360</v>
      </c>
      <c r="E628" s="110">
        <f>'Compare Pt 1'!B1585</f>
        <v>11445</v>
      </c>
      <c r="F628" s="110">
        <f>'Compare Pt 1'!B1848</f>
        <v>5505</v>
      </c>
      <c r="G628" s="110">
        <f>'Compare Pt 1'!B2111</f>
        <v>5940</v>
      </c>
      <c r="H628" s="84"/>
      <c r="I628" s="84"/>
      <c r="J628" s="84"/>
      <c r="K628" s="84"/>
      <c r="L628" s="84"/>
      <c r="M628" s="84"/>
      <c r="N628" s="84"/>
      <c r="O628" s="84"/>
    </row>
    <row r="629" spans="1:15" x14ac:dyDescent="0.2">
      <c r="A629" s="84" t="s">
        <v>974</v>
      </c>
      <c r="B629" s="110">
        <f>'Main Pt 1'!B1586</f>
        <v>45</v>
      </c>
      <c r="C629" s="110">
        <f>'Main Pt 1'!B1849</f>
        <v>15</v>
      </c>
      <c r="D629" s="110">
        <f>'Main Pt 1'!B2112</f>
        <v>30</v>
      </c>
      <c r="E629" s="110">
        <f>'Compare Pt 1'!B1586</f>
        <v>195</v>
      </c>
      <c r="F629" s="110">
        <f>'Compare Pt 1'!B1849</f>
        <v>80</v>
      </c>
      <c r="G629" s="110">
        <f>'Compare Pt 1'!B2112</f>
        <v>115</v>
      </c>
      <c r="H629" s="84"/>
      <c r="I629" s="84"/>
      <c r="J629" s="84"/>
      <c r="K629" s="84"/>
      <c r="L629" s="84"/>
      <c r="M629" s="84"/>
      <c r="N629" s="84"/>
      <c r="O629" s="84"/>
    </row>
    <row r="630" spans="1:15" x14ac:dyDescent="0.2">
      <c r="A630" s="84" t="s">
        <v>975</v>
      </c>
      <c r="B630" s="110">
        <f>'Main Pt 1'!B1587</f>
        <v>40</v>
      </c>
      <c r="C630" s="110">
        <f>'Main Pt 1'!B1850</f>
        <v>20</v>
      </c>
      <c r="D630" s="110">
        <f>'Main Pt 1'!B2113</f>
        <v>20</v>
      </c>
      <c r="E630" s="110">
        <f>'Compare Pt 1'!B1587</f>
        <v>1465</v>
      </c>
      <c r="F630" s="110">
        <f>'Compare Pt 1'!B1850</f>
        <v>715</v>
      </c>
      <c r="G630" s="110">
        <f>'Compare Pt 1'!B2113</f>
        <v>755</v>
      </c>
      <c r="H630" s="84"/>
      <c r="I630" s="84"/>
      <c r="J630" s="84"/>
      <c r="K630" s="84"/>
      <c r="L630" s="84"/>
      <c r="M630" s="84"/>
      <c r="N630" s="84"/>
      <c r="O630" s="84"/>
    </row>
    <row r="631" spans="1:15" x14ac:dyDescent="0.2">
      <c r="A631" s="84" t="s">
        <v>976</v>
      </c>
      <c r="B631" s="110">
        <f>'Main Pt 1'!B1588</f>
        <v>170</v>
      </c>
      <c r="C631" s="110">
        <f>'Main Pt 1'!B1851</f>
        <v>75</v>
      </c>
      <c r="D631" s="110">
        <f>'Main Pt 1'!B2114</f>
        <v>95</v>
      </c>
      <c r="E631" s="110">
        <f>'Compare Pt 1'!B1588</f>
        <v>550</v>
      </c>
      <c r="F631" s="110">
        <f>'Compare Pt 1'!B1851</f>
        <v>225</v>
      </c>
      <c r="G631" s="110">
        <f>'Compare Pt 1'!B2114</f>
        <v>320</v>
      </c>
      <c r="H631" s="84"/>
      <c r="I631" s="84"/>
      <c r="J631" s="84"/>
      <c r="K631" s="84"/>
      <c r="L631" s="84"/>
      <c r="M631" s="84"/>
      <c r="N631" s="84"/>
      <c r="O631" s="84"/>
    </row>
    <row r="632" spans="1:15" x14ac:dyDescent="0.2">
      <c r="A632" s="84" t="s">
        <v>977</v>
      </c>
      <c r="B632" s="110">
        <f>'Main Pt 1'!B1589</f>
        <v>1170</v>
      </c>
      <c r="C632" s="110">
        <f>'Main Pt 1'!B1852</f>
        <v>500</v>
      </c>
      <c r="D632" s="110">
        <f>'Main Pt 1'!B2115</f>
        <v>665</v>
      </c>
      <c r="E632" s="110">
        <f>'Compare Pt 1'!B1589</f>
        <v>5905</v>
      </c>
      <c r="F632" s="110">
        <f>'Compare Pt 1'!B1852</f>
        <v>2705</v>
      </c>
      <c r="G632" s="110">
        <f>'Compare Pt 1'!B2115</f>
        <v>3200</v>
      </c>
      <c r="H632" s="84"/>
      <c r="I632" s="84"/>
      <c r="J632" s="84"/>
      <c r="K632" s="84"/>
      <c r="L632" s="84"/>
      <c r="M632" s="84"/>
      <c r="N632" s="84"/>
      <c r="O632" s="84"/>
    </row>
    <row r="633" spans="1:15" x14ac:dyDescent="0.2">
      <c r="A633" s="84" t="s">
        <v>978</v>
      </c>
      <c r="B633" s="110">
        <f>'Main Pt 1'!B1590</f>
        <v>0</v>
      </c>
      <c r="C633" s="110">
        <f>'Main Pt 1'!B1853</f>
        <v>0</v>
      </c>
      <c r="D633" s="110">
        <f>'Main Pt 1'!B2116</f>
        <v>0</v>
      </c>
      <c r="E633" s="110">
        <f>'Compare Pt 1'!B1590</f>
        <v>45</v>
      </c>
      <c r="F633" s="110">
        <f>'Compare Pt 1'!B1853</f>
        <v>30</v>
      </c>
      <c r="G633" s="110">
        <f>'Compare Pt 1'!B2116</f>
        <v>15</v>
      </c>
      <c r="H633" s="84"/>
      <c r="I633" s="84"/>
      <c r="J633" s="84"/>
      <c r="K633" s="84"/>
      <c r="L633" s="84"/>
      <c r="M633" s="84"/>
      <c r="N633" s="84"/>
      <c r="O633" s="84"/>
    </row>
    <row r="634" spans="1:15" x14ac:dyDescent="0.2">
      <c r="A634" s="84" t="s">
        <v>979</v>
      </c>
      <c r="B634" s="110">
        <f>'Main Pt 1'!B1591</f>
        <v>770</v>
      </c>
      <c r="C634" s="110">
        <f>'Main Pt 1'!B1854</f>
        <v>290</v>
      </c>
      <c r="D634" s="110">
        <f>'Main Pt 1'!B2117</f>
        <v>480</v>
      </c>
      <c r="E634" s="110">
        <f>'Compare Pt 1'!B1591</f>
        <v>2350</v>
      </c>
      <c r="F634" s="110">
        <f>'Compare Pt 1'!B1854</f>
        <v>995</v>
      </c>
      <c r="G634" s="110">
        <f>'Compare Pt 1'!B2117</f>
        <v>1350</v>
      </c>
      <c r="H634" s="84"/>
      <c r="I634" s="84"/>
      <c r="J634" s="84"/>
      <c r="K634" s="84"/>
      <c r="L634" s="84"/>
      <c r="M634" s="84"/>
      <c r="N634" s="84"/>
      <c r="O634" s="84"/>
    </row>
    <row r="635" spans="1:15" x14ac:dyDescent="0.2">
      <c r="A635" s="84" t="s">
        <v>980</v>
      </c>
      <c r="B635" s="110">
        <f>'Main Pt 1'!B1592</f>
        <v>515</v>
      </c>
      <c r="C635" s="110">
        <f>'Main Pt 1'!B1855</f>
        <v>225</v>
      </c>
      <c r="D635" s="110">
        <f>'Main Pt 1'!B2118</f>
        <v>290</v>
      </c>
      <c r="E635" s="110">
        <f>'Compare Pt 1'!B1592</f>
        <v>2665</v>
      </c>
      <c r="F635" s="110">
        <f>'Compare Pt 1'!B1855</f>
        <v>1230</v>
      </c>
      <c r="G635" s="110">
        <f>'Compare Pt 1'!B2118</f>
        <v>1435</v>
      </c>
      <c r="H635" s="84"/>
      <c r="I635" s="84"/>
      <c r="J635" s="84"/>
      <c r="K635" s="84"/>
      <c r="L635" s="84"/>
      <c r="M635" s="84"/>
      <c r="N635" s="84"/>
      <c r="O635" s="84"/>
    </row>
    <row r="636" spans="1:15" x14ac:dyDescent="0.2">
      <c r="A636" s="84" t="s">
        <v>981</v>
      </c>
      <c r="B636" s="110">
        <f>'Main Pt 1'!B1593</f>
        <v>9725</v>
      </c>
      <c r="C636" s="110">
        <f>'Main Pt 1'!B1856</f>
        <v>4045</v>
      </c>
      <c r="D636" s="110">
        <f>'Main Pt 1'!B2119</f>
        <v>5685</v>
      </c>
      <c r="E636" s="110">
        <f>'Compare Pt 1'!B1593</f>
        <v>86115</v>
      </c>
      <c r="F636" s="110">
        <f>'Compare Pt 1'!B1856</f>
        <v>42075</v>
      </c>
      <c r="G636" s="110">
        <f>'Compare Pt 1'!B2119</f>
        <v>44035</v>
      </c>
      <c r="H636" s="84"/>
      <c r="I636" s="84"/>
      <c r="J636" s="84"/>
      <c r="K636" s="84"/>
      <c r="L636" s="84"/>
      <c r="M636" s="84"/>
      <c r="N636" s="84"/>
      <c r="O636" s="84"/>
    </row>
    <row r="637" spans="1:15" x14ac:dyDescent="0.2">
      <c r="A637" s="84" t="s">
        <v>982</v>
      </c>
      <c r="B637" s="110">
        <f>'Main Pt 1'!B1594</f>
        <v>600</v>
      </c>
      <c r="C637" s="110">
        <f>'Main Pt 1'!B1857</f>
        <v>305</v>
      </c>
      <c r="D637" s="110">
        <f>'Main Pt 1'!B2120</f>
        <v>290</v>
      </c>
      <c r="E637" s="110">
        <f>'Compare Pt 1'!B1594</f>
        <v>9765</v>
      </c>
      <c r="F637" s="110">
        <f>'Compare Pt 1'!B1857</f>
        <v>4710</v>
      </c>
      <c r="G637" s="110">
        <f>'Compare Pt 1'!B2120</f>
        <v>5055</v>
      </c>
      <c r="H637" s="84"/>
      <c r="I637" s="84"/>
      <c r="J637" s="84"/>
      <c r="K637" s="84"/>
      <c r="L637" s="84"/>
      <c r="M637" s="84"/>
      <c r="N637" s="84"/>
      <c r="O637" s="84"/>
    </row>
    <row r="638" spans="1:15" x14ac:dyDescent="0.2">
      <c r="A638" s="84" t="s">
        <v>983</v>
      </c>
      <c r="B638" s="110">
        <f>'Main Pt 1'!B1595</f>
        <v>75</v>
      </c>
      <c r="C638" s="110">
        <f>'Main Pt 1'!B1858</f>
        <v>45</v>
      </c>
      <c r="D638" s="110">
        <f>'Main Pt 1'!B2121</f>
        <v>30</v>
      </c>
      <c r="E638" s="110">
        <f>'Compare Pt 1'!B1595</f>
        <v>760</v>
      </c>
      <c r="F638" s="110">
        <f>'Compare Pt 1'!B1858</f>
        <v>365</v>
      </c>
      <c r="G638" s="110">
        <f>'Compare Pt 1'!B2121</f>
        <v>390</v>
      </c>
      <c r="H638" s="84"/>
      <c r="I638" s="84"/>
      <c r="J638" s="84"/>
      <c r="K638" s="84"/>
      <c r="L638" s="84"/>
      <c r="M638" s="84"/>
      <c r="N638" s="84"/>
      <c r="O638" s="84"/>
    </row>
    <row r="639" spans="1:15" x14ac:dyDescent="0.2">
      <c r="A639" s="84" t="s">
        <v>984</v>
      </c>
      <c r="B639" s="110">
        <f>'Main Pt 1'!B1596</f>
        <v>520</v>
      </c>
      <c r="C639" s="110">
        <f>'Main Pt 1'!B1859</f>
        <v>260</v>
      </c>
      <c r="D639" s="110">
        <f>'Main Pt 1'!B2122</f>
        <v>260</v>
      </c>
      <c r="E639" s="110">
        <f>'Compare Pt 1'!B1596</f>
        <v>9030</v>
      </c>
      <c r="F639" s="110">
        <f>'Compare Pt 1'!B1859</f>
        <v>4350</v>
      </c>
      <c r="G639" s="110">
        <f>'Compare Pt 1'!B2122</f>
        <v>4675</v>
      </c>
      <c r="H639" s="84"/>
      <c r="I639" s="84"/>
      <c r="J639" s="84"/>
      <c r="K639" s="84"/>
      <c r="L639" s="84"/>
      <c r="M639" s="84"/>
      <c r="N639" s="84"/>
      <c r="O639" s="84"/>
    </row>
    <row r="640" spans="1:15" x14ac:dyDescent="0.2">
      <c r="A640" s="84" t="s">
        <v>985</v>
      </c>
      <c r="B640" s="110">
        <f>'Main Pt 1'!B1597</f>
        <v>6835</v>
      </c>
      <c r="C640" s="110">
        <f>'Main Pt 1'!B1860</f>
        <v>2745</v>
      </c>
      <c r="D640" s="110">
        <f>'Main Pt 1'!B2123</f>
        <v>4090</v>
      </c>
      <c r="E640" s="110">
        <f>'Compare Pt 1'!B1597</f>
        <v>46685</v>
      </c>
      <c r="F640" s="110">
        <f>'Compare Pt 1'!B1860</f>
        <v>22100</v>
      </c>
      <c r="G640" s="110">
        <f>'Compare Pt 1'!B2123</f>
        <v>24585</v>
      </c>
      <c r="H640" s="84"/>
      <c r="I640" s="84"/>
      <c r="J640" s="84"/>
      <c r="K640" s="84"/>
      <c r="L640" s="84"/>
      <c r="M640" s="84"/>
      <c r="N640" s="84"/>
      <c r="O640" s="84"/>
    </row>
    <row r="641" spans="1:15" x14ac:dyDescent="0.2">
      <c r="A641" s="84" t="s">
        <v>986</v>
      </c>
      <c r="B641" s="110">
        <f>'Main Pt 1'!B1598</f>
        <v>405</v>
      </c>
      <c r="C641" s="110">
        <f>'Main Pt 1'!B1861</f>
        <v>195</v>
      </c>
      <c r="D641" s="110">
        <f>'Main Pt 1'!B2124</f>
        <v>210</v>
      </c>
      <c r="E641" s="110">
        <f>'Compare Pt 1'!B1598</f>
        <v>2480</v>
      </c>
      <c r="F641" s="110">
        <f>'Compare Pt 1'!B1861</f>
        <v>1165</v>
      </c>
      <c r="G641" s="110">
        <f>'Compare Pt 1'!B2124</f>
        <v>1315</v>
      </c>
      <c r="H641" s="84"/>
      <c r="I641" s="84"/>
      <c r="J641" s="84"/>
      <c r="K641" s="84"/>
      <c r="L641" s="84"/>
      <c r="M641" s="84"/>
      <c r="N641" s="84"/>
      <c r="O641" s="84"/>
    </row>
    <row r="642" spans="1:15" x14ac:dyDescent="0.2">
      <c r="A642" s="84" t="s">
        <v>987</v>
      </c>
      <c r="B642" s="110">
        <f>'Main Pt 1'!B1599</f>
        <v>5050</v>
      </c>
      <c r="C642" s="110">
        <f>'Main Pt 1'!B1862</f>
        <v>1990</v>
      </c>
      <c r="D642" s="110">
        <f>'Main Pt 1'!B2125</f>
        <v>3060</v>
      </c>
      <c r="E642" s="110">
        <f>'Compare Pt 1'!B1599</f>
        <v>28585</v>
      </c>
      <c r="F642" s="110">
        <f>'Compare Pt 1'!B1862</f>
        <v>13370</v>
      </c>
      <c r="G642" s="110">
        <f>'Compare Pt 1'!B2125</f>
        <v>15215</v>
      </c>
      <c r="H642" s="84"/>
      <c r="I642" s="84"/>
      <c r="J642" s="84"/>
      <c r="K642" s="84"/>
      <c r="L642" s="84"/>
      <c r="M642" s="84"/>
      <c r="N642" s="84"/>
      <c r="O642" s="84"/>
    </row>
    <row r="643" spans="1:15" x14ac:dyDescent="0.2">
      <c r="A643" s="84" t="s">
        <v>988</v>
      </c>
      <c r="B643" s="110">
        <f>'Main Pt 1'!B1600</f>
        <v>1395</v>
      </c>
      <c r="C643" s="110">
        <f>'Main Pt 1'!B1863</f>
        <v>570</v>
      </c>
      <c r="D643" s="110">
        <f>'Main Pt 1'!B2126</f>
        <v>825</v>
      </c>
      <c r="E643" s="110">
        <f>'Compare Pt 1'!B1600</f>
        <v>15605</v>
      </c>
      <c r="F643" s="110">
        <f>'Compare Pt 1'!B1863</f>
        <v>7570</v>
      </c>
      <c r="G643" s="110">
        <f>'Compare Pt 1'!B2126</f>
        <v>8030</v>
      </c>
      <c r="H643" s="84"/>
      <c r="I643" s="84"/>
      <c r="J643" s="84"/>
      <c r="K643" s="84"/>
      <c r="L643" s="84"/>
      <c r="M643" s="84"/>
      <c r="N643" s="84"/>
      <c r="O643" s="84"/>
    </row>
    <row r="644" spans="1:15" x14ac:dyDescent="0.2">
      <c r="A644" s="84" t="s">
        <v>989</v>
      </c>
      <c r="B644" s="110">
        <f>'Main Pt 1'!B1601</f>
        <v>20</v>
      </c>
      <c r="C644" s="110">
        <f>'Main Pt 1'!B1864</f>
        <v>0</v>
      </c>
      <c r="D644" s="110">
        <f>'Main Pt 1'!B2127</f>
        <v>15</v>
      </c>
      <c r="E644" s="110">
        <f>'Compare Pt 1'!B1601</f>
        <v>205</v>
      </c>
      <c r="F644" s="110">
        <f>'Compare Pt 1'!B1864</f>
        <v>105</v>
      </c>
      <c r="G644" s="110">
        <f>'Compare Pt 1'!B2127</f>
        <v>100</v>
      </c>
      <c r="H644" s="84"/>
      <c r="I644" s="84"/>
      <c r="J644" s="84"/>
      <c r="K644" s="84"/>
      <c r="L644" s="84"/>
      <c r="M644" s="84"/>
      <c r="N644" s="84"/>
      <c r="O644" s="84"/>
    </row>
    <row r="645" spans="1:15" x14ac:dyDescent="0.2">
      <c r="A645" s="84" t="s">
        <v>990</v>
      </c>
      <c r="B645" s="110">
        <f>'Main Pt 1'!B1602</f>
        <v>20</v>
      </c>
      <c r="C645" s="110">
        <f>'Main Pt 1'!B1865</f>
        <v>20</v>
      </c>
      <c r="D645" s="110">
        <f>'Main Pt 1'!B2128</f>
        <v>0</v>
      </c>
      <c r="E645" s="110">
        <f>'Compare Pt 1'!B1602</f>
        <v>120</v>
      </c>
      <c r="F645" s="110">
        <f>'Compare Pt 1'!B1865</f>
        <v>60</v>
      </c>
      <c r="G645" s="110">
        <f>'Compare Pt 1'!B2128</f>
        <v>60</v>
      </c>
      <c r="H645" s="84"/>
      <c r="I645" s="84"/>
      <c r="J645" s="84"/>
      <c r="K645" s="84"/>
      <c r="L645" s="84"/>
      <c r="M645" s="84"/>
      <c r="N645" s="84"/>
      <c r="O645" s="84"/>
    </row>
    <row r="646" spans="1:15" x14ac:dyDescent="0.2">
      <c r="A646" s="84" t="s">
        <v>991</v>
      </c>
      <c r="B646" s="110">
        <f>'Main Pt 1'!B1603</f>
        <v>2710</v>
      </c>
      <c r="C646" s="110">
        <f>'Main Pt 1'!B1866</f>
        <v>1105</v>
      </c>
      <c r="D646" s="110">
        <f>'Main Pt 1'!B2129</f>
        <v>1610</v>
      </c>
      <c r="E646" s="110">
        <f>'Compare Pt 1'!B1603</f>
        <v>23655</v>
      </c>
      <c r="F646" s="110">
        <f>'Compare Pt 1'!B1866</f>
        <v>11340</v>
      </c>
      <c r="G646" s="110">
        <f>'Compare Pt 1'!B2129</f>
        <v>12315</v>
      </c>
      <c r="H646" s="84"/>
      <c r="I646" s="84"/>
      <c r="J646" s="84"/>
      <c r="K646" s="84"/>
      <c r="L646" s="84"/>
      <c r="M646" s="84"/>
      <c r="N646" s="84"/>
      <c r="O646" s="84"/>
    </row>
    <row r="647" spans="1:15" x14ac:dyDescent="0.2">
      <c r="A647" s="84" t="s">
        <v>992</v>
      </c>
      <c r="B647" s="110">
        <f>'Main Pt 1'!B1604</f>
        <v>2695</v>
      </c>
      <c r="C647" s="110">
        <f>'Main Pt 1'!B1867</f>
        <v>1095</v>
      </c>
      <c r="D647" s="110">
        <f>'Main Pt 1'!B2130</f>
        <v>1600</v>
      </c>
      <c r="E647" s="110">
        <f>'Compare Pt 1'!B1604</f>
        <v>23570</v>
      </c>
      <c r="F647" s="110">
        <f>'Compare Pt 1'!B1867</f>
        <v>11305</v>
      </c>
      <c r="G647" s="110">
        <f>'Compare Pt 1'!B2130</f>
        <v>12270</v>
      </c>
      <c r="H647" s="84"/>
      <c r="I647" s="84"/>
      <c r="J647" s="84"/>
      <c r="K647" s="84"/>
      <c r="L647" s="84"/>
      <c r="M647" s="84"/>
      <c r="N647" s="84"/>
      <c r="O647" s="84"/>
    </row>
    <row r="648" spans="1:15" x14ac:dyDescent="0.2">
      <c r="A648" s="84" t="s">
        <v>993</v>
      </c>
      <c r="B648" s="110">
        <f>'Main Pt 1'!B1605</f>
        <v>25</v>
      </c>
      <c r="C648" s="110">
        <f>'Main Pt 1'!B1868</f>
        <v>10</v>
      </c>
      <c r="D648" s="110">
        <f>'Main Pt 1'!B2131</f>
        <v>10</v>
      </c>
      <c r="E648" s="110">
        <f>'Compare Pt 1'!B1605</f>
        <v>210</v>
      </c>
      <c r="F648" s="110">
        <f>'Compare Pt 1'!B1868</f>
        <v>105</v>
      </c>
      <c r="G648" s="110">
        <f>'Compare Pt 1'!B2131</f>
        <v>105</v>
      </c>
      <c r="H648" s="84"/>
      <c r="I648" s="84"/>
      <c r="J648" s="84"/>
      <c r="K648" s="84"/>
      <c r="L648" s="84"/>
      <c r="M648" s="84"/>
      <c r="N648" s="84"/>
      <c r="O648" s="84"/>
    </row>
    <row r="649" spans="1:15" x14ac:dyDescent="0.2">
      <c r="A649" s="84" t="s">
        <v>994</v>
      </c>
      <c r="B649" s="110">
        <f>'Main Pt 1'!B1606</f>
        <v>45</v>
      </c>
      <c r="C649" s="110">
        <f>'Main Pt 1'!B1869</f>
        <v>30</v>
      </c>
      <c r="D649" s="110">
        <f>'Main Pt 1'!B2132</f>
        <v>15</v>
      </c>
      <c r="E649" s="110">
        <f>'Compare Pt 1'!B1606</f>
        <v>340</v>
      </c>
      <c r="F649" s="110">
        <f>'Compare Pt 1'!B1869</f>
        <v>180</v>
      </c>
      <c r="G649" s="110">
        <f>'Compare Pt 1'!B2132</f>
        <v>160</v>
      </c>
      <c r="H649" s="84"/>
      <c r="I649" s="84"/>
      <c r="J649" s="84"/>
      <c r="K649" s="84"/>
      <c r="L649" s="84"/>
      <c r="M649" s="84"/>
      <c r="N649" s="84"/>
      <c r="O649" s="84"/>
    </row>
    <row r="650" spans="1:15" x14ac:dyDescent="0.2">
      <c r="A650" s="84" t="s">
        <v>995</v>
      </c>
      <c r="B650" s="110">
        <f>'Main Pt 1'!B1607</f>
        <v>460</v>
      </c>
      <c r="C650" s="110">
        <f>'Main Pt 1'!B1870</f>
        <v>190</v>
      </c>
      <c r="D650" s="110">
        <f>'Main Pt 1'!B2133</f>
        <v>275</v>
      </c>
      <c r="E650" s="110">
        <f>'Compare Pt 1'!B1607</f>
        <v>2100</v>
      </c>
      <c r="F650" s="110">
        <f>'Compare Pt 1'!B1870</f>
        <v>955</v>
      </c>
      <c r="G650" s="110">
        <f>'Compare Pt 1'!B2133</f>
        <v>1145</v>
      </c>
      <c r="H650" s="84"/>
      <c r="I650" s="84"/>
      <c r="J650" s="84"/>
      <c r="K650" s="84"/>
      <c r="L650" s="84"/>
      <c r="M650" s="84"/>
      <c r="N650" s="84"/>
      <c r="O650" s="84"/>
    </row>
    <row r="651" spans="1:15" x14ac:dyDescent="0.2">
      <c r="A651" s="84" t="s">
        <v>996</v>
      </c>
      <c r="B651" s="110">
        <f>'Main Pt 1'!B1608</f>
        <v>195</v>
      </c>
      <c r="C651" s="110">
        <f>'Main Pt 1'!B1871</f>
        <v>85</v>
      </c>
      <c r="D651" s="110">
        <f>'Main Pt 1'!B2134</f>
        <v>105</v>
      </c>
      <c r="E651" s="110">
        <f>'Compare Pt 1'!B1608</f>
        <v>1150</v>
      </c>
      <c r="F651" s="110">
        <f>'Compare Pt 1'!B1871</f>
        <v>535</v>
      </c>
      <c r="G651" s="110">
        <f>'Compare Pt 1'!B2134</f>
        <v>610</v>
      </c>
      <c r="H651" s="84"/>
      <c r="I651" s="84"/>
      <c r="J651" s="84"/>
      <c r="K651" s="84"/>
      <c r="L651" s="84"/>
      <c r="M651" s="84"/>
      <c r="N651" s="84"/>
      <c r="O651" s="84"/>
    </row>
    <row r="652" spans="1:15" x14ac:dyDescent="0.2">
      <c r="A652" s="84" t="s">
        <v>997</v>
      </c>
      <c r="B652" s="110">
        <f>'Main Pt 1'!B1609</f>
        <v>1855</v>
      </c>
      <c r="C652" s="110">
        <f>'Main Pt 1'!B1872</f>
        <v>720</v>
      </c>
      <c r="D652" s="110">
        <f>'Main Pt 1'!B2135</f>
        <v>1135</v>
      </c>
      <c r="E652" s="110">
        <f>'Compare Pt 1'!B1609</f>
        <v>13060</v>
      </c>
      <c r="F652" s="110">
        <f>'Compare Pt 1'!B1872</f>
        <v>6270</v>
      </c>
      <c r="G652" s="110">
        <f>'Compare Pt 1'!B2135</f>
        <v>6790</v>
      </c>
      <c r="H652" s="84"/>
      <c r="I652" s="84"/>
      <c r="J652" s="84"/>
      <c r="K652" s="84"/>
      <c r="L652" s="84"/>
      <c r="M652" s="84"/>
      <c r="N652" s="84"/>
      <c r="O652" s="84"/>
    </row>
    <row r="653" spans="1:15" x14ac:dyDescent="0.2">
      <c r="A653" s="84" t="s">
        <v>998</v>
      </c>
      <c r="B653" s="110">
        <f>'Main Pt 1'!B1610</f>
        <v>10</v>
      </c>
      <c r="C653" s="110">
        <f>'Main Pt 1'!B1873</f>
        <v>0</v>
      </c>
      <c r="D653" s="110">
        <f>'Main Pt 1'!B2136</f>
        <v>0</v>
      </c>
      <c r="E653" s="110">
        <f>'Compare Pt 1'!B1610</f>
        <v>2375</v>
      </c>
      <c r="F653" s="110">
        <f>'Compare Pt 1'!B1873</f>
        <v>1205</v>
      </c>
      <c r="G653" s="110">
        <f>'Compare Pt 1'!B2136</f>
        <v>1165</v>
      </c>
      <c r="H653" s="84"/>
      <c r="I653" s="84"/>
      <c r="J653" s="84"/>
      <c r="K653" s="84"/>
      <c r="L653" s="84"/>
      <c r="M653" s="84"/>
      <c r="N653" s="84"/>
      <c r="O653" s="84"/>
    </row>
    <row r="654" spans="1:15" x14ac:dyDescent="0.2">
      <c r="A654" s="84" t="s">
        <v>999</v>
      </c>
      <c r="B654" s="110">
        <f>'Main Pt 1'!B1611</f>
        <v>0</v>
      </c>
      <c r="C654" s="110">
        <f>'Main Pt 1'!B1874</f>
        <v>0</v>
      </c>
      <c r="D654" s="110">
        <f>'Main Pt 1'!B2137</f>
        <v>0</v>
      </c>
      <c r="E654" s="110">
        <f>'Compare Pt 1'!B1611</f>
        <v>360</v>
      </c>
      <c r="F654" s="110">
        <f>'Compare Pt 1'!B1874</f>
        <v>165</v>
      </c>
      <c r="G654" s="110">
        <f>'Compare Pt 1'!B2137</f>
        <v>200</v>
      </c>
      <c r="H654" s="84"/>
      <c r="I654" s="84"/>
      <c r="J654" s="84"/>
      <c r="K654" s="84"/>
      <c r="L654" s="84"/>
      <c r="M654" s="84"/>
      <c r="N654" s="84"/>
      <c r="O654" s="84"/>
    </row>
    <row r="655" spans="1:15" x14ac:dyDescent="0.2">
      <c r="A655" s="84" t="s">
        <v>1000</v>
      </c>
      <c r="B655" s="110">
        <f>'Main Pt 1'!B1612</f>
        <v>35</v>
      </c>
      <c r="C655" s="110">
        <f>'Main Pt 1'!B1875</f>
        <v>10</v>
      </c>
      <c r="D655" s="110">
        <f>'Main Pt 1'!B2138</f>
        <v>30</v>
      </c>
      <c r="E655" s="110">
        <f>'Compare Pt 1'!B1612</f>
        <v>145</v>
      </c>
      <c r="F655" s="110">
        <f>'Compare Pt 1'!B1875</f>
        <v>60</v>
      </c>
      <c r="G655" s="110">
        <f>'Compare Pt 1'!B2138</f>
        <v>90</v>
      </c>
      <c r="H655" s="84"/>
      <c r="I655" s="84"/>
      <c r="J655" s="84"/>
      <c r="K655" s="84"/>
      <c r="L655" s="84"/>
      <c r="M655" s="84"/>
      <c r="N655" s="84"/>
      <c r="O655" s="84"/>
    </row>
    <row r="656" spans="1:15" x14ac:dyDescent="0.2">
      <c r="A656" s="84" t="s">
        <v>1001</v>
      </c>
      <c r="B656" s="110">
        <f>'Main Pt 1'!B1613</f>
        <v>0</v>
      </c>
      <c r="C656" s="110">
        <f>'Main Pt 1'!B1876</f>
        <v>10</v>
      </c>
      <c r="D656" s="110">
        <f>'Main Pt 1'!B2139</f>
        <v>0</v>
      </c>
      <c r="E656" s="110">
        <f>'Compare Pt 1'!B1613</f>
        <v>185</v>
      </c>
      <c r="F656" s="110">
        <f>'Compare Pt 1'!B1876</f>
        <v>85</v>
      </c>
      <c r="G656" s="110">
        <f>'Compare Pt 1'!B2139</f>
        <v>100</v>
      </c>
      <c r="H656" s="84"/>
      <c r="I656" s="84"/>
      <c r="J656" s="84"/>
      <c r="K656" s="84"/>
      <c r="L656" s="84"/>
      <c r="M656" s="84"/>
      <c r="N656" s="84"/>
      <c r="O656" s="84"/>
    </row>
    <row r="657" spans="1:15" x14ac:dyDescent="0.2">
      <c r="A657" s="84" t="s">
        <v>1002</v>
      </c>
      <c r="B657" s="110">
        <f>'Main Pt 1'!B1614</f>
        <v>50</v>
      </c>
      <c r="C657" s="110">
        <f>'Main Pt 1'!B1877</f>
        <v>35</v>
      </c>
      <c r="D657" s="110">
        <f>'Main Pt 1'!B2140</f>
        <v>15</v>
      </c>
      <c r="E657" s="110">
        <f>'Compare Pt 1'!B1614</f>
        <v>2810</v>
      </c>
      <c r="F657" s="110">
        <f>'Compare Pt 1'!B1877</f>
        <v>1345</v>
      </c>
      <c r="G657" s="110">
        <f>'Compare Pt 1'!B2140</f>
        <v>1475</v>
      </c>
      <c r="H657" s="84"/>
      <c r="I657" s="84"/>
      <c r="J657" s="84"/>
      <c r="K657" s="84"/>
      <c r="L657" s="84"/>
      <c r="M657" s="84"/>
      <c r="N657" s="84"/>
      <c r="O657" s="84"/>
    </row>
    <row r="658" spans="1:15" x14ac:dyDescent="0.2">
      <c r="A658" s="84" t="s">
        <v>1003</v>
      </c>
      <c r="B658" s="110">
        <f>'Main Pt 1'!B1615</f>
        <v>10</v>
      </c>
      <c r="C658" s="110">
        <f>'Main Pt 1'!B1878</f>
        <v>10</v>
      </c>
      <c r="D658" s="110">
        <f>'Main Pt 1'!B2141</f>
        <v>0</v>
      </c>
      <c r="E658" s="110">
        <f>'Compare Pt 1'!B1615</f>
        <v>1005</v>
      </c>
      <c r="F658" s="110">
        <f>'Compare Pt 1'!B1878</f>
        <v>475</v>
      </c>
      <c r="G658" s="110">
        <f>'Compare Pt 1'!B2141</f>
        <v>535</v>
      </c>
      <c r="H658" s="84"/>
      <c r="I658" s="84"/>
      <c r="J658" s="84"/>
      <c r="K658" s="84"/>
      <c r="L658" s="84"/>
      <c r="M658" s="84"/>
      <c r="N658" s="84"/>
      <c r="O658" s="84"/>
    </row>
    <row r="659" spans="1:15" x14ac:dyDescent="0.2">
      <c r="A659" s="84" t="s">
        <v>1004</v>
      </c>
      <c r="B659" s="110">
        <f>'Main Pt 1'!B1616</f>
        <v>15</v>
      </c>
      <c r="C659" s="110">
        <f>'Main Pt 1'!B1879</f>
        <v>10</v>
      </c>
      <c r="D659" s="110">
        <f>'Main Pt 1'!B2142</f>
        <v>10</v>
      </c>
      <c r="E659" s="110">
        <f>'Compare Pt 1'!B1616</f>
        <v>1365</v>
      </c>
      <c r="F659" s="110">
        <f>'Compare Pt 1'!B1879</f>
        <v>660</v>
      </c>
      <c r="G659" s="110">
        <f>'Compare Pt 1'!B2142</f>
        <v>710</v>
      </c>
      <c r="H659" s="84"/>
      <c r="I659" s="84"/>
      <c r="J659" s="84"/>
      <c r="K659" s="84"/>
      <c r="L659" s="84"/>
      <c r="M659" s="84"/>
      <c r="N659" s="84"/>
      <c r="O659" s="84"/>
    </row>
    <row r="660" spans="1:15" x14ac:dyDescent="0.2">
      <c r="A660" s="84" t="s">
        <v>1005</v>
      </c>
      <c r="B660" s="110">
        <f>'Main Pt 1'!B1617</f>
        <v>35</v>
      </c>
      <c r="C660" s="110">
        <f>'Main Pt 1'!B1880</f>
        <v>15</v>
      </c>
      <c r="D660" s="110">
        <f>'Main Pt 1'!B2143</f>
        <v>15</v>
      </c>
      <c r="E660" s="110">
        <f>'Compare Pt 1'!B1617</f>
        <v>675</v>
      </c>
      <c r="F660" s="110">
        <f>'Compare Pt 1'!B1880</f>
        <v>315</v>
      </c>
      <c r="G660" s="110">
        <f>'Compare Pt 1'!B2143</f>
        <v>360</v>
      </c>
      <c r="H660" s="84"/>
      <c r="I660" s="84"/>
      <c r="J660" s="84"/>
      <c r="K660" s="84"/>
      <c r="L660" s="84"/>
      <c r="M660" s="84"/>
      <c r="N660" s="84"/>
      <c r="O660" s="84"/>
    </row>
    <row r="661" spans="1:15" x14ac:dyDescent="0.2">
      <c r="A661" s="84" t="s">
        <v>1006</v>
      </c>
      <c r="B661" s="110">
        <f>'Main Pt 1'!B1618</f>
        <v>50</v>
      </c>
      <c r="C661" s="110">
        <f>'Main Pt 1'!B1881</f>
        <v>30</v>
      </c>
      <c r="D661" s="110">
        <f>'Main Pt 1'!B2144</f>
        <v>15</v>
      </c>
      <c r="E661" s="110">
        <f>'Compare Pt 1'!B1618</f>
        <v>630</v>
      </c>
      <c r="F661" s="110">
        <f>'Compare Pt 1'!B1881</f>
        <v>340</v>
      </c>
      <c r="G661" s="110">
        <f>'Compare Pt 1'!B2144</f>
        <v>285</v>
      </c>
      <c r="H661" s="84"/>
      <c r="I661" s="84"/>
      <c r="J661" s="84"/>
      <c r="K661" s="84"/>
      <c r="L661" s="84"/>
      <c r="M661" s="84"/>
      <c r="N661" s="84"/>
      <c r="O661" s="84"/>
    </row>
    <row r="662" spans="1:15" x14ac:dyDescent="0.2">
      <c r="A662" s="84" t="s">
        <v>1007</v>
      </c>
      <c r="B662" s="110">
        <f>'Main Pt 1'!B1619</f>
        <v>15</v>
      </c>
      <c r="C662" s="110">
        <f>'Main Pt 1'!B1882</f>
        <v>10</v>
      </c>
      <c r="D662" s="110">
        <f>'Main Pt 1'!B2145</f>
        <v>10</v>
      </c>
      <c r="E662" s="110">
        <f>'Compare Pt 1'!B1619</f>
        <v>365</v>
      </c>
      <c r="F662" s="110">
        <f>'Compare Pt 1'!B1882</f>
        <v>200</v>
      </c>
      <c r="G662" s="110">
        <f>'Compare Pt 1'!B2145</f>
        <v>165</v>
      </c>
      <c r="H662" s="84"/>
      <c r="I662" s="84"/>
      <c r="J662" s="84"/>
      <c r="K662" s="84"/>
      <c r="L662" s="84"/>
      <c r="M662" s="84"/>
      <c r="N662" s="84"/>
      <c r="O662" s="84"/>
    </row>
    <row r="663" spans="1:15" x14ac:dyDescent="0.2">
      <c r="A663" s="84" t="s">
        <v>1008</v>
      </c>
      <c r="B663" s="110">
        <f>'Main Pt 1'!B1620</f>
        <v>30</v>
      </c>
      <c r="C663" s="110">
        <f>'Main Pt 1'!B1883</f>
        <v>25</v>
      </c>
      <c r="D663" s="110">
        <f>'Main Pt 1'!B2146</f>
        <v>10</v>
      </c>
      <c r="E663" s="110">
        <f>'Compare Pt 1'!B1620</f>
        <v>265</v>
      </c>
      <c r="F663" s="110">
        <f>'Compare Pt 1'!B1883</f>
        <v>140</v>
      </c>
      <c r="G663" s="110">
        <f>'Compare Pt 1'!B2146</f>
        <v>130</v>
      </c>
      <c r="H663" s="84"/>
      <c r="I663" s="84"/>
      <c r="J663" s="84"/>
      <c r="K663" s="84"/>
      <c r="L663" s="84"/>
      <c r="M663" s="84"/>
      <c r="N663" s="84"/>
      <c r="O663" s="84"/>
    </row>
    <row r="664" spans="1:15" x14ac:dyDescent="0.2">
      <c r="A664" s="84" t="s">
        <v>1009</v>
      </c>
      <c r="B664" s="110">
        <f>'Main Pt 1'!B1621</f>
        <v>0</v>
      </c>
      <c r="C664" s="110">
        <f>'Main Pt 1'!B1884</f>
        <v>0</v>
      </c>
      <c r="D664" s="110">
        <f>'Main Pt 1'!B2147</f>
        <v>0</v>
      </c>
      <c r="E664" s="110">
        <f>'Compare Pt 1'!B1621</f>
        <v>420</v>
      </c>
      <c r="F664" s="110">
        <f>'Compare Pt 1'!B1884</f>
        <v>165</v>
      </c>
      <c r="G664" s="110">
        <f>'Compare Pt 1'!B2147</f>
        <v>260</v>
      </c>
      <c r="H664" s="84"/>
      <c r="I664" s="84"/>
      <c r="J664" s="84"/>
      <c r="K664" s="84"/>
      <c r="L664" s="84"/>
      <c r="M664" s="84"/>
      <c r="N664" s="84"/>
      <c r="O664" s="84"/>
    </row>
    <row r="665" spans="1:15" x14ac:dyDescent="0.2">
      <c r="A665" s="84" t="s">
        <v>1010</v>
      </c>
      <c r="B665" s="110">
        <f>'Main Pt 1'!B1622</f>
        <v>0</v>
      </c>
      <c r="C665" s="110">
        <f>'Main Pt 1'!B1885</f>
        <v>0</v>
      </c>
      <c r="D665" s="110">
        <f>'Main Pt 1'!B2148</f>
        <v>0</v>
      </c>
      <c r="E665" s="110">
        <f>'Compare Pt 1'!B1622</f>
        <v>280</v>
      </c>
      <c r="F665" s="110">
        <f>'Compare Pt 1'!B1885</f>
        <v>115</v>
      </c>
      <c r="G665" s="110">
        <f>'Compare Pt 1'!B2148</f>
        <v>165</v>
      </c>
      <c r="H665" s="84"/>
      <c r="I665" s="84"/>
      <c r="J665" s="84"/>
      <c r="K665" s="84"/>
      <c r="L665" s="84"/>
      <c r="M665" s="84"/>
      <c r="N665" s="84"/>
      <c r="O665" s="84"/>
    </row>
    <row r="666" spans="1:15" x14ac:dyDescent="0.2">
      <c r="A666" s="84" t="s">
        <v>1011</v>
      </c>
      <c r="B666" s="110">
        <f>'Main Pt 1'!B1623</f>
        <v>10</v>
      </c>
      <c r="C666" s="110">
        <f>'Main Pt 1'!B1886</f>
        <v>0</v>
      </c>
      <c r="D666" s="110">
        <f>'Main Pt 1'!B2149</f>
        <v>10</v>
      </c>
      <c r="E666" s="110">
        <f>'Compare Pt 1'!B1623</f>
        <v>140</v>
      </c>
      <c r="F666" s="110">
        <f>'Compare Pt 1'!B1886</f>
        <v>45</v>
      </c>
      <c r="G666" s="110">
        <f>'Compare Pt 1'!B2149</f>
        <v>95</v>
      </c>
      <c r="H666" s="84"/>
      <c r="I666" s="84"/>
      <c r="J666" s="84"/>
      <c r="K666" s="84"/>
      <c r="L666" s="84"/>
      <c r="M666" s="84"/>
      <c r="N666" s="84"/>
      <c r="O666" s="84"/>
    </row>
    <row r="667" spans="1:15" x14ac:dyDescent="0.2">
      <c r="A667" s="84" t="s">
        <v>1012</v>
      </c>
      <c r="B667" s="110">
        <f>'Main Pt 1'!B1624</f>
        <v>15</v>
      </c>
      <c r="C667" s="110">
        <f>'Main Pt 1'!B1887</f>
        <v>10</v>
      </c>
      <c r="D667" s="110">
        <f>'Main Pt 1'!B2150</f>
        <v>0</v>
      </c>
      <c r="E667" s="110">
        <f>'Compare Pt 1'!B1624</f>
        <v>90</v>
      </c>
      <c r="F667" s="110">
        <f>'Compare Pt 1'!B1887</f>
        <v>40</v>
      </c>
      <c r="G667" s="110">
        <f>'Compare Pt 1'!B2150</f>
        <v>45</v>
      </c>
      <c r="H667" s="84"/>
      <c r="I667" s="84"/>
      <c r="J667" s="84"/>
      <c r="K667" s="84"/>
      <c r="L667" s="84"/>
      <c r="M667" s="84"/>
      <c r="N667" s="84"/>
      <c r="O667" s="84"/>
    </row>
    <row r="668" spans="1:15" x14ac:dyDescent="0.2">
      <c r="A668" s="84" t="s">
        <v>1013</v>
      </c>
      <c r="B668" s="110">
        <f>'Main Pt 1'!B1625</f>
        <v>125</v>
      </c>
      <c r="C668" s="110">
        <f>'Main Pt 1'!B1888</f>
        <v>50</v>
      </c>
      <c r="D668" s="110">
        <f>'Main Pt 1'!B2151</f>
        <v>70</v>
      </c>
      <c r="E668" s="110">
        <f>'Compare Pt 1'!B1625</f>
        <v>470</v>
      </c>
      <c r="F668" s="110">
        <f>'Compare Pt 1'!B1888</f>
        <v>205</v>
      </c>
      <c r="G668" s="110">
        <f>'Compare Pt 1'!B2151</f>
        <v>265</v>
      </c>
      <c r="H668" s="84"/>
      <c r="I668" s="84"/>
      <c r="J668" s="84"/>
      <c r="K668" s="84"/>
      <c r="L668" s="84"/>
      <c r="M668" s="84"/>
      <c r="N668" s="84"/>
      <c r="O668" s="84"/>
    </row>
    <row r="669" spans="1:15" x14ac:dyDescent="0.2">
      <c r="A669" s="84" t="s">
        <v>1014</v>
      </c>
      <c r="B669" s="110">
        <f>'Main Pt 1'!B1626</f>
        <v>2580</v>
      </c>
      <c r="C669" s="110">
        <f>'Main Pt 1'!B1889</f>
        <v>1275</v>
      </c>
      <c r="D669" s="110">
        <f>'Main Pt 1'!B2152</f>
        <v>1310</v>
      </c>
      <c r="E669" s="110">
        <f>'Compare Pt 1'!B1626</f>
        <v>42985</v>
      </c>
      <c r="F669" s="110">
        <f>'Compare Pt 1'!B1889</f>
        <v>21355</v>
      </c>
      <c r="G669" s="110">
        <f>'Compare Pt 1'!B2152</f>
        <v>21625</v>
      </c>
      <c r="H669" s="84"/>
      <c r="I669" s="84"/>
      <c r="J669" s="84"/>
      <c r="K669" s="84"/>
      <c r="L669" s="84"/>
      <c r="M669" s="84"/>
      <c r="N669" s="84"/>
      <c r="O669" s="84"/>
    </row>
    <row r="670" spans="1:15" x14ac:dyDescent="0.2">
      <c r="A670" s="84" t="s">
        <v>1015</v>
      </c>
      <c r="B670" s="110">
        <f>'Main Pt 1'!B1627</f>
        <v>45</v>
      </c>
      <c r="C670" s="110">
        <f>'Main Pt 1'!B1890</f>
        <v>20</v>
      </c>
      <c r="D670" s="110">
        <f>'Main Pt 1'!B2153</f>
        <v>25</v>
      </c>
      <c r="E670" s="110">
        <f>'Compare Pt 1'!B1627</f>
        <v>1975</v>
      </c>
      <c r="F670" s="110">
        <f>'Compare Pt 1'!B1890</f>
        <v>895</v>
      </c>
      <c r="G670" s="110">
        <f>'Compare Pt 1'!B2153</f>
        <v>1080</v>
      </c>
      <c r="H670" s="84"/>
      <c r="I670" s="84"/>
      <c r="J670" s="84"/>
      <c r="K670" s="84"/>
      <c r="L670" s="84"/>
      <c r="M670" s="84"/>
      <c r="N670" s="84"/>
      <c r="O670" s="84"/>
    </row>
    <row r="671" spans="1:15" x14ac:dyDescent="0.2">
      <c r="A671" s="84" t="s">
        <v>1016</v>
      </c>
      <c r="B671" s="110">
        <f>'Main Pt 1'!B1628</f>
        <v>2370</v>
      </c>
      <c r="C671" s="110">
        <f>'Main Pt 1'!B1891</f>
        <v>1160</v>
      </c>
      <c r="D671" s="110">
        <f>'Main Pt 1'!B2154</f>
        <v>1205</v>
      </c>
      <c r="E671" s="110">
        <f>'Compare Pt 1'!B1628</f>
        <v>40620</v>
      </c>
      <c r="F671" s="110">
        <f>'Compare Pt 1'!B1891</f>
        <v>20280</v>
      </c>
      <c r="G671" s="110">
        <f>'Compare Pt 1'!B2154</f>
        <v>20340</v>
      </c>
      <c r="H671" s="84"/>
      <c r="I671" s="84"/>
      <c r="J671" s="84"/>
      <c r="K671" s="84"/>
      <c r="L671" s="84"/>
      <c r="M671" s="84"/>
      <c r="N671" s="84"/>
      <c r="O671" s="84"/>
    </row>
    <row r="672" spans="1:15" x14ac:dyDescent="0.2">
      <c r="A672" s="84" t="s">
        <v>1017</v>
      </c>
      <c r="B672" s="110">
        <f>'Main Pt 1'!B1629</f>
        <v>175</v>
      </c>
      <c r="C672" s="110">
        <f>'Main Pt 1'!B1892</f>
        <v>95</v>
      </c>
      <c r="D672" s="110">
        <f>'Main Pt 1'!B2155</f>
        <v>75</v>
      </c>
      <c r="E672" s="110">
        <f>'Compare Pt 1'!B1629</f>
        <v>465</v>
      </c>
      <c r="F672" s="110">
        <f>'Compare Pt 1'!B1892</f>
        <v>225</v>
      </c>
      <c r="G672" s="110">
        <f>'Compare Pt 1'!B2155</f>
        <v>240</v>
      </c>
      <c r="H672" s="84"/>
      <c r="I672" s="84"/>
      <c r="J672" s="84"/>
      <c r="K672" s="84"/>
      <c r="L672" s="84"/>
      <c r="M672" s="84"/>
      <c r="N672" s="84"/>
      <c r="O672" s="84"/>
    </row>
    <row r="673" spans="1:15" x14ac:dyDescent="0.2">
      <c r="A673" s="84" t="s">
        <v>1018</v>
      </c>
      <c r="B673" s="110">
        <f>'Main Pt 1'!B1630</f>
        <v>685</v>
      </c>
      <c r="C673" s="110">
        <f>'Main Pt 1'!B1893</f>
        <v>265</v>
      </c>
      <c r="D673" s="110">
        <f>'Main Pt 1'!B2156</f>
        <v>420</v>
      </c>
      <c r="E673" s="110">
        <f>'Compare Pt 1'!B1630</f>
        <v>2800</v>
      </c>
      <c r="F673" s="110">
        <f>'Compare Pt 1'!B1893</f>
        <v>1240</v>
      </c>
      <c r="G673" s="110">
        <f>'Compare Pt 1'!B2156</f>
        <v>1555</v>
      </c>
      <c r="H673" s="84"/>
      <c r="I673" s="84"/>
      <c r="J673" s="84"/>
      <c r="K673" s="84"/>
      <c r="L673" s="84"/>
      <c r="M673" s="84"/>
      <c r="N673" s="84"/>
      <c r="O673" s="84"/>
    </row>
    <row r="674" spans="1:15" x14ac:dyDescent="0.2">
      <c r="A674" s="84" t="s">
        <v>1019</v>
      </c>
      <c r="B674" s="110">
        <f>'Main Pt 1'!B1631</f>
        <v>90</v>
      </c>
      <c r="C674" s="110">
        <f>'Main Pt 1'!B1894</f>
        <v>20</v>
      </c>
      <c r="D674" s="110">
        <f>'Main Pt 1'!B2157</f>
        <v>65</v>
      </c>
      <c r="E674" s="110">
        <f>'Compare Pt 1'!B1631</f>
        <v>125</v>
      </c>
      <c r="F674" s="110">
        <f>'Compare Pt 1'!B1894</f>
        <v>40</v>
      </c>
      <c r="G674" s="110">
        <f>'Compare Pt 1'!B2157</f>
        <v>85</v>
      </c>
      <c r="H674" s="84"/>
      <c r="I674" s="84"/>
      <c r="J674" s="84"/>
      <c r="K674" s="84"/>
      <c r="L674" s="84"/>
      <c r="M674" s="84"/>
      <c r="N674" s="84"/>
      <c r="O674" s="84"/>
    </row>
    <row r="675" spans="1:15" x14ac:dyDescent="0.2">
      <c r="A675" s="84" t="s">
        <v>1020</v>
      </c>
      <c r="B675" s="110">
        <f>'Main Pt 1'!B1632</f>
        <v>500</v>
      </c>
      <c r="C675" s="110">
        <f>'Main Pt 1'!B1895</f>
        <v>215</v>
      </c>
      <c r="D675" s="110">
        <f>'Main Pt 1'!B2158</f>
        <v>280</v>
      </c>
      <c r="E675" s="110">
        <f>'Compare Pt 1'!B1632</f>
        <v>2415</v>
      </c>
      <c r="F675" s="110">
        <f>'Compare Pt 1'!B1895</f>
        <v>1120</v>
      </c>
      <c r="G675" s="110">
        <f>'Compare Pt 1'!B2158</f>
        <v>1295</v>
      </c>
      <c r="H675" s="84"/>
      <c r="I675" s="84"/>
      <c r="J675" s="84"/>
      <c r="K675" s="84"/>
      <c r="L675" s="84"/>
      <c r="M675" s="84"/>
      <c r="N675" s="84"/>
      <c r="O675" s="84"/>
    </row>
    <row r="676" spans="1:15" x14ac:dyDescent="0.2">
      <c r="A676" s="84" t="s">
        <v>1021</v>
      </c>
      <c r="B676" s="110">
        <f>'Main Pt 1'!B1633</f>
        <v>95</v>
      </c>
      <c r="C676" s="110">
        <f>'Main Pt 1'!B1896</f>
        <v>25</v>
      </c>
      <c r="D676" s="110">
        <f>'Main Pt 1'!B2159</f>
        <v>75</v>
      </c>
      <c r="E676" s="110">
        <f>'Compare Pt 1'!B1633</f>
        <v>180</v>
      </c>
      <c r="F676" s="110">
        <f>'Compare Pt 1'!B1896</f>
        <v>60</v>
      </c>
      <c r="G676" s="110">
        <f>'Compare Pt 1'!B2159</f>
        <v>125</v>
      </c>
      <c r="H676" s="84"/>
      <c r="I676" s="84"/>
      <c r="J676" s="84"/>
      <c r="K676" s="84"/>
      <c r="L676" s="84"/>
      <c r="M676" s="84"/>
      <c r="N676" s="84"/>
      <c r="O676" s="84"/>
    </row>
    <row r="677" spans="1:15" x14ac:dyDescent="0.2">
      <c r="A677" s="84" t="s">
        <v>1022</v>
      </c>
      <c r="B677" s="110">
        <f>'Main Pt 1'!B1634</f>
        <v>35</v>
      </c>
      <c r="C677" s="110">
        <f>'Main Pt 1'!B1897</f>
        <v>0</v>
      </c>
      <c r="D677" s="110">
        <f>'Main Pt 1'!B2160</f>
        <v>25</v>
      </c>
      <c r="E677" s="110">
        <f>'Compare Pt 1'!B1634</f>
        <v>115</v>
      </c>
      <c r="F677" s="110">
        <f>'Compare Pt 1'!B1897</f>
        <v>40</v>
      </c>
      <c r="G677" s="110">
        <f>'Compare Pt 1'!B2160</f>
        <v>75</v>
      </c>
      <c r="H677" s="84"/>
      <c r="I677" s="84"/>
      <c r="J677" s="84"/>
      <c r="K677" s="84"/>
      <c r="L677" s="84"/>
      <c r="M677" s="84"/>
      <c r="N677" s="84"/>
      <c r="O677" s="84"/>
    </row>
    <row r="678" spans="1:15" x14ac:dyDescent="0.2">
      <c r="A678" s="84" t="s">
        <v>1023</v>
      </c>
      <c r="B678" s="110">
        <f>'Main Pt 1'!B1635</f>
        <v>0</v>
      </c>
      <c r="C678" s="110">
        <f>'Main Pt 1'!B1898</f>
        <v>0</v>
      </c>
      <c r="D678" s="110">
        <f>'Main Pt 1'!B2161</f>
        <v>0</v>
      </c>
      <c r="E678" s="110">
        <f>'Compare Pt 1'!B1635</f>
        <v>175</v>
      </c>
      <c r="F678" s="110">
        <f>'Compare Pt 1'!B1898</f>
        <v>90</v>
      </c>
      <c r="G678" s="110">
        <f>'Compare Pt 1'!B2161</f>
        <v>75</v>
      </c>
      <c r="H678" s="84"/>
      <c r="I678" s="84"/>
      <c r="J678" s="84"/>
      <c r="K678" s="84"/>
      <c r="L678" s="84"/>
      <c r="M678" s="84"/>
      <c r="N678" s="84"/>
      <c r="O678" s="84"/>
    </row>
    <row r="679" spans="1:15" x14ac:dyDescent="0.2">
      <c r="A679" s="84" t="s">
        <v>1024</v>
      </c>
      <c r="B679" s="110">
        <f>'Main Pt 1'!B1636</f>
        <v>210</v>
      </c>
      <c r="C679" s="110">
        <f>'Main Pt 1'!B1899</f>
        <v>110</v>
      </c>
      <c r="D679" s="110">
        <f>'Main Pt 1'!B2162</f>
        <v>95</v>
      </c>
      <c r="E679" s="110">
        <f>'Compare Pt 1'!B1636</f>
        <v>1205</v>
      </c>
      <c r="F679" s="110">
        <f>'Compare Pt 1'!B1899</f>
        <v>580</v>
      </c>
      <c r="G679" s="110">
        <f>'Compare Pt 1'!B2162</f>
        <v>625</v>
      </c>
      <c r="H679" s="84"/>
      <c r="I679" s="84"/>
      <c r="J679" s="84"/>
      <c r="K679" s="84"/>
      <c r="L679" s="84"/>
      <c r="M679" s="84"/>
      <c r="N679" s="84"/>
      <c r="O679" s="84"/>
    </row>
    <row r="680" spans="1:15" x14ac:dyDescent="0.2">
      <c r="A680" s="84" t="s">
        <v>1025</v>
      </c>
      <c r="B680" s="110">
        <f>'Main Pt 1'!B1637</f>
        <v>515</v>
      </c>
      <c r="C680" s="110">
        <f>'Main Pt 1'!B1900</f>
        <v>220</v>
      </c>
      <c r="D680" s="110">
        <f>'Main Pt 1'!B2163</f>
        <v>290</v>
      </c>
      <c r="E680" s="110">
        <f>'Compare Pt 1'!B1637</f>
        <v>5745</v>
      </c>
      <c r="F680" s="110">
        <f>'Compare Pt 1'!B1900</f>
        <v>2730</v>
      </c>
      <c r="G680" s="110">
        <f>'Compare Pt 1'!B2163</f>
        <v>3015</v>
      </c>
      <c r="H680" s="84"/>
      <c r="I680" s="84"/>
      <c r="J680" s="84"/>
      <c r="K680" s="84"/>
      <c r="L680" s="84"/>
      <c r="M680" s="84"/>
      <c r="N680" s="84"/>
      <c r="O680" s="84"/>
    </row>
    <row r="681" spans="1:15" x14ac:dyDescent="0.2">
      <c r="A681" s="84" t="s">
        <v>1026</v>
      </c>
      <c r="B681" s="110">
        <f>'Main Pt 1'!B1638</f>
        <v>0</v>
      </c>
      <c r="C681" s="110">
        <f>'Main Pt 1'!B1901</f>
        <v>10</v>
      </c>
      <c r="D681" s="110">
        <f>'Main Pt 1'!B2164</f>
        <v>0</v>
      </c>
      <c r="E681" s="110">
        <f>'Compare Pt 1'!B1638</f>
        <v>180</v>
      </c>
      <c r="F681" s="110">
        <f>'Compare Pt 1'!B1901</f>
        <v>75</v>
      </c>
      <c r="G681" s="110">
        <f>'Compare Pt 1'!B2164</f>
        <v>110</v>
      </c>
      <c r="H681" s="84"/>
      <c r="I681" s="84"/>
      <c r="J681" s="84"/>
      <c r="K681" s="84"/>
      <c r="L681" s="84"/>
      <c r="M681" s="84"/>
      <c r="N681" s="84"/>
      <c r="O681" s="84"/>
    </row>
    <row r="682" spans="1:15" x14ac:dyDescent="0.2">
      <c r="A682" s="84" t="s">
        <v>1027</v>
      </c>
      <c r="B682" s="110">
        <f>'Main Pt 1'!B1639</f>
        <v>90</v>
      </c>
      <c r="C682" s="110">
        <f>'Main Pt 1'!B1902</f>
        <v>15</v>
      </c>
      <c r="D682" s="110">
        <f>'Main Pt 1'!B2165</f>
        <v>75</v>
      </c>
      <c r="E682" s="110">
        <f>'Compare Pt 1'!B1639</f>
        <v>1060</v>
      </c>
      <c r="F682" s="110">
        <f>'Compare Pt 1'!B1902</f>
        <v>475</v>
      </c>
      <c r="G682" s="110">
        <f>'Compare Pt 1'!B2165</f>
        <v>580</v>
      </c>
      <c r="H682" s="84"/>
      <c r="I682" s="84"/>
      <c r="J682" s="84"/>
      <c r="K682" s="84"/>
      <c r="L682" s="84"/>
      <c r="M682" s="84"/>
      <c r="N682" s="84"/>
      <c r="O682" s="84"/>
    </row>
    <row r="683" spans="1:15" x14ac:dyDescent="0.2">
      <c r="A683" s="84" t="s">
        <v>1028</v>
      </c>
      <c r="B683" s="110">
        <f>'Main Pt 1'!B1640</f>
        <v>35</v>
      </c>
      <c r="C683" s="110">
        <f>'Main Pt 1'!B1903</f>
        <v>10</v>
      </c>
      <c r="D683" s="110">
        <f>'Main Pt 1'!B2166</f>
        <v>20</v>
      </c>
      <c r="E683" s="110">
        <f>'Compare Pt 1'!B1640</f>
        <v>790</v>
      </c>
      <c r="F683" s="110">
        <f>'Compare Pt 1'!B1903</f>
        <v>405</v>
      </c>
      <c r="G683" s="110">
        <f>'Compare Pt 1'!B2166</f>
        <v>385</v>
      </c>
      <c r="H683" s="84"/>
      <c r="I683" s="84"/>
      <c r="J683" s="84"/>
      <c r="K683" s="84"/>
      <c r="L683" s="84"/>
      <c r="M683" s="84"/>
      <c r="N683" s="84"/>
      <c r="O683" s="84"/>
    </row>
    <row r="684" spans="1:15" x14ac:dyDescent="0.2">
      <c r="A684" s="84" t="s">
        <v>1029</v>
      </c>
      <c r="B684" s="110">
        <f>'Main Pt 1'!B1641</f>
        <v>80</v>
      </c>
      <c r="C684" s="110">
        <f>'Main Pt 1'!B1904</f>
        <v>35</v>
      </c>
      <c r="D684" s="110">
        <f>'Main Pt 1'!B2167</f>
        <v>50</v>
      </c>
      <c r="E684" s="110">
        <f>'Compare Pt 1'!B1641</f>
        <v>820</v>
      </c>
      <c r="F684" s="110">
        <f>'Compare Pt 1'!B1904</f>
        <v>365</v>
      </c>
      <c r="G684" s="110">
        <f>'Compare Pt 1'!B2167</f>
        <v>450</v>
      </c>
      <c r="H684" s="84"/>
      <c r="I684" s="84"/>
      <c r="J684" s="84"/>
      <c r="K684" s="84"/>
      <c r="L684" s="84"/>
      <c r="M684" s="84"/>
      <c r="N684" s="84"/>
      <c r="O684" s="84"/>
    </row>
    <row r="685" spans="1:15" x14ac:dyDescent="0.2">
      <c r="A685" s="84" t="s">
        <v>1030</v>
      </c>
      <c r="B685" s="110">
        <f>'Main Pt 1'!B1642</f>
        <v>135</v>
      </c>
      <c r="C685" s="110">
        <f>'Main Pt 1'!B1905</f>
        <v>70</v>
      </c>
      <c r="D685" s="110">
        <f>'Main Pt 1'!B2168</f>
        <v>65</v>
      </c>
      <c r="E685" s="110">
        <f>'Compare Pt 1'!B1642</f>
        <v>1305</v>
      </c>
      <c r="F685" s="110">
        <f>'Compare Pt 1'!B1905</f>
        <v>640</v>
      </c>
      <c r="G685" s="110">
        <f>'Compare Pt 1'!B2168</f>
        <v>665</v>
      </c>
      <c r="H685" s="84"/>
      <c r="I685" s="84"/>
      <c r="J685" s="84"/>
      <c r="K685" s="84"/>
      <c r="L685" s="84"/>
      <c r="M685" s="84"/>
      <c r="N685" s="84"/>
      <c r="O685" s="84"/>
    </row>
    <row r="686" spans="1:15" x14ac:dyDescent="0.2">
      <c r="A686" s="84" t="s">
        <v>1031</v>
      </c>
      <c r="B686" s="110">
        <f>'Main Pt 1'!B1643</f>
        <v>0</v>
      </c>
      <c r="C686" s="110">
        <f>'Main Pt 1'!B1906</f>
        <v>0</v>
      </c>
      <c r="D686" s="110">
        <f>'Main Pt 1'!B2169</f>
        <v>0</v>
      </c>
      <c r="E686" s="110">
        <f>'Compare Pt 1'!B1643</f>
        <v>285</v>
      </c>
      <c r="F686" s="110">
        <f>'Compare Pt 1'!B1906</f>
        <v>125</v>
      </c>
      <c r="G686" s="110">
        <f>'Compare Pt 1'!B2169</f>
        <v>155</v>
      </c>
      <c r="H686" s="84"/>
      <c r="I686" s="84"/>
      <c r="J686" s="84"/>
      <c r="K686" s="84"/>
      <c r="L686" s="84"/>
      <c r="M686" s="84"/>
      <c r="N686" s="84"/>
      <c r="O686" s="84"/>
    </row>
    <row r="687" spans="1:15" x14ac:dyDescent="0.2">
      <c r="A687" s="84" t="s">
        <v>1032</v>
      </c>
      <c r="B687" s="110">
        <f>'Main Pt 1'!B1644</f>
        <v>15</v>
      </c>
      <c r="C687" s="110">
        <f>'Main Pt 1'!B1907</f>
        <v>0</v>
      </c>
      <c r="D687" s="110">
        <f>'Main Pt 1'!B2170</f>
        <v>10</v>
      </c>
      <c r="E687" s="110">
        <f>'Compare Pt 1'!B1644</f>
        <v>360</v>
      </c>
      <c r="F687" s="110">
        <f>'Compare Pt 1'!B1907</f>
        <v>160</v>
      </c>
      <c r="G687" s="110">
        <f>'Compare Pt 1'!B2170</f>
        <v>205</v>
      </c>
      <c r="H687" s="84"/>
      <c r="I687" s="84"/>
      <c r="J687" s="84"/>
      <c r="K687" s="84"/>
      <c r="L687" s="84"/>
      <c r="M687" s="84"/>
      <c r="N687" s="84"/>
      <c r="O687" s="84"/>
    </row>
    <row r="688" spans="1:15" x14ac:dyDescent="0.2">
      <c r="A688" s="84" t="s">
        <v>1033</v>
      </c>
      <c r="B688" s="110">
        <f>'Main Pt 1'!B1645</f>
        <v>45</v>
      </c>
      <c r="C688" s="110">
        <f>'Main Pt 1'!B1908</f>
        <v>20</v>
      </c>
      <c r="D688" s="110">
        <f>'Main Pt 1'!B2171</f>
        <v>20</v>
      </c>
      <c r="E688" s="110">
        <f>'Compare Pt 1'!B1645</f>
        <v>450</v>
      </c>
      <c r="F688" s="110">
        <f>'Compare Pt 1'!B1908</f>
        <v>215</v>
      </c>
      <c r="G688" s="110">
        <f>'Compare Pt 1'!B2171</f>
        <v>230</v>
      </c>
      <c r="H688" s="84"/>
      <c r="I688" s="84"/>
      <c r="J688" s="84"/>
      <c r="K688" s="84"/>
      <c r="L688" s="84"/>
      <c r="M688" s="84"/>
      <c r="N688" s="84"/>
      <c r="O688" s="84"/>
    </row>
    <row r="689" spans="1:15" x14ac:dyDescent="0.2">
      <c r="A689" s="84" t="s">
        <v>1034</v>
      </c>
      <c r="B689" s="110">
        <f>'Main Pt 1'!B1646</f>
        <v>115</v>
      </c>
      <c r="C689" s="110">
        <f>'Main Pt 1'!B1909</f>
        <v>60</v>
      </c>
      <c r="D689" s="110">
        <f>'Main Pt 1'!B2172</f>
        <v>50</v>
      </c>
      <c r="E689" s="110">
        <f>'Compare Pt 1'!B1646</f>
        <v>565</v>
      </c>
      <c r="F689" s="110">
        <f>'Compare Pt 1'!B1909</f>
        <v>295</v>
      </c>
      <c r="G689" s="110">
        <f>'Compare Pt 1'!B2172</f>
        <v>270</v>
      </c>
      <c r="H689" s="84"/>
      <c r="I689" s="84"/>
      <c r="J689" s="84"/>
      <c r="K689" s="84"/>
      <c r="L689" s="84"/>
      <c r="M689" s="84"/>
      <c r="N689" s="84"/>
      <c r="O689" s="84"/>
    </row>
    <row r="690" spans="1:15" x14ac:dyDescent="0.2">
      <c r="A690" s="84" t="s">
        <v>1035</v>
      </c>
      <c r="B690" s="110">
        <f>'Main Pt 1'!B1647</f>
        <v>400</v>
      </c>
      <c r="C690" s="110">
        <f>'Main Pt 1'!B1910</f>
        <v>180</v>
      </c>
      <c r="D690" s="110">
        <f>'Main Pt 1'!B2173</f>
        <v>225</v>
      </c>
      <c r="E690" s="110">
        <f>'Compare Pt 1'!B1647</f>
        <v>5430</v>
      </c>
      <c r="F690" s="110">
        <f>'Compare Pt 1'!B1910</f>
        <v>2665</v>
      </c>
      <c r="G690" s="110">
        <f>'Compare Pt 1'!B2173</f>
        <v>2765</v>
      </c>
      <c r="H690" s="84"/>
      <c r="I690" s="84"/>
      <c r="J690" s="84"/>
      <c r="K690" s="84"/>
      <c r="L690" s="84"/>
      <c r="M690" s="84"/>
      <c r="N690" s="84"/>
      <c r="O690" s="84"/>
    </row>
    <row r="691" spans="1:15" x14ac:dyDescent="0.2">
      <c r="A691" s="84" t="s">
        <v>1036</v>
      </c>
      <c r="B691" s="110">
        <f>'Main Pt 1'!B1648</f>
        <v>250</v>
      </c>
      <c r="C691" s="110">
        <f>'Main Pt 1'!B1911</f>
        <v>115</v>
      </c>
      <c r="D691" s="110">
        <f>'Main Pt 1'!B2174</f>
        <v>135</v>
      </c>
      <c r="E691" s="110">
        <f>'Compare Pt 1'!B1648</f>
        <v>1760</v>
      </c>
      <c r="F691" s="110">
        <f>'Compare Pt 1'!B1911</f>
        <v>870</v>
      </c>
      <c r="G691" s="110">
        <f>'Compare Pt 1'!B2174</f>
        <v>885</v>
      </c>
      <c r="H691" s="84"/>
      <c r="I691" s="84"/>
      <c r="J691" s="84"/>
      <c r="K691" s="84"/>
      <c r="L691" s="84"/>
      <c r="M691" s="84"/>
      <c r="N691" s="84"/>
      <c r="O691" s="84"/>
    </row>
    <row r="692" spans="1:15" x14ac:dyDescent="0.2">
      <c r="A692" s="84" t="s">
        <v>1037</v>
      </c>
      <c r="B692" s="110">
        <f>'Main Pt 1'!B1649</f>
        <v>135</v>
      </c>
      <c r="C692" s="110">
        <f>'Main Pt 1'!B1912</f>
        <v>60</v>
      </c>
      <c r="D692" s="110">
        <f>'Main Pt 1'!B2175</f>
        <v>75</v>
      </c>
      <c r="E692" s="110">
        <f>'Compare Pt 1'!B1649</f>
        <v>3675</v>
      </c>
      <c r="F692" s="110">
        <f>'Compare Pt 1'!B1912</f>
        <v>1805</v>
      </c>
      <c r="G692" s="110">
        <f>'Compare Pt 1'!B2175</f>
        <v>1870</v>
      </c>
      <c r="H692" s="84"/>
      <c r="I692" s="84"/>
      <c r="J692" s="84"/>
      <c r="K692" s="84"/>
      <c r="L692" s="84"/>
      <c r="M692" s="84"/>
      <c r="N692" s="84"/>
      <c r="O692" s="84"/>
    </row>
    <row r="693" spans="1:15" x14ac:dyDescent="0.2">
      <c r="A693" s="84" t="s">
        <v>1038</v>
      </c>
      <c r="B693" s="110">
        <f>'Main Pt 1'!B1650</f>
        <v>50</v>
      </c>
      <c r="C693" s="110">
        <f>'Main Pt 1'!B1913</f>
        <v>25</v>
      </c>
      <c r="D693" s="110">
        <f>'Main Pt 1'!B2176</f>
        <v>30</v>
      </c>
      <c r="E693" s="110">
        <f>'Compare Pt 1'!B1650</f>
        <v>145</v>
      </c>
      <c r="F693" s="110">
        <f>'Compare Pt 1'!B1913</f>
        <v>70</v>
      </c>
      <c r="G693" s="110">
        <f>'Compare Pt 1'!B2176</f>
        <v>75</v>
      </c>
      <c r="H693" s="84"/>
      <c r="I693" s="84"/>
      <c r="J693" s="84"/>
      <c r="K693" s="84"/>
      <c r="L693" s="84"/>
      <c r="M693" s="84"/>
      <c r="N693" s="84"/>
      <c r="O693" s="84"/>
    </row>
    <row r="694" spans="1:15" x14ac:dyDescent="0.2">
      <c r="A694" s="84" t="s">
        <v>1039</v>
      </c>
      <c r="B694" s="110">
        <f>'Main Pt 1'!B1651</f>
        <v>0</v>
      </c>
      <c r="C694" s="110">
        <f>'Main Pt 1'!B1914</f>
        <v>0</v>
      </c>
      <c r="D694" s="110">
        <f>'Main Pt 1'!B2177</f>
        <v>0</v>
      </c>
      <c r="E694" s="110">
        <f>'Compare Pt 1'!B1651</f>
        <v>260</v>
      </c>
      <c r="F694" s="110">
        <f>'Compare Pt 1'!B1914</f>
        <v>140</v>
      </c>
      <c r="G694" s="110">
        <f>'Compare Pt 1'!B2177</f>
        <v>120</v>
      </c>
      <c r="H694" s="84"/>
      <c r="I694" s="84"/>
      <c r="J694" s="84"/>
      <c r="K694" s="84"/>
      <c r="L694" s="84"/>
      <c r="M694" s="84"/>
      <c r="N694" s="84"/>
      <c r="O694" s="84"/>
    </row>
    <row r="695" spans="1:15" x14ac:dyDescent="0.2">
      <c r="A695" s="84" t="s">
        <v>1040</v>
      </c>
      <c r="B695" s="110">
        <f>'Main Pt 1'!B1652</f>
        <v>270</v>
      </c>
      <c r="C695" s="110">
        <f>'Main Pt 1'!B1915</f>
        <v>110</v>
      </c>
      <c r="D695" s="110">
        <f>'Main Pt 1'!B2178</f>
        <v>165</v>
      </c>
      <c r="E695" s="110">
        <f>'Compare Pt 1'!B1652</f>
        <v>2730</v>
      </c>
      <c r="F695" s="110">
        <f>'Compare Pt 1'!B1915</f>
        <v>1350</v>
      </c>
      <c r="G695" s="110">
        <f>'Compare Pt 1'!B2178</f>
        <v>1380</v>
      </c>
      <c r="H695" s="84"/>
      <c r="I695" s="84"/>
      <c r="J695" s="84"/>
      <c r="K695" s="84"/>
      <c r="L695" s="84"/>
      <c r="M695" s="84"/>
      <c r="N695" s="84"/>
      <c r="O695" s="84"/>
    </row>
    <row r="696" spans="1:15" x14ac:dyDescent="0.2">
      <c r="A696" s="84" t="s">
        <v>1041</v>
      </c>
      <c r="B696" s="110">
        <f>'Main Pt 1'!B1653</f>
        <v>110</v>
      </c>
      <c r="C696" s="110">
        <f>'Main Pt 1'!B1916</f>
        <v>35</v>
      </c>
      <c r="D696" s="110">
        <f>'Main Pt 1'!B2179</f>
        <v>70</v>
      </c>
      <c r="E696" s="110">
        <f>'Compare Pt 1'!B1653</f>
        <v>1300</v>
      </c>
      <c r="F696" s="110">
        <f>'Compare Pt 1'!B1916</f>
        <v>645</v>
      </c>
      <c r="G696" s="110">
        <f>'Compare Pt 1'!B2179</f>
        <v>660</v>
      </c>
      <c r="H696" s="84"/>
      <c r="I696" s="84"/>
      <c r="J696" s="84"/>
      <c r="K696" s="84"/>
      <c r="L696" s="84"/>
      <c r="M696" s="84"/>
      <c r="N696" s="84"/>
      <c r="O696" s="84"/>
    </row>
    <row r="697" spans="1:15" x14ac:dyDescent="0.2">
      <c r="A697" s="84" t="s">
        <v>1042</v>
      </c>
      <c r="B697" s="110">
        <f>'Main Pt 1'!B1654</f>
        <v>125</v>
      </c>
      <c r="C697" s="110">
        <f>'Main Pt 1'!B1917</f>
        <v>60</v>
      </c>
      <c r="D697" s="110">
        <f>'Main Pt 1'!B2180</f>
        <v>60</v>
      </c>
      <c r="E697" s="110">
        <f>'Compare Pt 1'!B1654</f>
        <v>1055</v>
      </c>
      <c r="F697" s="110">
        <f>'Compare Pt 1'!B1917</f>
        <v>545</v>
      </c>
      <c r="G697" s="110">
        <f>'Compare Pt 1'!B2180</f>
        <v>510</v>
      </c>
      <c r="H697" s="84"/>
      <c r="I697" s="84"/>
      <c r="J697" s="84"/>
      <c r="K697" s="84"/>
      <c r="L697" s="84"/>
      <c r="M697" s="84"/>
      <c r="N697" s="84"/>
      <c r="O697" s="84"/>
    </row>
    <row r="698" spans="1:15" x14ac:dyDescent="0.2">
      <c r="A698" s="84" t="s">
        <v>1043</v>
      </c>
      <c r="B698" s="110">
        <f>'Main Pt 1'!B1655</f>
        <v>55</v>
      </c>
      <c r="C698" s="110">
        <f>'Main Pt 1'!B1918</f>
        <v>20</v>
      </c>
      <c r="D698" s="110">
        <f>'Main Pt 1'!B2181</f>
        <v>35</v>
      </c>
      <c r="E698" s="110">
        <f>'Compare Pt 1'!B1655</f>
        <v>410</v>
      </c>
      <c r="F698" s="110">
        <f>'Compare Pt 1'!B1918</f>
        <v>180</v>
      </c>
      <c r="G698" s="110">
        <f>'Compare Pt 1'!B2181</f>
        <v>230</v>
      </c>
      <c r="H698" s="84"/>
      <c r="I698" s="84"/>
      <c r="J698" s="84"/>
      <c r="K698" s="84"/>
      <c r="L698" s="84"/>
      <c r="M698" s="84"/>
      <c r="N698" s="84"/>
      <c r="O698" s="84"/>
    </row>
    <row r="699" spans="1:15" x14ac:dyDescent="0.2">
      <c r="A699" s="84" t="s">
        <v>1044</v>
      </c>
      <c r="B699" s="110">
        <f>'Main Pt 1'!B1656</f>
        <v>430</v>
      </c>
      <c r="C699" s="110">
        <f>'Main Pt 1'!B1919</f>
        <v>185</v>
      </c>
      <c r="D699" s="110">
        <f>'Main Pt 1'!B2182</f>
        <v>245</v>
      </c>
      <c r="E699" s="110">
        <f>'Compare Pt 1'!B1656</f>
        <v>1485</v>
      </c>
      <c r="F699" s="110">
        <f>'Compare Pt 1'!B1919</f>
        <v>685</v>
      </c>
      <c r="G699" s="110">
        <f>'Compare Pt 1'!B2182</f>
        <v>805</v>
      </c>
      <c r="H699" s="84"/>
      <c r="I699" s="84"/>
      <c r="J699" s="84"/>
      <c r="K699" s="84"/>
      <c r="L699" s="84"/>
      <c r="M699" s="84"/>
      <c r="N699" s="84"/>
      <c r="O699" s="84"/>
    </row>
    <row r="700" spans="1:15" x14ac:dyDescent="0.2">
      <c r="A700" s="84" t="s">
        <v>1045</v>
      </c>
      <c r="B700" s="110">
        <f>'Main Pt 1'!B1657</f>
        <v>50</v>
      </c>
      <c r="C700" s="110">
        <f>'Main Pt 1'!B1920</f>
        <v>10</v>
      </c>
      <c r="D700" s="110">
        <f>'Main Pt 1'!B2183</f>
        <v>35</v>
      </c>
      <c r="E700" s="110">
        <f>'Compare Pt 1'!B1657</f>
        <v>175</v>
      </c>
      <c r="F700" s="110">
        <f>'Compare Pt 1'!B1920</f>
        <v>65</v>
      </c>
      <c r="G700" s="110">
        <f>'Compare Pt 1'!B2183</f>
        <v>110</v>
      </c>
      <c r="H700" s="84"/>
      <c r="I700" s="84"/>
      <c r="J700" s="84"/>
      <c r="K700" s="84"/>
      <c r="L700" s="84"/>
      <c r="M700" s="84"/>
      <c r="N700" s="84"/>
      <c r="O700" s="84"/>
    </row>
    <row r="701" spans="1:15" x14ac:dyDescent="0.2">
      <c r="A701" s="84" t="s">
        <v>1046</v>
      </c>
      <c r="B701" s="110">
        <f>'Main Pt 1'!B1658</f>
        <v>15</v>
      </c>
      <c r="C701" s="110">
        <f>'Main Pt 1'!B1921</f>
        <v>0</v>
      </c>
      <c r="D701" s="110">
        <f>'Main Pt 1'!B2184</f>
        <v>10</v>
      </c>
      <c r="E701" s="110">
        <f>'Compare Pt 1'!B1658</f>
        <v>125</v>
      </c>
      <c r="F701" s="110">
        <f>'Compare Pt 1'!B1921</f>
        <v>50</v>
      </c>
      <c r="G701" s="110">
        <f>'Compare Pt 1'!B2184</f>
        <v>70</v>
      </c>
      <c r="H701" s="84"/>
      <c r="I701" s="84"/>
      <c r="J701" s="84"/>
      <c r="K701" s="84"/>
      <c r="L701" s="84"/>
      <c r="M701" s="84"/>
      <c r="N701" s="84"/>
      <c r="O701" s="84"/>
    </row>
    <row r="702" spans="1:15" x14ac:dyDescent="0.2">
      <c r="A702" s="84" t="s">
        <v>1047</v>
      </c>
      <c r="B702" s="110">
        <f>'Main Pt 1'!B1659</f>
        <v>160</v>
      </c>
      <c r="C702" s="110">
        <f>'Main Pt 1'!B1922</f>
        <v>75</v>
      </c>
      <c r="D702" s="110">
        <f>'Main Pt 1'!B2185</f>
        <v>80</v>
      </c>
      <c r="E702" s="110">
        <f>'Compare Pt 1'!B1659</f>
        <v>605</v>
      </c>
      <c r="F702" s="110">
        <f>'Compare Pt 1'!B1922</f>
        <v>280</v>
      </c>
      <c r="G702" s="110">
        <f>'Compare Pt 1'!B2185</f>
        <v>320</v>
      </c>
      <c r="H702" s="84"/>
      <c r="I702" s="84"/>
      <c r="J702" s="84"/>
      <c r="K702" s="84"/>
      <c r="L702" s="84"/>
      <c r="M702" s="84"/>
      <c r="N702" s="84"/>
      <c r="O702" s="84"/>
    </row>
    <row r="703" spans="1:15" x14ac:dyDescent="0.2">
      <c r="A703" s="84" t="s">
        <v>1048</v>
      </c>
      <c r="B703" s="110">
        <f>'Main Pt 1'!B1660</f>
        <v>215</v>
      </c>
      <c r="C703" s="110">
        <f>'Main Pt 1'!B1923</f>
        <v>90</v>
      </c>
      <c r="D703" s="110">
        <f>'Main Pt 1'!B2186</f>
        <v>120</v>
      </c>
      <c r="E703" s="110">
        <f>'Compare Pt 1'!B1660</f>
        <v>560</v>
      </c>
      <c r="F703" s="110">
        <f>'Compare Pt 1'!B1923</f>
        <v>265</v>
      </c>
      <c r="G703" s="110">
        <f>'Compare Pt 1'!B2186</f>
        <v>295</v>
      </c>
      <c r="H703" s="84"/>
      <c r="I703" s="84"/>
      <c r="J703" s="84"/>
      <c r="K703" s="84"/>
      <c r="L703" s="84"/>
      <c r="M703" s="84"/>
      <c r="N703" s="84"/>
      <c r="O703" s="84"/>
    </row>
    <row r="704" spans="1:15" x14ac:dyDescent="0.2">
      <c r="A704" s="84" t="s">
        <v>1049</v>
      </c>
      <c r="B704" s="110">
        <f>'Main Pt 1'!B1661</f>
        <v>0</v>
      </c>
      <c r="C704" s="110">
        <f>'Main Pt 1'!B1924</f>
        <v>0</v>
      </c>
      <c r="D704" s="110">
        <f>'Main Pt 1'!B2187</f>
        <v>0</v>
      </c>
      <c r="E704" s="110">
        <f>'Compare Pt 1'!B1661</f>
        <v>30</v>
      </c>
      <c r="F704" s="110">
        <f>'Compare Pt 1'!B1924</f>
        <v>20</v>
      </c>
      <c r="G704" s="110">
        <f>'Compare Pt 1'!B2187</f>
        <v>10</v>
      </c>
      <c r="H704" s="84"/>
      <c r="I704" s="84"/>
      <c r="J704" s="84"/>
      <c r="K704" s="84"/>
      <c r="L704" s="84"/>
      <c r="M704" s="84"/>
      <c r="N704" s="84"/>
      <c r="O704" s="84"/>
    </row>
    <row r="705" spans="1:16" x14ac:dyDescent="0.2">
      <c r="A705" s="84" t="s">
        <v>1050</v>
      </c>
      <c r="B705" s="110">
        <f>'Main Pt 1'!B1662</f>
        <v>210</v>
      </c>
      <c r="C705" s="110">
        <f>'Main Pt 1'!B1925</f>
        <v>95</v>
      </c>
      <c r="D705" s="110">
        <f>'Main Pt 1'!B2188</f>
        <v>115</v>
      </c>
      <c r="E705" s="110">
        <f>'Compare Pt 1'!B1662</f>
        <v>670</v>
      </c>
      <c r="F705" s="110">
        <f>'Compare Pt 1'!B1925</f>
        <v>310</v>
      </c>
      <c r="G705" s="110">
        <f>'Compare Pt 1'!B2188</f>
        <v>360</v>
      </c>
      <c r="H705" s="84"/>
      <c r="I705" s="84"/>
      <c r="J705" s="84"/>
      <c r="K705" s="84"/>
      <c r="L705" s="84"/>
      <c r="M705" s="84"/>
      <c r="N705" s="84"/>
      <c r="O705" s="84"/>
    </row>
    <row r="706" spans="1:16" x14ac:dyDescent="0.2">
      <c r="A706" s="84"/>
      <c r="B706" s="110"/>
      <c r="C706" s="110"/>
      <c r="D706" s="110"/>
      <c r="E706" s="110"/>
      <c r="F706" s="110"/>
      <c r="G706" s="110"/>
      <c r="H706" s="84"/>
      <c r="I706" s="84"/>
      <c r="J706" s="84"/>
      <c r="K706" s="84"/>
      <c r="L706" s="84"/>
      <c r="M706" s="84"/>
      <c r="N706" s="84"/>
      <c r="O706" s="84"/>
      <c r="P706" s="7"/>
    </row>
    <row r="707" spans="1:16" x14ac:dyDescent="0.2">
      <c r="A707" s="84" t="s">
        <v>1051</v>
      </c>
      <c r="B707" s="110">
        <f>'Main Pt 1'!B1663</f>
        <v>1757545</v>
      </c>
      <c r="C707" s="110">
        <f>'Main Pt 1'!B1926</f>
        <v>831270</v>
      </c>
      <c r="D707" s="110">
        <f>'Main Pt 1'!B2189</f>
        <v>926265</v>
      </c>
      <c r="E707" s="110">
        <f>'Compare Pt 1'!B1663</f>
        <v>9107075</v>
      </c>
      <c r="F707" s="110">
        <f>'Compare Pt 1'!B1926</f>
        <v>4361420</v>
      </c>
      <c r="G707" s="110">
        <f>'Compare Pt 1'!B2189</f>
        <v>4745655</v>
      </c>
      <c r="H707" s="84"/>
      <c r="I707" s="84"/>
      <c r="J707" s="84"/>
      <c r="K707" s="84"/>
      <c r="L707" s="84"/>
      <c r="M707" s="84"/>
      <c r="N707" s="84"/>
      <c r="O707" s="84"/>
      <c r="P707" s="7"/>
    </row>
    <row r="708" spans="1:16" x14ac:dyDescent="0.2">
      <c r="A708" s="84" t="s">
        <v>1052</v>
      </c>
      <c r="B708" s="110">
        <f>'Main Pt 1'!B1664</f>
        <v>281565</v>
      </c>
      <c r="C708" s="110">
        <f>'Main Pt 1'!B1927</f>
        <v>142760</v>
      </c>
      <c r="D708" s="110">
        <f>'Main Pt 1'!B2190</f>
        <v>138805</v>
      </c>
      <c r="E708" s="110">
        <f>'Compare Pt 1'!B1664</f>
        <v>837355</v>
      </c>
      <c r="F708" s="110">
        <f>'Compare Pt 1'!B1927</f>
        <v>432555</v>
      </c>
      <c r="G708" s="110">
        <f>'Compare Pt 1'!B2190</f>
        <v>404795</v>
      </c>
      <c r="H708" s="84"/>
      <c r="I708" s="84"/>
      <c r="J708" s="84"/>
      <c r="K708" s="84"/>
      <c r="L708" s="84"/>
      <c r="M708" s="84"/>
      <c r="N708" s="84"/>
      <c r="O708" s="84"/>
      <c r="P708" s="7"/>
    </row>
    <row r="709" spans="1:16" x14ac:dyDescent="0.2">
      <c r="A709" s="84" t="s">
        <v>1053</v>
      </c>
      <c r="B709" s="110">
        <f>'Main Pt 1'!B1665</f>
        <v>6930</v>
      </c>
      <c r="C709" s="110">
        <f>'Main Pt 1'!B1928</f>
        <v>3735</v>
      </c>
      <c r="D709" s="110">
        <f>'Main Pt 1'!B2191</f>
        <v>3190</v>
      </c>
      <c r="E709" s="110">
        <f>'Compare Pt 1'!B1665</f>
        <v>29455</v>
      </c>
      <c r="F709" s="110">
        <f>'Compare Pt 1'!B1928</f>
        <v>15740</v>
      </c>
      <c r="G709" s="110">
        <f>'Compare Pt 1'!B2191</f>
        <v>13715</v>
      </c>
      <c r="H709" s="84"/>
      <c r="I709" s="84"/>
      <c r="J709" s="84"/>
      <c r="K709" s="84"/>
      <c r="L709" s="84"/>
      <c r="M709" s="84"/>
      <c r="N709" s="84"/>
      <c r="O709" s="84"/>
      <c r="P709" s="7"/>
    </row>
    <row r="710" spans="1:16" x14ac:dyDescent="0.2">
      <c r="A710" s="84" t="s">
        <v>1056</v>
      </c>
      <c r="B710" s="110">
        <f>'Main Pt 1'!B1668</f>
        <v>24585</v>
      </c>
      <c r="C710" s="110">
        <f>'Main Pt 1'!B1931</f>
        <v>10925</v>
      </c>
      <c r="D710" s="110">
        <f>'Main Pt 1'!B2194</f>
        <v>13660</v>
      </c>
      <c r="E710" s="110">
        <f>'Compare Pt 1'!B1668</f>
        <v>57120</v>
      </c>
      <c r="F710" s="110">
        <f>'Compare Pt 1'!B1931</f>
        <v>26870</v>
      </c>
      <c r="G710" s="110">
        <f>'Compare Pt 1'!B2194</f>
        <v>30250</v>
      </c>
      <c r="H710" s="84"/>
      <c r="I710" s="84"/>
      <c r="J710" s="84"/>
      <c r="K710" s="84"/>
      <c r="L710" s="84"/>
      <c r="M710" s="84"/>
      <c r="N710" s="84"/>
      <c r="O710" s="84"/>
      <c r="P710" s="7"/>
    </row>
    <row r="711" spans="1:16" x14ac:dyDescent="0.2">
      <c r="A711" s="84" t="s">
        <v>1061</v>
      </c>
      <c r="B711" s="110">
        <f>'Main Pt 1'!B1673</f>
        <v>256070</v>
      </c>
      <c r="C711" s="110">
        <f>'Main Pt 1'!B1936</f>
        <v>131120</v>
      </c>
      <c r="D711" s="110">
        <f>'Main Pt 1'!B2199</f>
        <v>124950</v>
      </c>
      <c r="E711" s="110">
        <f>'Compare Pt 1'!B1673</f>
        <v>771130</v>
      </c>
      <c r="F711" s="110">
        <f>'Compare Pt 1'!B1936</f>
        <v>400780</v>
      </c>
      <c r="G711" s="110">
        <f>'Compare Pt 1'!B2199</f>
        <v>370350</v>
      </c>
      <c r="H711" s="84"/>
      <c r="I711" s="84"/>
      <c r="J711" s="84"/>
      <c r="K711" s="84"/>
      <c r="L711" s="84"/>
      <c r="M711" s="84"/>
      <c r="N711" s="84"/>
      <c r="O711" s="84"/>
      <c r="P711" s="7"/>
    </row>
    <row r="712" spans="1:16" x14ac:dyDescent="0.2">
      <c r="A712" s="84" t="s">
        <v>1072</v>
      </c>
      <c r="B712" s="110">
        <f>'Main Pt 1'!B1684</f>
        <v>40955</v>
      </c>
      <c r="C712" s="110">
        <f>'Main Pt 1'!B1947</f>
        <v>18990</v>
      </c>
      <c r="D712" s="110">
        <f>'Main Pt 1'!B2210</f>
        <v>21960</v>
      </c>
      <c r="E712" s="110">
        <f>'Compare Pt 1'!B1684</f>
        <v>224860</v>
      </c>
      <c r="F712" s="110">
        <f>'Compare Pt 1'!B1947</f>
        <v>105845</v>
      </c>
      <c r="G712" s="110">
        <f>'Compare Pt 1'!B2210</f>
        <v>119020</v>
      </c>
      <c r="H712" s="84"/>
      <c r="I712" s="84"/>
      <c r="J712" s="84"/>
      <c r="K712" s="84"/>
      <c r="L712" s="84"/>
      <c r="M712" s="84"/>
      <c r="N712" s="84"/>
      <c r="O712" s="84"/>
      <c r="P712" s="7"/>
    </row>
    <row r="713" spans="1:16" x14ac:dyDescent="0.2">
      <c r="A713" s="84" t="s">
        <v>1075</v>
      </c>
      <c r="B713" s="110">
        <f>'Main Pt 1'!B1688</f>
        <v>53445</v>
      </c>
      <c r="C713" s="110">
        <f>'Main Pt 1'!B1951</f>
        <v>21715</v>
      </c>
      <c r="D713" s="110">
        <f>'Main Pt 1'!B2214</f>
        <v>31730</v>
      </c>
      <c r="E713" s="110">
        <f>'Compare Pt 1'!B1688</f>
        <v>656200</v>
      </c>
      <c r="F713" s="110">
        <f>'Compare Pt 1'!B1951</f>
        <v>273075</v>
      </c>
      <c r="G713" s="110">
        <f>'Compare Pt 1'!B2214</f>
        <v>383125</v>
      </c>
      <c r="H713" s="84"/>
      <c r="I713" s="84"/>
      <c r="J713" s="84"/>
      <c r="K713" s="84"/>
      <c r="L713" s="84"/>
      <c r="M713" s="84"/>
      <c r="N713" s="84"/>
      <c r="O713" s="84"/>
      <c r="P713" s="7"/>
    </row>
    <row r="714" spans="1:16" x14ac:dyDescent="0.2">
      <c r="A714" s="84" t="s">
        <v>1086</v>
      </c>
      <c r="B714" s="110">
        <f>'Main Pt 1'!B1701</f>
        <v>30030</v>
      </c>
      <c r="C714" s="110">
        <f>'Main Pt 1'!B1964</f>
        <v>12675</v>
      </c>
      <c r="D714" s="110">
        <f>'Main Pt 1'!B2227</f>
        <v>17355</v>
      </c>
      <c r="E714" s="110">
        <f>'Compare Pt 1'!B1701</f>
        <v>155610</v>
      </c>
      <c r="F714" s="110">
        <f>'Compare Pt 1'!B1964</f>
        <v>70545</v>
      </c>
      <c r="G714" s="110">
        <f>'Compare Pt 1'!B2227</f>
        <v>85070</v>
      </c>
      <c r="H714" s="84"/>
      <c r="I714" s="84"/>
      <c r="J714" s="84"/>
      <c r="K714" s="84"/>
      <c r="L714" s="84"/>
      <c r="M714" s="84"/>
      <c r="N714" s="84"/>
      <c r="O714" s="84"/>
      <c r="P714" s="7"/>
    </row>
    <row r="715" spans="1:16" x14ac:dyDescent="0.2">
      <c r="A715" s="84" t="s">
        <v>1090</v>
      </c>
      <c r="B715" s="110">
        <f>'Main Pt 1'!B1705</f>
        <v>46485</v>
      </c>
      <c r="C715" s="110">
        <f>'Main Pt 1'!B1968</f>
        <v>23195</v>
      </c>
      <c r="D715" s="110">
        <f>'Main Pt 1'!B2231</f>
        <v>23290</v>
      </c>
      <c r="E715" s="110">
        <f>'Compare Pt 1'!B1705</f>
        <v>250180</v>
      </c>
      <c r="F715" s="110">
        <f>'Compare Pt 1'!B1968</f>
        <v>126220</v>
      </c>
      <c r="G715" s="110">
        <f>'Compare Pt 1'!B2231</f>
        <v>123965</v>
      </c>
      <c r="H715" s="84"/>
      <c r="I715" s="84"/>
      <c r="J715" s="84"/>
      <c r="K715" s="84"/>
      <c r="L715" s="84"/>
      <c r="M715" s="84"/>
      <c r="N715" s="84"/>
      <c r="O715" s="84"/>
      <c r="P715" s="7"/>
    </row>
    <row r="716" spans="1:16" x14ac:dyDescent="0.2">
      <c r="A716" s="84" t="s">
        <v>1096</v>
      </c>
      <c r="B716" s="110">
        <f>'Main Pt 1'!B1712</f>
        <v>828050</v>
      </c>
      <c r="C716" s="110">
        <f>'Main Pt 1'!B1975</f>
        <v>392645</v>
      </c>
      <c r="D716" s="110">
        <f>'Main Pt 1'!B2238</f>
        <v>435410</v>
      </c>
      <c r="E716" s="110">
        <f>'Compare Pt 1'!B1712</f>
        <v>5158010</v>
      </c>
      <c r="F716" s="110">
        <f>'Compare Pt 1'!B1975</f>
        <v>2506455</v>
      </c>
      <c r="G716" s="110">
        <f>'Compare Pt 1'!B2238</f>
        <v>2651555</v>
      </c>
      <c r="H716" s="84"/>
      <c r="I716" s="84"/>
      <c r="J716" s="84"/>
      <c r="K716" s="84"/>
      <c r="L716" s="84"/>
      <c r="M716" s="84"/>
      <c r="N716" s="84"/>
      <c r="O716" s="84"/>
      <c r="P716" s="7"/>
    </row>
    <row r="717" spans="1:16" x14ac:dyDescent="0.2">
      <c r="A717" s="84" t="s">
        <v>1097</v>
      </c>
      <c r="B717" s="110">
        <f>'Main Pt 1'!B1715</f>
        <v>127190</v>
      </c>
      <c r="C717" s="110">
        <f>'Main Pt 1'!B1978</f>
        <v>56785</v>
      </c>
      <c r="D717" s="110">
        <f>'Main Pt 1'!B2241</f>
        <v>70405</v>
      </c>
      <c r="E717" s="110">
        <f>'Compare Pt 1'!B1715</f>
        <v>817315</v>
      </c>
      <c r="F717" s="110">
        <f>'Compare Pt 1'!B1978</f>
        <v>384965</v>
      </c>
      <c r="G717" s="110">
        <f>'Compare Pt 1'!B2241</f>
        <v>432355</v>
      </c>
      <c r="H717" s="84"/>
      <c r="I717" s="84"/>
      <c r="J717" s="84"/>
      <c r="K717" s="84"/>
      <c r="L717" s="84"/>
      <c r="M717" s="84"/>
      <c r="N717" s="84"/>
      <c r="O717" s="84"/>
      <c r="P717" s="7"/>
    </row>
    <row r="718" spans="1:16" x14ac:dyDescent="0.2">
      <c r="A718" s="84" t="s">
        <v>1098</v>
      </c>
      <c r="B718" s="110">
        <f>'Main Pt 1'!B1716</f>
        <v>2165</v>
      </c>
      <c r="C718" s="110">
        <f>'Main Pt 1'!B1979</f>
        <v>925</v>
      </c>
      <c r="D718" s="110">
        <f>'Main Pt 1'!B2242</f>
        <v>1235</v>
      </c>
      <c r="E718" s="110">
        <f>'Compare Pt 1'!B1716</f>
        <v>14675</v>
      </c>
      <c r="F718" s="110">
        <f>'Compare Pt 1'!B1979</f>
        <v>6470</v>
      </c>
      <c r="G718" s="110">
        <f>'Compare Pt 1'!B2242</f>
        <v>8210</v>
      </c>
      <c r="H718" s="84"/>
      <c r="I718" s="84"/>
      <c r="J718" s="84"/>
      <c r="K718" s="84"/>
      <c r="L718" s="84"/>
      <c r="M718" s="84"/>
      <c r="N718" s="84"/>
      <c r="O718" s="84"/>
      <c r="P718" s="7"/>
    </row>
    <row r="719" spans="1:16" x14ac:dyDescent="0.2">
      <c r="A719" s="84" t="s">
        <v>1101</v>
      </c>
      <c r="B719" s="110">
        <f>'Main Pt 1'!B1719</f>
        <v>125780</v>
      </c>
      <c r="C719" s="110">
        <f>'Main Pt 1'!B1982</f>
        <v>56200</v>
      </c>
      <c r="D719" s="110">
        <f>'Main Pt 1'!B2245</f>
        <v>69585</v>
      </c>
      <c r="E719" s="110">
        <f>'Compare Pt 1'!B1719</f>
        <v>805915</v>
      </c>
      <c r="F719" s="110">
        <f>'Compare Pt 1'!B1982</f>
        <v>379965</v>
      </c>
      <c r="G719" s="110">
        <f>'Compare Pt 1'!B2245</f>
        <v>425945</v>
      </c>
      <c r="H719" s="84"/>
      <c r="I719" s="84"/>
      <c r="J719" s="84"/>
      <c r="K719" s="84"/>
      <c r="L719" s="84"/>
      <c r="M719" s="84"/>
      <c r="N719" s="84"/>
      <c r="O719" s="84"/>
      <c r="P719" s="7"/>
    </row>
    <row r="720" spans="1:16" x14ac:dyDescent="0.2">
      <c r="A720" s="84" t="s">
        <v>1116</v>
      </c>
      <c r="B720" s="110">
        <f>'Main Pt 1'!B1734</f>
        <v>1200</v>
      </c>
      <c r="C720" s="110">
        <f>'Main Pt 1'!B1997</f>
        <v>615</v>
      </c>
      <c r="D720" s="110">
        <f>'Main Pt 1'!B2260</f>
        <v>585</v>
      </c>
      <c r="E720" s="110">
        <f>'Compare Pt 1'!B1734</f>
        <v>9165</v>
      </c>
      <c r="F720" s="110">
        <f>'Compare Pt 1'!B1997</f>
        <v>4705</v>
      </c>
      <c r="G720" s="110">
        <f>'Compare Pt 1'!B2260</f>
        <v>4460</v>
      </c>
      <c r="H720" s="84"/>
      <c r="I720" s="84"/>
      <c r="J720" s="84"/>
      <c r="K720" s="84"/>
      <c r="L720" s="84"/>
      <c r="M720" s="84"/>
      <c r="N720" s="84"/>
      <c r="O720" s="84"/>
      <c r="P720" s="7"/>
    </row>
    <row r="721" spans="1:16" x14ac:dyDescent="0.2">
      <c r="A721" s="84" t="s">
        <v>1120</v>
      </c>
      <c r="B721" s="110">
        <f>'Main Pt 1'!B1738</f>
        <v>99195</v>
      </c>
      <c r="C721" s="110">
        <f>'Main Pt 1'!B2001</f>
        <v>44860</v>
      </c>
      <c r="D721" s="110">
        <f>'Main Pt 1'!B2264</f>
        <v>54335</v>
      </c>
      <c r="E721" s="110">
        <f>'Compare Pt 1'!B1738</f>
        <v>695535</v>
      </c>
      <c r="F721" s="110">
        <f>'Compare Pt 1'!B2001</f>
        <v>337220</v>
      </c>
      <c r="G721" s="110">
        <f>'Compare Pt 1'!B2264</f>
        <v>358315</v>
      </c>
      <c r="H721" s="84"/>
      <c r="I721" s="84"/>
      <c r="J721" s="84"/>
      <c r="K721" s="84"/>
      <c r="L721" s="84"/>
      <c r="M721" s="84"/>
      <c r="N721" s="84"/>
      <c r="O721" s="84"/>
      <c r="P721" s="7"/>
    </row>
    <row r="722" spans="1:16" x14ac:dyDescent="0.2">
      <c r="A722" s="84" t="s">
        <v>1132</v>
      </c>
      <c r="B722" s="110">
        <f>'Main Pt 1'!B1751</f>
        <v>337785</v>
      </c>
      <c r="C722" s="110">
        <f>'Main Pt 1'!B2014</f>
        <v>171720</v>
      </c>
      <c r="D722" s="110">
        <f>'Main Pt 1'!B2277</f>
        <v>166065</v>
      </c>
      <c r="E722" s="110">
        <f>'Compare Pt 1'!B1751</f>
        <v>1658215</v>
      </c>
      <c r="F722" s="110">
        <f>'Compare Pt 1'!B2014</f>
        <v>840850</v>
      </c>
      <c r="G722" s="110">
        <f>'Compare Pt 1'!B2277</f>
        <v>817370</v>
      </c>
      <c r="H722" s="84"/>
      <c r="I722" s="84"/>
      <c r="J722" s="84"/>
      <c r="K722" s="84"/>
      <c r="L722" s="84"/>
      <c r="M722" s="84"/>
      <c r="N722" s="84"/>
      <c r="O722" s="84"/>
      <c r="P722" s="7"/>
    </row>
    <row r="723" spans="1:16" x14ac:dyDescent="0.2">
      <c r="A723" s="84" t="s">
        <v>1133</v>
      </c>
      <c r="B723" s="110">
        <f>'Main Pt 1'!B1752</f>
        <v>241085</v>
      </c>
      <c r="C723" s="110">
        <f>'Main Pt 1'!B2015</f>
        <v>123340</v>
      </c>
      <c r="D723" s="110">
        <f>'Main Pt 1'!B2278</f>
        <v>117745</v>
      </c>
      <c r="E723" s="110">
        <f>'Compare Pt 1'!B1752</f>
        <v>1387805</v>
      </c>
      <c r="F723" s="110">
        <f>'Compare Pt 1'!B2015</f>
        <v>704370</v>
      </c>
      <c r="G723" s="110">
        <f>'Compare Pt 1'!B2278</f>
        <v>683435</v>
      </c>
      <c r="H723" s="84"/>
      <c r="I723" s="84"/>
      <c r="J723" s="84"/>
      <c r="K723" s="84"/>
      <c r="L723" s="84"/>
      <c r="M723" s="84"/>
      <c r="N723" s="84"/>
      <c r="O723" s="84"/>
      <c r="P723" s="7"/>
    </row>
    <row r="724" spans="1:16" x14ac:dyDescent="0.2">
      <c r="A724" s="84" t="s">
        <v>1146</v>
      </c>
      <c r="B724" s="110">
        <f>'Main Pt 1'!B1765</f>
        <v>100590</v>
      </c>
      <c r="C724" s="110">
        <f>'Main Pt 1'!B2028</f>
        <v>50345</v>
      </c>
      <c r="D724" s="110">
        <f>'Main Pt 1'!B2291</f>
        <v>50250</v>
      </c>
      <c r="E724" s="110">
        <f>'Compare Pt 1'!B1765</f>
        <v>281715</v>
      </c>
      <c r="F724" s="110">
        <f>'Compare Pt 1'!B2028</f>
        <v>142030</v>
      </c>
      <c r="G724" s="110">
        <f>'Compare Pt 1'!B2291</f>
        <v>139680</v>
      </c>
      <c r="H724" s="84"/>
      <c r="I724" s="84"/>
      <c r="J724" s="84"/>
      <c r="K724" s="84"/>
      <c r="L724" s="84"/>
      <c r="M724" s="84"/>
      <c r="N724" s="84"/>
      <c r="O724" s="84"/>
      <c r="P724" s="7"/>
    </row>
    <row r="725" spans="1:16" x14ac:dyDescent="0.2">
      <c r="A725" s="84" t="s">
        <v>1151</v>
      </c>
      <c r="B725" s="110">
        <f>'Main Pt 1'!B1770</f>
        <v>249610</v>
      </c>
      <c r="C725" s="110">
        <f>'Main Pt 1'!B2033</f>
        <v>112800</v>
      </c>
      <c r="D725" s="110">
        <f>'Main Pt 1'!B2296</f>
        <v>136810</v>
      </c>
      <c r="E725" s="110">
        <f>'Compare Pt 1'!B1770</f>
        <v>1897630</v>
      </c>
      <c r="F725" s="110">
        <f>'Compare Pt 1'!B2033</f>
        <v>898535</v>
      </c>
      <c r="G725" s="110">
        <f>'Compare Pt 1'!B2296</f>
        <v>999100</v>
      </c>
      <c r="H725" s="84"/>
      <c r="I725" s="84"/>
      <c r="J725" s="84"/>
      <c r="K725" s="84"/>
      <c r="L725" s="84"/>
      <c r="M725" s="84"/>
      <c r="N725" s="84"/>
      <c r="O725" s="84"/>
      <c r="P725" s="7"/>
    </row>
    <row r="726" spans="1:16" x14ac:dyDescent="0.2">
      <c r="A726" s="84" t="s">
        <v>1158</v>
      </c>
      <c r="B726" s="110">
        <f>'Main Pt 1'!B1778</f>
        <v>760</v>
      </c>
      <c r="C726" s="110">
        <f>'Main Pt 1'!B2041</f>
        <v>400</v>
      </c>
      <c r="D726" s="110">
        <f>'Main Pt 1'!B2304</f>
        <v>355</v>
      </c>
      <c r="E726" s="110">
        <f>'Compare Pt 1'!B1778</f>
        <v>2150</v>
      </c>
      <c r="F726" s="110">
        <f>'Compare Pt 1'!B2041</f>
        <v>1075</v>
      </c>
      <c r="G726" s="110">
        <f>'Compare Pt 1'!B2304</f>
        <v>1075</v>
      </c>
      <c r="H726" s="84"/>
      <c r="I726" s="84"/>
      <c r="J726" s="84"/>
      <c r="K726" s="84"/>
      <c r="L726" s="84"/>
      <c r="M726" s="84"/>
      <c r="N726" s="84"/>
      <c r="O726" s="84"/>
      <c r="P726" s="7"/>
    </row>
    <row r="727" spans="1:16" x14ac:dyDescent="0.2">
      <c r="A727" s="84" t="s">
        <v>1159</v>
      </c>
      <c r="B727" s="110">
        <f>'Main Pt 1'!B1781</f>
        <v>400</v>
      </c>
      <c r="C727" s="110">
        <f>'Main Pt 1'!B2044</f>
        <v>180</v>
      </c>
      <c r="D727" s="110">
        <f>'Main Pt 1'!B2307</f>
        <v>225</v>
      </c>
      <c r="E727" s="110">
        <f>'Compare Pt 1'!B1781</f>
        <v>2090</v>
      </c>
      <c r="F727" s="110">
        <f>'Compare Pt 1'!B2044</f>
        <v>965</v>
      </c>
      <c r="G727" s="110">
        <f>'Compare Pt 1'!B2307</f>
        <v>1130</v>
      </c>
      <c r="H727" s="84"/>
      <c r="I727" s="84"/>
      <c r="J727" s="84"/>
      <c r="K727" s="84"/>
      <c r="L727" s="84"/>
      <c r="M727" s="84"/>
      <c r="N727" s="84"/>
      <c r="O727" s="84"/>
      <c r="P727" s="7"/>
    </row>
    <row r="728" spans="1:16" x14ac:dyDescent="0.2">
      <c r="A728" s="84" t="s">
        <v>1160</v>
      </c>
      <c r="B728" s="110">
        <f>'Main Pt 1'!B1783</f>
        <v>46015</v>
      </c>
      <c r="C728" s="110">
        <f>'Main Pt 1'!B2046</f>
        <v>21430</v>
      </c>
      <c r="D728" s="110">
        <f>'Main Pt 1'!B2309</f>
        <v>24585</v>
      </c>
      <c r="E728" s="110">
        <f>'Compare Pt 1'!B1783</f>
        <v>177215</v>
      </c>
      <c r="F728" s="110">
        <f>'Compare Pt 1'!B2046</f>
        <v>88135</v>
      </c>
      <c r="G728" s="110">
        <f>'Compare Pt 1'!B2309</f>
        <v>89080</v>
      </c>
      <c r="H728" s="84"/>
      <c r="I728" s="84"/>
      <c r="J728" s="84"/>
      <c r="K728" s="84"/>
      <c r="L728" s="84"/>
      <c r="M728" s="84"/>
      <c r="N728" s="84"/>
      <c r="O728" s="84"/>
      <c r="P728" s="7"/>
    </row>
    <row r="729" spans="1:16" x14ac:dyDescent="0.2">
      <c r="A729" s="84" t="s">
        <v>1173</v>
      </c>
      <c r="B729" s="110">
        <f>'Main Pt 1'!B1800</f>
        <v>2745</v>
      </c>
      <c r="C729" s="110">
        <f>'Main Pt 1'!B2063</f>
        <v>1225</v>
      </c>
      <c r="D729" s="110">
        <f>'Main Pt 1'!B2326</f>
        <v>1520</v>
      </c>
      <c r="E729" s="110">
        <f>'Compare Pt 1'!B1800</f>
        <v>7015</v>
      </c>
      <c r="F729" s="110">
        <f>'Compare Pt 1'!B2063</f>
        <v>3520</v>
      </c>
      <c r="G729" s="110">
        <f>'Compare Pt 1'!B2326</f>
        <v>3495</v>
      </c>
      <c r="H729" s="84"/>
      <c r="I729" s="84"/>
      <c r="J729" s="84"/>
      <c r="K729" s="84"/>
      <c r="L729" s="84"/>
      <c r="M729" s="84"/>
      <c r="N729" s="84"/>
      <c r="O729" s="84"/>
      <c r="P729" s="7"/>
    </row>
    <row r="730" spans="1:16" x14ac:dyDescent="0.2">
      <c r="A730" s="84" t="s">
        <v>1175</v>
      </c>
      <c r="B730" s="110">
        <f>'Main Pt 1'!B1803</f>
        <v>8965</v>
      </c>
      <c r="C730" s="110">
        <f>'Main Pt 1'!B2066</f>
        <v>3725</v>
      </c>
      <c r="D730" s="110">
        <f>'Main Pt 1'!B2329</f>
        <v>5235</v>
      </c>
      <c r="E730" s="110">
        <f>'Compare Pt 1'!B1803</f>
        <v>48115</v>
      </c>
      <c r="F730" s="110">
        <f>'Compare Pt 1'!B2066</f>
        <v>18990</v>
      </c>
      <c r="G730" s="110">
        <f>'Compare Pt 1'!B2329</f>
        <v>29130</v>
      </c>
      <c r="H730" s="84"/>
      <c r="I730" s="84"/>
      <c r="J730" s="84"/>
      <c r="K730" s="84"/>
      <c r="L730" s="84"/>
      <c r="M730" s="84"/>
      <c r="N730" s="84"/>
      <c r="O730" s="84"/>
      <c r="P730" s="7"/>
    </row>
    <row r="731" spans="1:16" x14ac:dyDescent="0.2">
      <c r="A731" s="84" t="s">
        <v>1179</v>
      </c>
      <c r="B731" s="110">
        <f>'Main Pt 1'!B1807</f>
        <v>362915</v>
      </c>
      <c r="C731" s="110">
        <f>'Main Pt 1'!B2070</f>
        <v>169510</v>
      </c>
      <c r="D731" s="110">
        <f>'Main Pt 1'!B2333</f>
        <v>193405</v>
      </c>
      <c r="E731" s="110">
        <f>'Compare Pt 1'!B1807</f>
        <v>1430445</v>
      </c>
      <c r="F731" s="110">
        <f>'Compare Pt 1'!B2070</f>
        <v>672100</v>
      </c>
      <c r="G731" s="110">
        <f>'Compare Pt 1'!B2333</f>
        <v>758340</v>
      </c>
      <c r="H731" s="84"/>
      <c r="I731" s="84"/>
      <c r="J731" s="84"/>
      <c r="K731" s="84"/>
      <c r="L731" s="84"/>
      <c r="M731" s="84"/>
      <c r="N731" s="84"/>
      <c r="O731" s="84"/>
      <c r="P731" s="7"/>
    </row>
    <row r="732" spans="1:16" x14ac:dyDescent="0.2">
      <c r="A732" s="84" t="s">
        <v>1180</v>
      </c>
      <c r="B732" s="110">
        <f>'Main Pt 1'!B1808</f>
        <v>358850</v>
      </c>
      <c r="C732" s="110">
        <f>'Main Pt 1'!B2071</f>
        <v>167465</v>
      </c>
      <c r="D732" s="110">
        <f>'Main Pt 1'!B2334</f>
        <v>191385</v>
      </c>
      <c r="E732" s="110">
        <f>'Compare Pt 1'!B1808</f>
        <v>1413105</v>
      </c>
      <c r="F732" s="110">
        <f>'Compare Pt 1'!B2071</f>
        <v>663470</v>
      </c>
      <c r="G732" s="110">
        <f>'Compare Pt 1'!B2334</f>
        <v>749640</v>
      </c>
      <c r="H732" s="84"/>
      <c r="I732" s="84"/>
      <c r="J732" s="84"/>
      <c r="K732" s="84"/>
      <c r="L732" s="84"/>
      <c r="M732" s="84"/>
      <c r="N732" s="84"/>
      <c r="O732" s="84"/>
      <c r="P732" s="7"/>
    </row>
    <row r="733" spans="1:16" x14ac:dyDescent="0.2">
      <c r="A733" s="84" t="s">
        <v>1189</v>
      </c>
      <c r="B733" s="110">
        <f>'Main Pt 1'!B1817</f>
        <v>4235</v>
      </c>
      <c r="C733" s="110">
        <f>'Main Pt 1'!B2080</f>
        <v>2145</v>
      </c>
      <c r="D733" s="110">
        <f>'Main Pt 1'!B2343</f>
        <v>2095</v>
      </c>
      <c r="E733" s="110">
        <f>'Compare Pt 1'!B1817</f>
        <v>18270</v>
      </c>
      <c r="F733" s="110">
        <f>'Compare Pt 1'!B2080</f>
        <v>9095</v>
      </c>
      <c r="G733" s="110">
        <f>'Compare Pt 1'!B2343</f>
        <v>9175</v>
      </c>
      <c r="H733" s="84"/>
      <c r="I733" s="84"/>
      <c r="J733" s="84"/>
      <c r="K733" s="84"/>
      <c r="L733" s="84"/>
      <c r="M733" s="84"/>
      <c r="N733" s="84"/>
      <c r="O733" s="84"/>
      <c r="P733" s="7"/>
    </row>
    <row r="734" spans="1:16" x14ac:dyDescent="0.2">
      <c r="A734" s="84" t="s">
        <v>1194</v>
      </c>
      <c r="B734" s="110">
        <f>'Main Pt 1'!B1822</f>
        <v>4290</v>
      </c>
      <c r="C734" s="110">
        <f>'Main Pt 1'!B2085</f>
        <v>1800</v>
      </c>
      <c r="D734" s="110">
        <f>'Main Pt 1'!B2348</f>
        <v>2490</v>
      </c>
      <c r="E734" s="110">
        <f>'Compare Pt 1'!B1822</f>
        <v>30405</v>
      </c>
      <c r="F734" s="110">
        <f>'Compare Pt 1'!B2085</f>
        <v>13210</v>
      </c>
      <c r="G734" s="110">
        <f>'Compare Pt 1'!B2348</f>
        <v>17195</v>
      </c>
      <c r="H734" s="84"/>
      <c r="I734" s="84"/>
      <c r="J734" s="84"/>
      <c r="K734" s="84"/>
      <c r="L734" s="84"/>
      <c r="M734" s="84"/>
      <c r="N734" s="84"/>
      <c r="O734" s="84"/>
      <c r="P734" s="7"/>
    </row>
    <row r="735" spans="1:16" x14ac:dyDescent="0.2">
      <c r="A735" s="84" t="s">
        <v>1197</v>
      </c>
      <c r="B735" s="110">
        <f>'Main Pt 1'!B1826</f>
        <v>21125</v>
      </c>
      <c r="C735" s="110">
        <f>'Main Pt 1'!B2089</f>
        <v>10900</v>
      </c>
      <c r="D735" s="110">
        <f>'Main Pt 1'!B2352</f>
        <v>10225</v>
      </c>
      <c r="E735" s="110">
        <f>'Compare Pt 1'!B1826</f>
        <v>60530</v>
      </c>
      <c r="F735" s="110">
        <f>'Compare Pt 1'!B2089</f>
        <v>31580</v>
      </c>
      <c r="G735" s="110">
        <f>'Compare Pt 1'!B2352</f>
        <v>28945</v>
      </c>
      <c r="H735" s="84"/>
      <c r="I735" s="84"/>
      <c r="J735" s="84"/>
      <c r="K735" s="84"/>
      <c r="L735" s="84"/>
      <c r="M735" s="84"/>
      <c r="N735" s="84"/>
      <c r="O735" s="84"/>
      <c r="P735" s="7"/>
    </row>
    <row r="736" spans="1:16" x14ac:dyDescent="0.2">
      <c r="A736" s="84" t="s">
        <v>1201</v>
      </c>
      <c r="B736" s="110">
        <f>'Main Pt 1'!B1832</f>
        <v>15935</v>
      </c>
      <c r="C736" s="110">
        <f>'Main Pt 1'!B2095</f>
        <v>7045</v>
      </c>
      <c r="D736" s="110">
        <f>'Main Pt 1'!B2358</f>
        <v>8890</v>
      </c>
      <c r="E736" s="110">
        <f>'Compare Pt 1'!B1832</f>
        <v>94815</v>
      </c>
      <c r="F736" s="110">
        <f>'Compare Pt 1'!B2095</f>
        <v>44270</v>
      </c>
      <c r="G736" s="110">
        <f>'Compare Pt 1'!B2358</f>
        <v>50545</v>
      </c>
      <c r="H736" s="84"/>
      <c r="I736" s="84"/>
      <c r="J736" s="84"/>
      <c r="K736" s="84"/>
      <c r="L736" s="84"/>
      <c r="M736" s="84"/>
      <c r="N736" s="84"/>
      <c r="O736" s="84"/>
      <c r="P736" s="7"/>
    </row>
    <row r="737" spans="1:16" x14ac:dyDescent="0.2">
      <c r="A737" s="84"/>
      <c r="B737" s="110"/>
      <c r="C737" s="110"/>
      <c r="D737" s="110"/>
      <c r="E737" s="110"/>
      <c r="F737" s="110"/>
      <c r="G737" s="110"/>
      <c r="H737" s="84"/>
      <c r="I737" s="84"/>
      <c r="J737" s="84"/>
      <c r="K737" s="84"/>
      <c r="L737" s="84"/>
      <c r="M737" s="84"/>
      <c r="N737" s="84"/>
      <c r="O737" s="84"/>
      <c r="P737" s="7"/>
    </row>
    <row r="738" spans="1:16" x14ac:dyDescent="0.2">
      <c r="A738" s="84"/>
      <c r="B738" s="110"/>
      <c r="C738" s="110"/>
      <c r="D738" s="110"/>
      <c r="E738" s="110"/>
      <c r="F738" s="110"/>
      <c r="G738" s="110"/>
      <c r="H738" s="84"/>
      <c r="I738" s="84"/>
      <c r="J738" s="84"/>
      <c r="K738" s="84"/>
      <c r="L738" s="84"/>
      <c r="M738" s="84"/>
      <c r="N738" s="84"/>
      <c r="O738" s="84"/>
      <c r="P738" s="7"/>
    </row>
    <row r="739" spans="1:16" x14ac:dyDescent="0.2">
      <c r="A739" s="84" t="s">
        <v>1054</v>
      </c>
      <c r="B739" s="110">
        <f>'Main Pt 1'!B1666</f>
        <v>4260</v>
      </c>
      <c r="C739" s="110">
        <f>'Main Pt 1'!B1929</f>
        <v>2260</v>
      </c>
      <c r="D739" s="110">
        <f>'Main Pt 1'!B2192</f>
        <v>1995</v>
      </c>
      <c r="E739" s="110">
        <f>'Compare Pt 1'!B1666</f>
        <v>17120</v>
      </c>
      <c r="F739" s="110">
        <f>'Compare Pt 1'!B1929</f>
        <v>9100</v>
      </c>
      <c r="G739" s="110">
        <f>'Compare Pt 1'!B2192</f>
        <v>8015</v>
      </c>
      <c r="H739" s="84"/>
      <c r="I739" s="84"/>
      <c r="J739" s="84"/>
      <c r="K739" s="84"/>
      <c r="L739" s="84"/>
      <c r="M739" s="84"/>
      <c r="N739" s="84"/>
      <c r="O739" s="84"/>
      <c r="P739" s="7"/>
    </row>
    <row r="740" spans="1:16" x14ac:dyDescent="0.2">
      <c r="A740" s="84" t="s">
        <v>1055</v>
      </c>
      <c r="B740" s="110">
        <f>'Main Pt 1'!B1667</f>
        <v>2695</v>
      </c>
      <c r="C740" s="110">
        <f>'Main Pt 1'!B1930</f>
        <v>1485</v>
      </c>
      <c r="D740" s="110">
        <f>'Main Pt 1'!B2193</f>
        <v>1215</v>
      </c>
      <c r="E740" s="110">
        <f>'Compare Pt 1'!B1667</f>
        <v>12510</v>
      </c>
      <c r="F740" s="110">
        <f>'Compare Pt 1'!B1930</f>
        <v>6730</v>
      </c>
      <c r="G740" s="110">
        <f>'Compare Pt 1'!B2193</f>
        <v>5775</v>
      </c>
      <c r="H740" s="84"/>
      <c r="I740" s="84"/>
      <c r="J740" s="84"/>
      <c r="K740" s="84"/>
      <c r="L740" s="84"/>
      <c r="M740" s="84"/>
      <c r="N740" s="84"/>
      <c r="O740" s="84"/>
      <c r="P740" s="7"/>
    </row>
    <row r="741" spans="1:16" x14ac:dyDescent="0.2">
      <c r="A741" s="84" t="s">
        <v>1057</v>
      </c>
      <c r="B741" s="110">
        <f>'Main Pt 1'!B1669</f>
        <v>390</v>
      </c>
      <c r="C741" s="110">
        <f>'Main Pt 1'!B1932</f>
        <v>200</v>
      </c>
      <c r="D741" s="110">
        <f>'Main Pt 1'!B2195</f>
        <v>195</v>
      </c>
      <c r="E741" s="110">
        <f>'Compare Pt 1'!B1669</f>
        <v>1090</v>
      </c>
      <c r="F741" s="110">
        <f>'Compare Pt 1'!B1932</f>
        <v>620</v>
      </c>
      <c r="G741" s="110">
        <f>'Compare Pt 1'!B2195</f>
        <v>465</v>
      </c>
      <c r="H741" s="84"/>
      <c r="I741" s="84"/>
      <c r="J741" s="84"/>
      <c r="K741" s="84"/>
      <c r="L741" s="84"/>
      <c r="M741" s="84"/>
      <c r="N741" s="84"/>
      <c r="O741" s="84"/>
    </row>
    <row r="742" spans="1:16" x14ac:dyDescent="0.2">
      <c r="A742" s="84" t="s">
        <v>1058</v>
      </c>
      <c r="B742" s="110">
        <f>'Main Pt 1'!B1670</f>
        <v>2340</v>
      </c>
      <c r="C742" s="110">
        <f>'Main Pt 1'!B1933</f>
        <v>1015</v>
      </c>
      <c r="D742" s="110">
        <f>'Main Pt 1'!B2196</f>
        <v>1325</v>
      </c>
      <c r="E742" s="110">
        <f>'Compare Pt 1'!B1670</f>
        <v>6245</v>
      </c>
      <c r="F742" s="110">
        <f>'Compare Pt 1'!B1933</f>
        <v>3070</v>
      </c>
      <c r="G742" s="110">
        <f>'Compare Pt 1'!B2196</f>
        <v>3175</v>
      </c>
      <c r="H742" s="84"/>
      <c r="I742" s="84"/>
      <c r="J742" s="84"/>
      <c r="K742" s="84"/>
      <c r="L742" s="84"/>
      <c r="M742" s="84"/>
      <c r="N742" s="84"/>
      <c r="O742" s="84"/>
    </row>
    <row r="743" spans="1:16" x14ac:dyDescent="0.2">
      <c r="A743" s="84" t="s">
        <v>1059</v>
      </c>
      <c r="B743" s="110">
        <f>'Main Pt 1'!B1671</f>
        <v>21850</v>
      </c>
      <c r="C743" s="110">
        <f>'Main Pt 1'!B1934</f>
        <v>9670</v>
      </c>
      <c r="D743" s="110">
        <f>'Main Pt 1'!B2197</f>
        <v>12180</v>
      </c>
      <c r="E743" s="110">
        <f>'Compare Pt 1'!B1671</f>
        <v>49665</v>
      </c>
      <c r="F743" s="110">
        <f>'Compare Pt 1'!B1934</f>
        <v>23070</v>
      </c>
      <c r="G743" s="110">
        <f>'Compare Pt 1'!B2197</f>
        <v>26595</v>
      </c>
      <c r="H743" s="84"/>
      <c r="I743" s="84"/>
      <c r="J743" s="84"/>
      <c r="K743" s="84"/>
      <c r="L743" s="84"/>
      <c r="M743" s="84"/>
      <c r="N743" s="84"/>
      <c r="O743" s="84"/>
    </row>
    <row r="744" spans="1:16" x14ac:dyDescent="0.2">
      <c r="A744" s="84" t="s">
        <v>1060</v>
      </c>
      <c r="B744" s="110">
        <f>'Main Pt 1'!B1672</f>
        <v>180</v>
      </c>
      <c r="C744" s="110">
        <f>'Main Pt 1'!B1935</f>
        <v>90</v>
      </c>
      <c r="D744" s="110">
        <f>'Main Pt 1'!B2198</f>
        <v>85</v>
      </c>
      <c r="E744" s="110">
        <f>'Compare Pt 1'!B1672</f>
        <v>485</v>
      </c>
      <c r="F744" s="110">
        <f>'Compare Pt 1'!B1935</f>
        <v>220</v>
      </c>
      <c r="G744" s="110">
        <f>'Compare Pt 1'!B2198</f>
        <v>260</v>
      </c>
      <c r="H744" s="84"/>
      <c r="I744" s="84"/>
      <c r="J744" s="84"/>
      <c r="K744" s="84"/>
      <c r="L744" s="84"/>
      <c r="M744" s="84"/>
      <c r="N744" s="84"/>
      <c r="O744" s="84"/>
    </row>
    <row r="745" spans="1:16" x14ac:dyDescent="0.2">
      <c r="A745" s="84" t="s">
        <v>1062</v>
      </c>
      <c r="B745" s="110">
        <f>'Main Pt 1'!B1674</f>
        <v>10005</v>
      </c>
      <c r="C745" s="110">
        <f>'Main Pt 1'!B1937</f>
        <v>4670</v>
      </c>
      <c r="D745" s="110">
        <f>'Main Pt 1'!B2200</f>
        <v>5330</v>
      </c>
      <c r="E745" s="110">
        <f>'Compare Pt 1'!B1674</f>
        <v>33670</v>
      </c>
      <c r="F745" s="110">
        <f>'Compare Pt 1'!B1937</f>
        <v>16680</v>
      </c>
      <c r="G745" s="110">
        <f>'Compare Pt 1'!B2200</f>
        <v>16990</v>
      </c>
      <c r="H745" s="84"/>
      <c r="I745" s="84"/>
      <c r="J745" s="84"/>
      <c r="K745" s="84"/>
      <c r="L745" s="84"/>
      <c r="M745" s="84"/>
      <c r="N745" s="84"/>
      <c r="O745" s="84"/>
    </row>
    <row r="746" spans="1:16" x14ac:dyDescent="0.2">
      <c r="A746" s="84" t="s">
        <v>1063</v>
      </c>
      <c r="B746" s="110">
        <f>'Main Pt 1'!B1675</f>
        <v>225525</v>
      </c>
      <c r="C746" s="110">
        <f>'Main Pt 1'!B1938</f>
        <v>116350</v>
      </c>
      <c r="D746" s="110">
        <f>'Main Pt 1'!B2201</f>
        <v>109175</v>
      </c>
      <c r="E746" s="110">
        <f>'Compare Pt 1'!B1675</f>
        <v>629060</v>
      </c>
      <c r="F746" s="110">
        <f>'Compare Pt 1'!B1938</f>
        <v>329235</v>
      </c>
      <c r="G746" s="110">
        <f>'Compare Pt 1'!B2201</f>
        <v>299820</v>
      </c>
      <c r="H746" s="84"/>
      <c r="I746" s="84"/>
      <c r="J746" s="84"/>
      <c r="K746" s="84"/>
      <c r="L746" s="84"/>
      <c r="M746" s="84"/>
      <c r="N746" s="84"/>
      <c r="O746" s="84"/>
    </row>
    <row r="747" spans="1:16" x14ac:dyDescent="0.2">
      <c r="A747" s="84" t="s">
        <v>1064</v>
      </c>
      <c r="B747" s="110">
        <f>'Main Pt 1'!B1676</f>
        <v>6135</v>
      </c>
      <c r="C747" s="110">
        <f>'Main Pt 1'!B1939</f>
        <v>2880</v>
      </c>
      <c r="D747" s="110">
        <f>'Main Pt 1'!B2202</f>
        <v>3255</v>
      </c>
      <c r="E747" s="110">
        <f>'Compare Pt 1'!B1676</f>
        <v>19740</v>
      </c>
      <c r="F747" s="110">
        <f>'Compare Pt 1'!B1939</f>
        <v>9720</v>
      </c>
      <c r="G747" s="110">
        <f>'Compare Pt 1'!B2202</f>
        <v>10025</v>
      </c>
      <c r="H747" s="84"/>
      <c r="I747" s="84"/>
      <c r="J747" s="84"/>
      <c r="K747" s="84"/>
      <c r="L747" s="84"/>
      <c r="M747" s="84"/>
      <c r="N747" s="84"/>
      <c r="O747" s="84"/>
    </row>
    <row r="748" spans="1:16" x14ac:dyDescent="0.2">
      <c r="A748" s="84" t="s">
        <v>1065</v>
      </c>
      <c r="B748" s="110">
        <f>'Main Pt 1'!B1677</f>
        <v>2865</v>
      </c>
      <c r="C748" s="110">
        <f>'Main Pt 1'!B1940</f>
        <v>1370</v>
      </c>
      <c r="D748" s="110">
        <f>'Main Pt 1'!B2203</f>
        <v>1495</v>
      </c>
      <c r="E748" s="110">
        <f>'Compare Pt 1'!B1677</f>
        <v>7115</v>
      </c>
      <c r="F748" s="110">
        <f>'Compare Pt 1'!B1940</f>
        <v>3505</v>
      </c>
      <c r="G748" s="110">
        <f>'Compare Pt 1'!B2203</f>
        <v>3610</v>
      </c>
      <c r="H748" s="84"/>
      <c r="I748" s="84"/>
      <c r="J748" s="84"/>
      <c r="K748" s="84"/>
      <c r="L748" s="84"/>
      <c r="M748" s="84"/>
      <c r="N748" s="84"/>
      <c r="O748" s="84"/>
    </row>
    <row r="749" spans="1:16" x14ac:dyDescent="0.2">
      <c r="A749" s="84" t="s">
        <v>1066</v>
      </c>
      <c r="B749" s="110">
        <f>'Main Pt 1'!B1678</f>
        <v>690</v>
      </c>
      <c r="C749" s="110">
        <f>'Main Pt 1'!B1941</f>
        <v>360</v>
      </c>
      <c r="D749" s="110">
        <f>'Main Pt 1'!B2204</f>
        <v>335</v>
      </c>
      <c r="E749" s="110">
        <f>'Compare Pt 1'!B1678</f>
        <v>1715</v>
      </c>
      <c r="F749" s="110">
        <f>'Compare Pt 1'!B1941</f>
        <v>860</v>
      </c>
      <c r="G749" s="110">
        <f>'Compare Pt 1'!B2204</f>
        <v>860</v>
      </c>
      <c r="H749" s="84"/>
      <c r="I749" s="84"/>
      <c r="J749" s="84"/>
      <c r="K749" s="84"/>
      <c r="L749" s="84"/>
      <c r="M749" s="84"/>
      <c r="N749" s="84"/>
      <c r="O749" s="84"/>
    </row>
    <row r="750" spans="1:16" x14ac:dyDescent="0.2">
      <c r="A750" s="84" t="s">
        <v>1067</v>
      </c>
      <c r="B750" s="110">
        <f>'Main Pt 1'!B1679</f>
        <v>11385</v>
      </c>
      <c r="C750" s="110">
        <f>'Main Pt 1'!B1942</f>
        <v>5855</v>
      </c>
      <c r="D750" s="110">
        <f>'Main Pt 1'!B2205</f>
        <v>5530</v>
      </c>
      <c r="E750" s="110">
        <f>'Compare Pt 1'!B1679</f>
        <v>75020</v>
      </c>
      <c r="F750" s="110">
        <f>'Compare Pt 1'!B1942</f>
        <v>38730</v>
      </c>
      <c r="G750" s="110">
        <f>'Compare Pt 1'!B2205</f>
        <v>36290</v>
      </c>
      <c r="H750" s="84"/>
      <c r="I750" s="84"/>
      <c r="J750" s="84"/>
      <c r="K750" s="84"/>
      <c r="L750" s="84"/>
      <c r="M750" s="84"/>
      <c r="N750" s="84"/>
      <c r="O750" s="84"/>
    </row>
    <row r="751" spans="1:16" x14ac:dyDescent="0.2">
      <c r="A751" s="84" t="s">
        <v>1068</v>
      </c>
      <c r="B751" s="110">
        <f>'Main Pt 1'!B1680</f>
        <v>635</v>
      </c>
      <c r="C751" s="110">
        <f>'Main Pt 1'!B1943</f>
        <v>255</v>
      </c>
      <c r="D751" s="110">
        <f>'Main Pt 1'!B2206</f>
        <v>375</v>
      </c>
      <c r="E751" s="110">
        <f>'Compare Pt 1'!B1680</f>
        <v>7630</v>
      </c>
      <c r="F751" s="110">
        <f>'Compare Pt 1'!B1943</f>
        <v>3755</v>
      </c>
      <c r="G751" s="110">
        <f>'Compare Pt 1'!B2206</f>
        <v>3870</v>
      </c>
      <c r="H751" s="84"/>
      <c r="I751" s="84"/>
      <c r="J751" s="84"/>
      <c r="K751" s="84"/>
      <c r="L751" s="84"/>
      <c r="M751" s="84"/>
      <c r="N751" s="84"/>
      <c r="O751" s="84"/>
    </row>
    <row r="752" spans="1:16" x14ac:dyDescent="0.2">
      <c r="A752" s="84" t="s">
        <v>1069</v>
      </c>
      <c r="B752" s="110">
        <f>'Main Pt 1'!B1681</f>
        <v>7130</v>
      </c>
      <c r="C752" s="110">
        <f>'Main Pt 1'!B1944</f>
        <v>3430</v>
      </c>
      <c r="D752" s="110">
        <f>'Main Pt 1'!B2207</f>
        <v>3695</v>
      </c>
      <c r="E752" s="110">
        <f>'Compare Pt 1'!B1681</f>
        <v>21345</v>
      </c>
      <c r="F752" s="110">
        <f>'Compare Pt 1'!B1944</f>
        <v>10640</v>
      </c>
      <c r="G752" s="110">
        <f>'Compare Pt 1'!B2207</f>
        <v>10705</v>
      </c>
      <c r="H752" s="84"/>
      <c r="I752" s="84"/>
      <c r="J752" s="84"/>
      <c r="K752" s="84"/>
      <c r="L752" s="84"/>
      <c r="M752" s="84"/>
      <c r="N752" s="84"/>
      <c r="O752" s="84"/>
    </row>
    <row r="753" spans="1:15" x14ac:dyDescent="0.2">
      <c r="A753" s="84" t="s">
        <v>1070</v>
      </c>
      <c r="B753" s="110">
        <f>'Main Pt 1'!B1682</f>
        <v>900</v>
      </c>
      <c r="C753" s="110">
        <f>'Main Pt 1'!B1945</f>
        <v>450</v>
      </c>
      <c r="D753" s="110">
        <f>'Main Pt 1'!B2208</f>
        <v>450</v>
      </c>
      <c r="E753" s="110">
        <f>'Compare Pt 1'!B1682</f>
        <v>3220</v>
      </c>
      <c r="F753" s="110">
        <f>'Compare Pt 1'!B1945</f>
        <v>1655</v>
      </c>
      <c r="G753" s="110">
        <f>'Compare Pt 1'!B2208</f>
        <v>1560</v>
      </c>
      <c r="H753" s="84"/>
      <c r="I753" s="84"/>
      <c r="J753" s="84"/>
      <c r="K753" s="84"/>
      <c r="L753" s="84"/>
      <c r="M753" s="84"/>
      <c r="N753" s="84"/>
      <c r="O753" s="84"/>
    </row>
    <row r="754" spans="1:15" x14ac:dyDescent="0.2">
      <c r="A754" s="84" t="s">
        <v>1071</v>
      </c>
      <c r="B754" s="110">
        <f>'Main Pt 1'!B1683</f>
        <v>780</v>
      </c>
      <c r="C754" s="110">
        <f>'Main Pt 1'!B1946</f>
        <v>375</v>
      </c>
      <c r="D754" s="110">
        <f>'Main Pt 1'!B2209</f>
        <v>405</v>
      </c>
      <c r="E754" s="110">
        <f>'Compare Pt 1'!B1683</f>
        <v>2775</v>
      </c>
      <c r="F754" s="110">
        <f>'Compare Pt 1'!B1946</f>
        <v>1440</v>
      </c>
      <c r="G754" s="110">
        <f>'Compare Pt 1'!B2209</f>
        <v>1335</v>
      </c>
      <c r="H754" s="84"/>
      <c r="I754" s="84"/>
      <c r="J754" s="84"/>
      <c r="K754" s="84"/>
      <c r="L754" s="84"/>
      <c r="M754" s="84"/>
      <c r="N754" s="84"/>
      <c r="O754" s="84"/>
    </row>
    <row r="755" spans="1:15" x14ac:dyDescent="0.2">
      <c r="A755" s="84" t="s">
        <v>1073</v>
      </c>
      <c r="B755" s="110">
        <f>'Main Pt 1'!B1685</f>
        <v>3865</v>
      </c>
      <c r="C755" s="110">
        <f>'Main Pt 1'!B1948</f>
        <v>1690</v>
      </c>
      <c r="D755" s="110">
        <f>'Main Pt 1'!B2211</f>
        <v>2175</v>
      </c>
      <c r="E755" s="110">
        <f>'Compare Pt 1'!B1685</f>
        <v>27035</v>
      </c>
      <c r="F755" s="110">
        <f>'Compare Pt 1'!B1948</f>
        <v>12640</v>
      </c>
      <c r="G755" s="110">
        <f>'Compare Pt 1'!B2211</f>
        <v>14400</v>
      </c>
      <c r="H755" s="84"/>
      <c r="I755" s="84"/>
      <c r="J755" s="84"/>
      <c r="K755" s="84"/>
      <c r="L755" s="84"/>
      <c r="M755" s="84"/>
      <c r="N755" s="84"/>
      <c r="O755" s="84"/>
    </row>
    <row r="756" spans="1:15" x14ac:dyDescent="0.2">
      <c r="A756" s="84" t="s">
        <v>948</v>
      </c>
      <c r="B756" s="110">
        <f>'Main Pt 1'!B1686</f>
        <v>37280</v>
      </c>
      <c r="C756" s="110">
        <f>'Main Pt 1'!B1949</f>
        <v>17385</v>
      </c>
      <c r="D756" s="110">
        <f>'Main Pt 1'!B2212</f>
        <v>19900</v>
      </c>
      <c r="E756" s="110">
        <f>'Compare Pt 1'!B1686</f>
        <v>198895</v>
      </c>
      <c r="F756" s="110">
        <f>'Compare Pt 1'!B1949</f>
        <v>93735</v>
      </c>
      <c r="G756" s="110">
        <f>'Compare Pt 1'!B2212</f>
        <v>105155</v>
      </c>
      <c r="H756" s="84"/>
      <c r="I756" s="84"/>
      <c r="J756" s="84"/>
      <c r="K756" s="84"/>
      <c r="L756" s="84"/>
      <c r="M756" s="84"/>
      <c r="N756" s="84"/>
      <c r="O756" s="84"/>
    </row>
    <row r="757" spans="1:15" x14ac:dyDescent="0.2">
      <c r="A757" s="84" t="s">
        <v>1074</v>
      </c>
      <c r="B757" s="110">
        <f>'Main Pt 1'!B1687</f>
        <v>45</v>
      </c>
      <c r="C757" s="110">
        <f>'Main Pt 1'!B1950</f>
        <v>25</v>
      </c>
      <c r="D757" s="110">
        <f>'Main Pt 1'!B2213</f>
        <v>20</v>
      </c>
      <c r="E757" s="110">
        <f>'Compare Pt 1'!B1687</f>
        <v>185</v>
      </c>
      <c r="F757" s="110">
        <f>'Compare Pt 1'!B1950</f>
        <v>70</v>
      </c>
      <c r="G757" s="110">
        <f>'Compare Pt 1'!B2213</f>
        <v>115</v>
      </c>
      <c r="H757" s="84"/>
      <c r="I757" s="84"/>
      <c r="J757" s="84"/>
      <c r="K757" s="84"/>
      <c r="L757" s="84"/>
      <c r="M757" s="84"/>
      <c r="N757" s="84"/>
      <c r="O757" s="84"/>
    </row>
    <row r="758" spans="1:15" x14ac:dyDescent="0.2">
      <c r="A758" s="84" t="s">
        <v>1076</v>
      </c>
      <c r="B758" s="110">
        <f>'Main Pt 1'!B1689</f>
        <v>180</v>
      </c>
      <c r="C758" s="110">
        <f>'Main Pt 1'!B1952</f>
        <v>70</v>
      </c>
      <c r="D758" s="110">
        <f>'Main Pt 1'!B2215</f>
        <v>110</v>
      </c>
      <c r="E758" s="110">
        <f>'Compare Pt 1'!B1689</f>
        <v>2075</v>
      </c>
      <c r="F758" s="110">
        <f>'Compare Pt 1'!B1952</f>
        <v>880</v>
      </c>
      <c r="G758" s="110">
        <f>'Compare Pt 1'!B2215</f>
        <v>1190</v>
      </c>
      <c r="H758" s="84"/>
      <c r="I758" s="84"/>
      <c r="J758" s="84"/>
      <c r="K758" s="84"/>
      <c r="L758" s="84"/>
      <c r="M758" s="84"/>
      <c r="N758" s="84"/>
      <c r="O758" s="84"/>
    </row>
    <row r="759" spans="1:15" x14ac:dyDescent="0.2">
      <c r="A759" s="84" t="s">
        <v>1077</v>
      </c>
      <c r="B759" s="110">
        <f>'Main Pt 1'!B1690</f>
        <v>2200</v>
      </c>
      <c r="C759" s="110">
        <f>'Main Pt 1'!B1953</f>
        <v>900</v>
      </c>
      <c r="D759" s="110">
        <f>'Main Pt 1'!B2216</f>
        <v>1305</v>
      </c>
      <c r="E759" s="110">
        <f>'Compare Pt 1'!B1690</f>
        <v>27045</v>
      </c>
      <c r="F759" s="110">
        <f>'Compare Pt 1'!B1953</f>
        <v>10960</v>
      </c>
      <c r="G759" s="110">
        <f>'Compare Pt 1'!B2216</f>
        <v>16085</v>
      </c>
      <c r="H759" s="84"/>
      <c r="I759" s="84"/>
      <c r="J759" s="84"/>
      <c r="K759" s="84"/>
      <c r="L759" s="84"/>
      <c r="M759" s="84"/>
      <c r="N759" s="84"/>
      <c r="O759" s="84"/>
    </row>
    <row r="760" spans="1:15" x14ac:dyDescent="0.2">
      <c r="A760" s="84" t="s">
        <v>956</v>
      </c>
      <c r="B760" s="110">
        <f>'Main Pt 1'!B1691</f>
        <v>205</v>
      </c>
      <c r="C760" s="110">
        <f>'Main Pt 1'!B1954</f>
        <v>120</v>
      </c>
      <c r="D760" s="110">
        <f>'Main Pt 1'!B2217</f>
        <v>80</v>
      </c>
      <c r="E760" s="110">
        <f>'Compare Pt 1'!B1691</f>
        <v>1660</v>
      </c>
      <c r="F760" s="110">
        <f>'Compare Pt 1'!B1954</f>
        <v>950</v>
      </c>
      <c r="G760" s="110">
        <f>'Compare Pt 1'!B2217</f>
        <v>710</v>
      </c>
      <c r="H760" s="84"/>
      <c r="I760" s="84"/>
      <c r="J760" s="84"/>
      <c r="K760" s="84"/>
      <c r="L760" s="84"/>
      <c r="M760" s="84"/>
      <c r="N760" s="84"/>
      <c r="O760" s="84"/>
    </row>
    <row r="761" spans="1:15" x14ac:dyDescent="0.2">
      <c r="A761" s="84" t="s">
        <v>1078</v>
      </c>
      <c r="B761" s="110">
        <f>'Main Pt 1'!B1692</f>
        <v>685</v>
      </c>
      <c r="C761" s="110">
        <f>'Main Pt 1'!B1955</f>
        <v>330</v>
      </c>
      <c r="D761" s="110">
        <f>'Main Pt 1'!B2218</f>
        <v>355</v>
      </c>
      <c r="E761" s="110">
        <f>'Compare Pt 1'!B1692</f>
        <v>7925</v>
      </c>
      <c r="F761" s="110">
        <f>'Compare Pt 1'!B1955</f>
        <v>3200</v>
      </c>
      <c r="G761" s="110">
        <f>'Compare Pt 1'!B2218</f>
        <v>4725</v>
      </c>
      <c r="H761" s="84"/>
      <c r="I761" s="84"/>
      <c r="J761" s="84"/>
      <c r="K761" s="84"/>
      <c r="L761" s="84"/>
      <c r="M761" s="84"/>
      <c r="N761" s="84"/>
      <c r="O761" s="84"/>
    </row>
    <row r="762" spans="1:15" x14ac:dyDescent="0.2">
      <c r="A762" s="84" t="s">
        <v>1079</v>
      </c>
      <c r="B762" s="110">
        <f>'Main Pt 1'!B1693</f>
        <v>2795</v>
      </c>
      <c r="C762" s="110">
        <f>'Main Pt 1'!B1956</f>
        <v>1020</v>
      </c>
      <c r="D762" s="110">
        <f>'Main Pt 1'!B2219</f>
        <v>1775</v>
      </c>
      <c r="E762" s="110">
        <f>'Compare Pt 1'!B1693</f>
        <v>34530</v>
      </c>
      <c r="F762" s="110">
        <f>'Compare Pt 1'!B1956</f>
        <v>13800</v>
      </c>
      <c r="G762" s="110">
        <f>'Compare Pt 1'!B2219</f>
        <v>20730</v>
      </c>
      <c r="H762" s="84"/>
      <c r="I762" s="84"/>
      <c r="J762" s="84"/>
      <c r="K762" s="84"/>
      <c r="L762" s="84"/>
      <c r="M762" s="84"/>
      <c r="N762" s="84"/>
      <c r="O762" s="84"/>
    </row>
    <row r="763" spans="1:15" x14ac:dyDescent="0.2">
      <c r="A763" s="84" t="s">
        <v>869</v>
      </c>
      <c r="B763" s="110">
        <f>'Main Pt 1'!B1694</f>
        <v>440</v>
      </c>
      <c r="C763" s="110">
        <f>'Main Pt 1'!B1957</f>
        <v>225</v>
      </c>
      <c r="D763" s="110">
        <f>'Main Pt 1'!B2220</f>
        <v>215</v>
      </c>
      <c r="E763" s="110">
        <f>'Compare Pt 1'!B1694</f>
        <v>2335</v>
      </c>
      <c r="F763" s="110">
        <f>'Compare Pt 1'!B1957</f>
        <v>1125</v>
      </c>
      <c r="G763" s="110">
        <f>'Compare Pt 1'!B2220</f>
        <v>1220</v>
      </c>
      <c r="H763" s="84"/>
      <c r="I763" s="84"/>
      <c r="J763" s="84"/>
      <c r="K763" s="84"/>
      <c r="L763" s="84"/>
      <c r="M763" s="84"/>
      <c r="N763" s="84"/>
      <c r="O763" s="84"/>
    </row>
    <row r="764" spans="1:15" x14ac:dyDescent="0.2">
      <c r="A764" s="84" t="s">
        <v>1080</v>
      </c>
      <c r="B764" s="110">
        <f>'Main Pt 1'!B1695</f>
        <v>3760</v>
      </c>
      <c r="C764" s="110">
        <f>'Main Pt 1'!B1958</f>
        <v>1665</v>
      </c>
      <c r="D764" s="110">
        <f>'Main Pt 1'!B2221</f>
        <v>2090</v>
      </c>
      <c r="E764" s="110">
        <f>'Compare Pt 1'!B1695</f>
        <v>22470</v>
      </c>
      <c r="F764" s="110">
        <f>'Compare Pt 1'!B1958</f>
        <v>10370</v>
      </c>
      <c r="G764" s="110">
        <f>'Compare Pt 1'!B2221</f>
        <v>12100</v>
      </c>
      <c r="H764" s="84"/>
      <c r="I764" s="84"/>
      <c r="J764" s="84"/>
      <c r="K764" s="84"/>
      <c r="L764" s="84"/>
      <c r="M764" s="84"/>
      <c r="N764" s="84"/>
      <c r="O764" s="84"/>
    </row>
    <row r="765" spans="1:15" x14ac:dyDescent="0.2">
      <c r="A765" s="84" t="s">
        <v>1081</v>
      </c>
      <c r="B765" s="110">
        <f>'Main Pt 1'!B1696</f>
        <v>340</v>
      </c>
      <c r="C765" s="110">
        <f>'Main Pt 1'!B1959</f>
        <v>140</v>
      </c>
      <c r="D765" s="110">
        <f>'Main Pt 1'!B2222</f>
        <v>205</v>
      </c>
      <c r="E765" s="110">
        <f>'Compare Pt 1'!B1696</f>
        <v>5425</v>
      </c>
      <c r="F765" s="110">
        <f>'Compare Pt 1'!B1959</f>
        <v>2450</v>
      </c>
      <c r="G765" s="110">
        <f>'Compare Pt 1'!B2222</f>
        <v>2980</v>
      </c>
      <c r="H765" s="84"/>
      <c r="I765" s="84"/>
      <c r="J765" s="84"/>
      <c r="K765" s="84"/>
      <c r="L765" s="84"/>
      <c r="M765" s="84"/>
      <c r="N765" s="84"/>
      <c r="O765" s="84"/>
    </row>
    <row r="766" spans="1:15" x14ac:dyDescent="0.2">
      <c r="A766" s="84" t="s">
        <v>1082</v>
      </c>
      <c r="B766" s="110">
        <f>'Main Pt 1'!B1697</f>
        <v>125</v>
      </c>
      <c r="C766" s="110">
        <f>'Main Pt 1'!B1960</f>
        <v>30</v>
      </c>
      <c r="D766" s="110">
        <f>'Main Pt 1'!B2223</f>
        <v>90</v>
      </c>
      <c r="E766" s="110">
        <f>'Compare Pt 1'!B1697</f>
        <v>1805</v>
      </c>
      <c r="F766" s="110">
        <f>'Compare Pt 1'!B1960</f>
        <v>785</v>
      </c>
      <c r="G766" s="110">
        <f>'Compare Pt 1'!B2223</f>
        <v>1020</v>
      </c>
      <c r="H766" s="84"/>
      <c r="I766" s="84"/>
      <c r="J766" s="84"/>
      <c r="K766" s="84"/>
      <c r="L766" s="84"/>
      <c r="M766" s="84"/>
      <c r="N766" s="84"/>
      <c r="O766" s="84"/>
    </row>
    <row r="767" spans="1:15" x14ac:dyDescent="0.2">
      <c r="A767" s="84" t="s">
        <v>1083</v>
      </c>
      <c r="B767" s="110">
        <f>'Main Pt 1'!B1698</f>
        <v>47405</v>
      </c>
      <c r="C767" s="110">
        <f>'Main Pt 1'!B1961</f>
        <v>18985</v>
      </c>
      <c r="D767" s="110">
        <f>'Main Pt 1'!B2224</f>
        <v>28420</v>
      </c>
      <c r="E767" s="110">
        <f>'Compare Pt 1'!B1698</f>
        <v>612735</v>
      </c>
      <c r="F767" s="110">
        <f>'Compare Pt 1'!B1961</f>
        <v>253210</v>
      </c>
      <c r="G767" s="110">
        <f>'Compare Pt 1'!B2224</f>
        <v>359525</v>
      </c>
      <c r="H767" s="84"/>
      <c r="I767" s="84"/>
      <c r="J767" s="84"/>
      <c r="K767" s="84"/>
      <c r="L767" s="84"/>
      <c r="M767" s="84"/>
      <c r="N767" s="84"/>
      <c r="O767" s="84"/>
    </row>
    <row r="768" spans="1:15" x14ac:dyDescent="0.2">
      <c r="A768" s="84" t="s">
        <v>1084</v>
      </c>
      <c r="B768" s="110">
        <f>'Main Pt 1'!B1699</f>
        <v>65</v>
      </c>
      <c r="C768" s="110">
        <f>'Main Pt 1'!B1962</f>
        <v>25</v>
      </c>
      <c r="D768" s="110">
        <f>'Main Pt 1'!B2225</f>
        <v>45</v>
      </c>
      <c r="E768" s="110">
        <f>'Compare Pt 1'!B1699</f>
        <v>1395</v>
      </c>
      <c r="F768" s="110">
        <f>'Compare Pt 1'!B1962</f>
        <v>530</v>
      </c>
      <c r="G768" s="110">
        <f>'Compare Pt 1'!B2225</f>
        <v>865</v>
      </c>
      <c r="H768" s="84"/>
      <c r="I768" s="84"/>
      <c r="J768" s="84"/>
      <c r="K768" s="84"/>
      <c r="L768" s="84"/>
      <c r="M768" s="84"/>
      <c r="N768" s="84"/>
      <c r="O768" s="84"/>
    </row>
    <row r="769" spans="1:15" x14ac:dyDescent="0.2">
      <c r="A769" s="84" t="s">
        <v>1085</v>
      </c>
      <c r="B769" s="110">
        <f>'Main Pt 1'!B1700</f>
        <v>605</v>
      </c>
      <c r="C769" s="110">
        <f>'Main Pt 1'!B1963</f>
        <v>270</v>
      </c>
      <c r="D769" s="110">
        <f>'Main Pt 1'!B2226</f>
        <v>335</v>
      </c>
      <c r="E769" s="110">
        <f>'Compare Pt 1'!B1700</f>
        <v>5585</v>
      </c>
      <c r="F769" s="110">
        <f>'Compare Pt 1'!B1963</f>
        <v>2545</v>
      </c>
      <c r="G769" s="110">
        <f>'Compare Pt 1'!B2226</f>
        <v>3040</v>
      </c>
      <c r="H769" s="84"/>
      <c r="I769" s="84"/>
      <c r="J769" s="84"/>
      <c r="K769" s="84"/>
      <c r="L769" s="84"/>
      <c r="M769" s="84"/>
      <c r="N769" s="84"/>
      <c r="O769" s="84"/>
    </row>
    <row r="770" spans="1:15" x14ac:dyDescent="0.2">
      <c r="A770" s="84" t="s">
        <v>1087</v>
      </c>
      <c r="B770" s="110">
        <f>'Main Pt 1'!B1702</f>
        <v>1240</v>
      </c>
      <c r="C770" s="110">
        <f>'Main Pt 1'!B1965</f>
        <v>565</v>
      </c>
      <c r="D770" s="110">
        <f>'Main Pt 1'!B2228</f>
        <v>670</v>
      </c>
      <c r="E770" s="110">
        <f>'Compare Pt 1'!B1702</f>
        <v>6855</v>
      </c>
      <c r="F770" s="110">
        <f>'Compare Pt 1'!B1965</f>
        <v>3140</v>
      </c>
      <c r="G770" s="110">
        <f>'Compare Pt 1'!B2228</f>
        <v>3715</v>
      </c>
      <c r="H770" s="84"/>
      <c r="I770" s="84"/>
      <c r="J770" s="84"/>
      <c r="K770" s="84"/>
      <c r="L770" s="84"/>
      <c r="M770" s="84"/>
      <c r="N770" s="84"/>
      <c r="O770" s="84"/>
    </row>
    <row r="771" spans="1:15" x14ac:dyDescent="0.2">
      <c r="A771" s="84" t="s">
        <v>1088</v>
      </c>
      <c r="B771" s="110">
        <f>'Main Pt 1'!B1703</f>
        <v>26250</v>
      </c>
      <c r="C771" s="110">
        <f>'Main Pt 1'!B1966</f>
        <v>10955</v>
      </c>
      <c r="D771" s="110">
        <f>'Main Pt 1'!B2229</f>
        <v>15300</v>
      </c>
      <c r="E771" s="110">
        <f>'Compare Pt 1'!B1703</f>
        <v>133050</v>
      </c>
      <c r="F771" s="110">
        <f>'Compare Pt 1'!B1966</f>
        <v>59890</v>
      </c>
      <c r="G771" s="110">
        <f>'Compare Pt 1'!B2229</f>
        <v>73155</v>
      </c>
      <c r="H771" s="84"/>
      <c r="I771" s="84"/>
      <c r="J771" s="84"/>
      <c r="K771" s="84"/>
      <c r="L771" s="84"/>
      <c r="M771" s="84"/>
      <c r="N771" s="84"/>
      <c r="O771" s="84"/>
    </row>
    <row r="772" spans="1:15" x14ac:dyDescent="0.2">
      <c r="A772" s="84" t="s">
        <v>1089</v>
      </c>
      <c r="B772" s="110">
        <f>'Main Pt 1'!B1704</f>
        <v>2730</v>
      </c>
      <c r="C772" s="110">
        <f>'Main Pt 1'!B1967</f>
        <v>1260</v>
      </c>
      <c r="D772" s="110">
        <f>'Main Pt 1'!B2230</f>
        <v>1475</v>
      </c>
      <c r="E772" s="110">
        <f>'Compare Pt 1'!B1704</f>
        <v>16635</v>
      </c>
      <c r="F772" s="110">
        <f>'Compare Pt 1'!B1967</f>
        <v>7955</v>
      </c>
      <c r="G772" s="110">
        <f>'Compare Pt 1'!B2230</f>
        <v>8680</v>
      </c>
      <c r="H772" s="84"/>
      <c r="I772" s="84"/>
      <c r="J772" s="84"/>
      <c r="K772" s="84"/>
      <c r="L772" s="84"/>
      <c r="M772" s="84"/>
      <c r="N772" s="84"/>
      <c r="O772" s="84"/>
    </row>
    <row r="773" spans="1:15" x14ac:dyDescent="0.2">
      <c r="A773" s="84" t="s">
        <v>1091</v>
      </c>
      <c r="B773" s="110">
        <f>'Main Pt 1'!B1706</f>
        <v>1045</v>
      </c>
      <c r="C773" s="110">
        <f>'Main Pt 1'!B1969</f>
        <v>565</v>
      </c>
      <c r="D773" s="110">
        <f>'Main Pt 1'!B2232</f>
        <v>480</v>
      </c>
      <c r="E773" s="110">
        <f>'Compare Pt 1'!B1706</f>
        <v>8245</v>
      </c>
      <c r="F773" s="110">
        <f>'Compare Pt 1'!B1969</f>
        <v>4180</v>
      </c>
      <c r="G773" s="110">
        <f>'Compare Pt 1'!B2232</f>
        <v>4060</v>
      </c>
      <c r="H773" s="84"/>
      <c r="I773" s="84"/>
      <c r="J773" s="84"/>
      <c r="K773" s="84"/>
      <c r="L773" s="84"/>
      <c r="M773" s="84"/>
      <c r="N773" s="84"/>
      <c r="O773" s="84"/>
    </row>
    <row r="774" spans="1:15" x14ac:dyDescent="0.2">
      <c r="A774" s="84" t="s">
        <v>1092</v>
      </c>
      <c r="B774" s="110">
        <f>'Main Pt 1'!B1707</f>
        <v>6435</v>
      </c>
      <c r="C774" s="110">
        <f>'Main Pt 1'!B1970</f>
        <v>3415</v>
      </c>
      <c r="D774" s="110">
        <f>'Main Pt 1'!B2233</f>
        <v>3025</v>
      </c>
      <c r="E774" s="110">
        <f>'Compare Pt 1'!B1707</f>
        <v>37810</v>
      </c>
      <c r="F774" s="110">
        <f>'Compare Pt 1'!B1970</f>
        <v>19410</v>
      </c>
      <c r="G774" s="110">
        <f>'Compare Pt 1'!B2233</f>
        <v>18400</v>
      </c>
      <c r="H774" s="84"/>
      <c r="I774" s="84"/>
      <c r="J774" s="84"/>
      <c r="K774" s="84"/>
      <c r="L774" s="84"/>
      <c r="M774" s="84"/>
      <c r="N774" s="84"/>
      <c r="O774" s="84"/>
    </row>
    <row r="775" spans="1:15" x14ac:dyDescent="0.2">
      <c r="A775" s="84" t="s">
        <v>929</v>
      </c>
      <c r="B775" s="110">
        <f>'Main Pt 1'!B1708</f>
        <v>37030</v>
      </c>
      <c r="C775" s="110">
        <f>'Main Pt 1'!B1971</f>
        <v>17995</v>
      </c>
      <c r="D775" s="110">
        <f>'Main Pt 1'!B2234</f>
        <v>19035</v>
      </c>
      <c r="E775" s="110">
        <f>'Compare Pt 1'!B1708</f>
        <v>189865</v>
      </c>
      <c r="F775" s="110">
        <f>'Compare Pt 1'!B1971</f>
        <v>94640</v>
      </c>
      <c r="G775" s="110">
        <f>'Compare Pt 1'!B2234</f>
        <v>95225</v>
      </c>
      <c r="H775" s="84"/>
      <c r="I775" s="84"/>
      <c r="J775" s="84"/>
      <c r="K775" s="84"/>
      <c r="L775" s="84"/>
      <c r="M775" s="84"/>
      <c r="N775" s="84"/>
      <c r="O775" s="84"/>
    </row>
    <row r="776" spans="1:15" x14ac:dyDescent="0.2">
      <c r="A776" s="84" t="s">
        <v>1093</v>
      </c>
      <c r="B776" s="110">
        <f>'Main Pt 1'!B1709</f>
        <v>3465</v>
      </c>
      <c r="C776" s="110">
        <f>'Main Pt 1'!B1972</f>
        <v>2035</v>
      </c>
      <c r="D776" s="110">
        <f>'Main Pt 1'!B2235</f>
        <v>1435</v>
      </c>
      <c r="E776" s="110">
        <f>'Compare Pt 1'!B1709</f>
        <v>23165</v>
      </c>
      <c r="F776" s="110">
        <f>'Compare Pt 1'!B1972</f>
        <v>12770</v>
      </c>
      <c r="G776" s="110">
        <f>'Compare Pt 1'!B2235</f>
        <v>10395</v>
      </c>
      <c r="H776" s="84"/>
      <c r="I776" s="84"/>
      <c r="J776" s="84"/>
      <c r="K776" s="84"/>
      <c r="L776" s="84"/>
      <c r="M776" s="84"/>
      <c r="N776" s="84"/>
      <c r="O776" s="84"/>
    </row>
    <row r="777" spans="1:15" x14ac:dyDescent="0.2">
      <c r="A777" s="84" t="s">
        <v>1094</v>
      </c>
      <c r="B777" s="110">
        <f>'Main Pt 1'!B1710</f>
        <v>100</v>
      </c>
      <c r="C777" s="110">
        <f>'Main Pt 1'!B1973</f>
        <v>40</v>
      </c>
      <c r="D777" s="110">
        <f>'Main Pt 1'!B2236</f>
        <v>60</v>
      </c>
      <c r="E777" s="110">
        <f>'Compare Pt 1'!B1710</f>
        <v>790</v>
      </c>
      <c r="F777" s="110">
        <f>'Compare Pt 1'!B1973</f>
        <v>390</v>
      </c>
      <c r="G777" s="110">
        <f>'Compare Pt 1'!B2236</f>
        <v>410</v>
      </c>
      <c r="H777" s="84"/>
      <c r="I777" s="84"/>
      <c r="J777" s="84"/>
      <c r="K777" s="84"/>
      <c r="L777" s="84"/>
      <c r="M777" s="84"/>
      <c r="N777" s="84"/>
      <c r="O777" s="84"/>
    </row>
    <row r="778" spans="1:15" x14ac:dyDescent="0.2">
      <c r="A778" s="84" t="s">
        <v>1095</v>
      </c>
      <c r="B778" s="110">
        <f>'Main Pt 1'!B1711</f>
        <v>85</v>
      </c>
      <c r="C778" s="110">
        <f>'Main Pt 1'!B1974</f>
        <v>40</v>
      </c>
      <c r="D778" s="110">
        <f>'Main Pt 1'!B2237</f>
        <v>50</v>
      </c>
      <c r="E778" s="110">
        <f>'Compare Pt 1'!B1711</f>
        <v>870</v>
      </c>
      <c r="F778" s="110">
        <f>'Compare Pt 1'!B1974</f>
        <v>435</v>
      </c>
      <c r="G778" s="110">
        <f>'Compare Pt 1'!B2237</f>
        <v>440</v>
      </c>
      <c r="H778" s="84"/>
      <c r="I778" s="84"/>
      <c r="J778" s="84"/>
      <c r="K778" s="84"/>
      <c r="L778" s="84"/>
      <c r="M778" s="84"/>
      <c r="N778" s="84"/>
      <c r="O778" s="84"/>
    </row>
    <row r="779" spans="1:15" x14ac:dyDescent="0.2">
      <c r="A779" s="84" t="s">
        <v>748</v>
      </c>
      <c r="B779" s="110">
        <f>'Main Pt 1'!B1713</f>
        <v>6935</v>
      </c>
      <c r="C779" s="110">
        <f>'Main Pt 1'!B1976</f>
        <v>3450</v>
      </c>
      <c r="D779" s="110">
        <f>'Main Pt 1'!B2239</f>
        <v>3485</v>
      </c>
      <c r="E779" s="110">
        <f>'Compare Pt 1'!B1713</f>
        <v>31930</v>
      </c>
      <c r="F779" s="110">
        <f>'Compare Pt 1'!B1976</f>
        <v>16140</v>
      </c>
      <c r="G779" s="110">
        <f>'Compare Pt 1'!B2239</f>
        <v>15790</v>
      </c>
      <c r="H779" s="84"/>
      <c r="I779" s="84"/>
      <c r="J779" s="84"/>
      <c r="K779" s="84"/>
      <c r="L779" s="84"/>
      <c r="M779" s="84"/>
      <c r="N779" s="84"/>
      <c r="O779" s="84"/>
    </row>
    <row r="780" spans="1:15" x14ac:dyDescent="0.2">
      <c r="A780" s="84" t="s">
        <v>890</v>
      </c>
      <c r="B780" s="110">
        <f>'Main Pt 1'!B1714</f>
        <v>10545</v>
      </c>
      <c r="C780" s="110">
        <f>'Main Pt 1'!B1977</f>
        <v>5100</v>
      </c>
      <c r="D780" s="110">
        <f>'Main Pt 1'!B2240</f>
        <v>5445</v>
      </c>
      <c r="E780" s="110">
        <f>'Compare Pt 1'!B1714</f>
        <v>41295</v>
      </c>
      <c r="F780" s="110">
        <f>'Compare Pt 1'!B1977</f>
        <v>19980</v>
      </c>
      <c r="G780" s="110">
        <f>'Compare Pt 1'!B2240</f>
        <v>21310</v>
      </c>
      <c r="H780" s="84"/>
      <c r="I780" s="84"/>
      <c r="J780" s="84"/>
      <c r="K780" s="84"/>
      <c r="L780" s="84"/>
      <c r="M780" s="84"/>
      <c r="N780" s="84"/>
      <c r="O780" s="84"/>
    </row>
    <row r="781" spans="1:15" x14ac:dyDescent="0.2">
      <c r="A781" s="84" t="s">
        <v>1099</v>
      </c>
      <c r="B781" s="110">
        <f>'Main Pt 1'!B1717</f>
        <v>890</v>
      </c>
      <c r="C781" s="110">
        <f>'Main Pt 1'!B1980</f>
        <v>390</v>
      </c>
      <c r="D781" s="110">
        <f>'Main Pt 1'!B2243</f>
        <v>500</v>
      </c>
      <c r="E781" s="110">
        <f>'Compare Pt 1'!B1717</f>
        <v>6500</v>
      </c>
      <c r="F781" s="110">
        <f>'Compare Pt 1'!B1980</f>
        <v>2960</v>
      </c>
      <c r="G781" s="110">
        <f>'Compare Pt 1'!B2243</f>
        <v>3540</v>
      </c>
      <c r="H781" s="84"/>
      <c r="I781" s="84"/>
      <c r="J781" s="84"/>
      <c r="K781" s="84"/>
      <c r="L781" s="84"/>
      <c r="M781" s="84"/>
      <c r="N781" s="84"/>
      <c r="O781" s="84"/>
    </row>
    <row r="782" spans="1:15" x14ac:dyDescent="0.2">
      <c r="A782" s="84" t="s">
        <v>1100</v>
      </c>
      <c r="B782" s="110">
        <f>'Main Pt 1'!B1718</f>
        <v>1275</v>
      </c>
      <c r="C782" s="110">
        <f>'Main Pt 1'!B1981</f>
        <v>535</v>
      </c>
      <c r="D782" s="110">
        <f>'Main Pt 1'!B2244</f>
        <v>735</v>
      </c>
      <c r="E782" s="110">
        <f>'Compare Pt 1'!B1718</f>
        <v>8180</v>
      </c>
      <c r="F782" s="110">
        <f>'Compare Pt 1'!B1981</f>
        <v>3510</v>
      </c>
      <c r="G782" s="110">
        <f>'Compare Pt 1'!B2244</f>
        <v>4675</v>
      </c>
      <c r="H782" s="84"/>
      <c r="I782" s="84"/>
      <c r="J782" s="84"/>
      <c r="K782" s="84"/>
      <c r="L782" s="84"/>
      <c r="M782" s="84"/>
      <c r="N782" s="84"/>
      <c r="O782" s="84"/>
    </row>
    <row r="783" spans="1:15" x14ac:dyDescent="0.2">
      <c r="A783" s="84" t="s">
        <v>1102</v>
      </c>
      <c r="B783" s="110">
        <f>'Main Pt 1'!B1720</f>
        <v>425</v>
      </c>
      <c r="C783" s="110">
        <f>'Main Pt 1'!B1983</f>
        <v>175</v>
      </c>
      <c r="D783" s="110">
        <f>'Main Pt 1'!B2246</f>
        <v>255</v>
      </c>
      <c r="E783" s="110">
        <f>'Compare Pt 1'!B1720</f>
        <v>2265</v>
      </c>
      <c r="F783" s="110">
        <f>'Compare Pt 1'!B1983</f>
        <v>1070</v>
      </c>
      <c r="G783" s="110">
        <f>'Compare Pt 1'!B2246</f>
        <v>1195</v>
      </c>
      <c r="H783" s="84"/>
      <c r="I783" s="84"/>
      <c r="J783" s="84"/>
      <c r="K783" s="84"/>
      <c r="L783" s="84"/>
      <c r="M783" s="84"/>
      <c r="N783" s="84"/>
      <c r="O783" s="84"/>
    </row>
    <row r="784" spans="1:15" x14ac:dyDescent="0.2">
      <c r="A784" s="84" t="s">
        <v>1103</v>
      </c>
      <c r="B784" s="110">
        <f>'Main Pt 1'!B1721</f>
        <v>2805</v>
      </c>
      <c r="C784" s="110">
        <f>'Main Pt 1'!B1984</f>
        <v>1310</v>
      </c>
      <c r="D784" s="110">
        <f>'Main Pt 1'!B2247</f>
        <v>1490</v>
      </c>
      <c r="E784" s="110">
        <f>'Compare Pt 1'!B1721</f>
        <v>18265</v>
      </c>
      <c r="F784" s="110">
        <f>'Compare Pt 1'!B1984</f>
        <v>9055</v>
      </c>
      <c r="G784" s="110">
        <f>'Compare Pt 1'!B2247</f>
        <v>9215</v>
      </c>
      <c r="H784" s="84"/>
      <c r="I784" s="84"/>
      <c r="J784" s="84"/>
      <c r="K784" s="84"/>
      <c r="L784" s="84"/>
      <c r="M784" s="84"/>
      <c r="N784" s="84"/>
      <c r="O784" s="84"/>
    </row>
    <row r="785" spans="1:15" x14ac:dyDescent="0.2">
      <c r="A785" s="84" t="s">
        <v>1104</v>
      </c>
      <c r="B785" s="110">
        <f>'Main Pt 1'!B1722</f>
        <v>3875</v>
      </c>
      <c r="C785" s="110">
        <f>'Main Pt 1'!B1985</f>
        <v>1875</v>
      </c>
      <c r="D785" s="110">
        <f>'Main Pt 1'!B2248</f>
        <v>2000</v>
      </c>
      <c r="E785" s="110">
        <f>'Compare Pt 1'!B1722</f>
        <v>22425</v>
      </c>
      <c r="F785" s="110">
        <f>'Compare Pt 1'!B1985</f>
        <v>10920</v>
      </c>
      <c r="G785" s="110">
        <f>'Compare Pt 1'!B2248</f>
        <v>11500</v>
      </c>
      <c r="H785" s="84"/>
      <c r="I785" s="84"/>
      <c r="J785" s="84"/>
      <c r="K785" s="84"/>
      <c r="L785" s="84"/>
      <c r="M785" s="84"/>
      <c r="N785" s="84"/>
      <c r="O785" s="84"/>
    </row>
    <row r="786" spans="1:15" x14ac:dyDescent="0.2">
      <c r="A786" s="84" t="s">
        <v>1105</v>
      </c>
      <c r="B786" s="110">
        <f>'Main Pt 1'!B1723</f>
        <v>7550</v>
      </c>
      <c r="C786" s="110">
        <f>'Main Pt 1'!B1986</f>
        <v>3550</v>
      </c>
      <c r="D786" s="110">
        <f>'Main Pt 1'!B2249</f>
        <v>4000</v>
      </c>
      <c r="E786" s="110">
        <f>'Compare Pt 1'!B1723</f>
        <v>69835</v>
      </c>
      <c r="F786" s="110">
        <f>'Compare Pt 1'!B1986</f>
        <v>34515</v>
      </c>
      <c r="G786" s="110">
        <f>'Compare Pt 1'!B2249</f>
        <v>35320</v>
      </c>
      <c r="H786" s="84"/>
      <c r="I786" s="84"/>
      <c r="J786" s="84"/>
      <c r="K786" s="84"/>
      <c r="L786" s="84"/>
      <c r="M786" s="84"/>
      <c r="N786" s="84"/>
      <c r="O786" s="84"/>
    </row>
    <row r="787" spans="1:15" x14ac:dyDescent="0.2">
      <c r="A787" s="84" t="s">
        <v>1106</v>
      </c>
      <c r="B787" s="110">
        <f>'Main Pt 1'!B1724</f>
        <v>4735</v>
      </c>
      <c r="C787" s="110">
        <f>'Main Pt 1'!B1987</f>
        <v>2280</v>
      </c>
      <c r="D787" s="110">
        <f>'Main Pt 1'!B2250</f>
        <v>2455</v>
      </c>
      <c r="E787" s="110">
        <f>'Compare Pt 1'!B1724</f>
        <v>28725</v>
      </c>
      <c r="F787" s="110">
        <f>'Compare Pt 1'!B1987</f>
        <v>13670</v>
      </c>
      <c r="G787" s="110">
        <f>'Compare Pt 1'!B2250</f>
        <v>15050</v>
      </c>
      <c r="H787" s="84"/>
      <c r="I787" s="84"/>
      <c r="J787" s="84"/>
      <c r="K787" s="84"/>
      <c r="L787" s="84"/>
      <c r="M787" s="84"/>
      <c r="N787" s="84"/>
      <c r="O787" s="84"/>
    </row>
    <row r="788" spans="1:15" x14ac:dyDescent="0.2">
      <c r="A788" s="84" t="s">
        <v>1107</v>
      </c>
      <c r="B788" s="110">
        <f>'Main Pt 1'!B1725</f>
        <v>2670</v>
      </c>
      <c r="C788" s="110">
        <f>'Main Pt 1'!B1988</f>
        <v>1220</v>
      </c>
      <c r="D788" s="110">
        <f>'Main Pt 1'!B2251</f>
        <v>1450</v>
      </c>
      <c r="E788" s="110">
        <f>'Compare Pt 1'!B1725</f>
        <v>23070</v>
      </c>
      <c r="F788" s="110">
        <f>'Compare Pt 1'!B1988</f>
        <v>11190</v>
      </c>
      <c r="G788" s="110">
        <f>'Compare Pt 1'!B2251</f>
        <v>11885</v>
      </c>
      <c r="H788" s="84"/>
      <c r="I788" s="84"/>
      <c r="J788" s="84"/>
      <c r="K788" s="84"/>
      <c r="L788" s="84"/>
      <c r="M788" s="84"/>
      <c r="N788" s="84"/>
      <c r="O788" s="84"/>
    </row>
    <row r="789" spans="1:15" x14ac:dyDescent="0.2">
      <c r="A789" s="84" t="s">
        <v>1108</v>
      </c>
      <c r="B789" s="110">
        <f>'Main Pt 1'!B1726</f>
        <v>28775</v>
      </c>
      <c r="C789" s="110">
        <f>'Main Pt 1'!B1989</f>
        <v>12405</v>
      </c>
      <c r="D789" s="110">
        <f>'Main Pt 1'!B2252</f>
        <v>16370</v>
      </c>
      <c r="E789" s="110">
        <f>'Compare Pt 1'!B1726</f>
        <v>214965</v>
      </c>
      <c r="F789" s="110">
        <f>'Compare Pt 1'!B1989</f>
        <v>99365</v>
      </c>
      <c r="G789" s="110">
        <f>'Compare Pt 1'!B2252</f>
        <v>115600</v>
      </c>
      <c r="H789" s="84"/>
      <c r="I789" s="84"/>
      <c r="J789" s="84"/>
      <c r="K789" s="84"/>
      <c r="L789" s="84"/>
      <c r="M789" s="84"/>
      <c r="N789" s="84"/>
      <c r="O789" s="84"/>
    </row>
    <row r="790" spans="1:15" x14ac:dyDescent="0.2">
      <c r="A790" s="84" t="s">
        <v>1109</v>
      </c>
      <c r="B790" s="110">
        <f>'Main Pt 1'!B1727</f>
        <v>55195</v>
      </c>
      <c r="C790" s="110">
        <f>'Main Pt 1'!B1990</f>
        <v>24805</v>
      </c>
      <c r="D790" s="110">
        <f>'Main Pt 1'!B2253</f>
        <v>30390</v>
      </c>
      <c r="E790" s="110">
        <f>'Compare Pt 1'!B1727</f>
        <v>269645</v>
      </c>
      <c r="F790" s="110">
        <f>'Compare Pt 1'!B1990</f>
        <v>127055</v>
      </c>
      <c r="G790" s="110">
        <f>'Compare Pt 1'!B2253</f>
        <v>142595</v>
      </c>
      <c r="H790" s="84"/>
      <c r="I790" s="84"/>
      <c r="J790" s="84"/>
      <c r="K790" s="84"/>
      <c r="L790" s="84"/>
      <c r="M790" s="84"/>
      <c r="N790" s="84"/>
      <c r="O790" s="84"/>
    </row>
    <row r="791" spans="1:15" x14ac:dyDescent="0.2">
      <c r="A791" s="84" t="s">
        <v>1110</v>
      </c>
      <c r="B791" s="110">
        <f>'Main Pt 1'!B1728</f>
        <v>8595</v>
      </c>
      <c r="C791" s="110">
        <f>'Main Pt 1'!B1991</f>
        <v>4130</v>
      </c>
      <c r="D791" s="110">
        <f>'Main Pt 1'!B2254</f>
        <v>4465</v>
      </c>
      <c r="E791" s="110">
        <f>'Compare Pt 1'!B1728</f>
        <v>73775</v>
      </c>
      <c r="F791" s="110">
        <f>'Compare Pt 1'!B1991</f>
        <v>37040</v>
      </c>
      <c r="G791" s="110">
        <f>'Compare Pt 1'!B2254</f>
        <v>36740</v>
      </c>
      <c r="H791" s="84"/>
      <c r="I791" s="84"/>
      <c r="J791" s="84"/>
      <c r="K791" s="84"/>
      <c r="L791" s="84"/>
      <c r="M791" s="84"/>
      <c r="N791" s="84"/>
      <c r="O791" s="84"/>
    </row>
    <row r="792" spans="1:15" x14ac:dyDescent="0.2">
      <c r="A792" s="84" t="s">
        <v>1111</v>
      </c>
      <c r="B792" s="110">
        <f>'Main Pt 1'!B1729</f>
        <v>1345</v>
      </c>
      <c r="C792" s="110">
        <f>'Main Pt 1'!B1992</f>
        <v>640</v>
      </c>
      <c r="D792" s="110">
        <f>'Main Pt 1'!B2255</f>
        <v>700</v>
      </c>
      <c r="E792" s="110">
        <f>'Compare Pt 1'!B1729</f>
        <v>11280</v>
      </c>
      <c r="F792" s="110">
        <f>'Compare Pt 1'!B1992</f>
        <v>5530</v>
      </c>
      <c r="G792" s="110">
        <f>'Compare Pt 1'!B2255</f>
        <v>5745</v>
      </c>
      <c r="H792" s="84"/>
      <c r="I792" s="84"/>
      <c r="J792" s="84"/>
      <c r="K792" s="84"/>
      <c r="L792" s="84"/>
      <c r="M792" s="84"/>
      <c r="N792" s="84"/>
      <c r="O792" s="84"/>
    </row>
    <row r="793" spans="1:15" x14ac:dyDescent="0.2">
      <c r="A793" s="84" t="s">
        <v>1112</v>
      </c>
      <c r="B793" s="110">
        <f>'Main Pt 1'!B1730</f>
        <v>3605</v>
      </c>
      <c r="C793" s="110">
        <f>'Main Pt 1'!B1993</f>
        <v>1755</v>
      </c>
      <c r="D793" s="110">
        <f>'Main Pt 1'!B2256</f>
        <v>1850</v>
      </c>
      <c r="E793" s="110">
        <f>'Compare Pt 1'!B1730</f>
        <v>21475</v>
      </c>
      <c r="F793" s="110">
        <f>'Compare Pt 1'!B1993</f>
        <v>10215</v>
      </c>
      <c r="G793" s="110">
        <f>'Compare Pt 1'!B2256</f>
        <v>11255</v>
      </c>
      <c r="H793" s="84"/>
      <c r="I793" s="84"/>
      <c r="J793" s="84"/>
      <c r="K793" s="84"/>
      <c r="L793" s="84"/>
      <c r="M793" s="84"/>
      <c r="N793" s="84"/>
      <c r="O793" s="84"/>
    </row>
    <row r="794" spans="1:15" x14ac:dyDescent="0.2">
      <c r="A794" s="84" t="s">
        <v>1113</v>
      </c>
      <c r="B794" s="110">
        <f>'Main Pt 1'!B1731</f>
        <v>1075</v>
      </c>
      <c r="C794" s="110">
        <f>'Main Pt 1'!B1994</f>
        <v>420</v>
      </c>
      <c r="D794" s="110">
        <f>'Main Pt 1'!B2257</f>
        <v>655</v>
      </c>
      <c r="E794" s="110">
        <f>'Compare Pt 1'!B1731</f>
        <v>11495</v>
      </c>
      <c r="F794" s="110">
        <f>'Compare Pt 1'!B1994</f>
        <v>5205</v>
      </c>
      <c r="G794" s="110">
        <f>'Compare Pt 1'!B2257</f>
        <v>6290</v>
      </c>
      <c r="H794" s="84"/>
      <c r="I794" s="84"/>
      <c r="J794" s="84"/>
      <c r="K794" s="84"/>
      <c r="L794" s="84"/>
      <c r="M794" s="84"/>
      <c r="N794" s="84"/>
      <c r="O794" s="84"/>
    </row>
    <row r="795" spans="1:15" x14ac:dyDescent="0.2">
      <c r="A795" s="84" t="s">
        <v>1114</v>
      </c>
      <c r="B795" s="110">
        <f>'Main Pt 1'!B1732</f>
        <v>20495</v>
      </c>
      <c r="C795" s="110">
        <f>'Main Pt 1'!B1995</f>
        <v>8380</v>
      </c>
      <c r="D795" s="110">
        <f>'Main Pt 1'!B2258</f>
        <v>12115</v>
      </c>
      <c r="E795" s="110">
        <f>'Compare Pt 1'!B1732</f>
        <v>132120</v>
      </c>
      <c r="F795" s="110">
        <f>'Compare Pt 1'!B1995</f>
        <v>58820</v>
      </c>
      <c r="G795" s="110">
        <f>'Compare Pt 1'!B2258</f>
        <v>73295</v>
      </c>
      <c r="H795" s="84"/>
      <c r="I795" s="84"/>
      <c r="J795" s="84"/>
      <c r="K795" s="84"/>
      <c r="L795" s="84"/>
      <c r="M795" s="84"/>
      <c r="N795" s="84"/>
      <c r="O795" s="84"/>
    </row>
    <row r="796" spans="1:15" x14ac:dyDescent="0.2">
      <c r="A796" s="84" t="s">
        <v>1115</v>
      </c>
      <c r="B796" s="110">
        <f>'Main Pt 1'!B1733</f>
        <v>540</v>
      </c>
      <c r="C796" s="110">
        <f>'Main Pt 1'!B1996</f>
        <v>315</v>
      </c>
      <c r="D796" s="110">
        <f>'Main Pt 1'!B2259</f>
        <v>230</v>
      </c>
      <c r="E796" s="110">
        <f>'Compare Pt 1'!B1733</f>
        <v>3000</v>
      </c>
      <c r="F796" s="110">
        <f>'Compare Pt 1'!B1996</f>
        <v>1590</v>
      </c>
      <c r="G796" s="110">
        <f>'Compare Pt 1'!B2259</f>
        <v>1405</v>
      </c>
      <c r="H796" s="84"/>
      <c r="I796" s="84"/>
      <c r="J796" s="84"/>
      <c r="K796" s="84"/>
      <c r="L796" s="84"/>
      <c r="M796" s="84"/>
      <c r="N796" s="84"/>
      <c r="O796" s="84"/>
    </row>
    <row r="797" spans="1:15" x14ac:dyDescent="0.2">
      <c r="A797" s="84" t="s">
        <v>1117</v>
      </c>
      <c r="B797" s="110">
        <f>'Main Pt 1'!B1735</f>
        <v>515</v>
      </c>
      <c r="C797" s="110">
        <f>'Main Pt 1'!B1998</f>
        <v>245</v>
      </c>
      <c r="D797" s="110">
        <f>'Main Pt 1'!B2261</f>
        <v>270</v>
      </c>
      <c r="E797" s="110">
        <f>'Compare Pt 1'!B1735</f>
        <v>3980</v>
      </c>
      <c r="F797" s="110">
        <f>'Compare Pt 1'!B1998</f>
        <v>2005</v>
      </c>
      <c r="G797" s="110">
        <f>'Compare Pt 1'!B2261</f>
        <v>1975</v>
      </c>
      <c r="H797" s="84"/>
      <c r="I797" s="84"/>
      <c r="J797" s="84"/>
      <c r="K797" s="84"/>
      <c r="L797" s="84"/>
      <c r="M797" s="84"/>
      <c r="N797" s="84"/>
      <c r="O797" s="84"/>
    </row>
    <row r="798" spans="1:15" x14ac:dyDescent="0.2">
      <c r="A798" s="84" t="s">
        <v>1118</v>
      </c>
      <c r="B798" s="110">
        <f>'Main Pt 1'!B1736</f>
        <v>150</v>
      </c>
      <c r="C798" s="110">
        <f>'Main Pt 1'!B1999</f>
        <v>85</v>
      </c>
      <c r="D798" s="110">
        <f>'Main Pt 1'!B2262</f>
        <v>70</v>
      </c>
      <c r="E798" s="110">
        <f>'Compare Pt 1'!B1736</f>
        <v>1690</v>
      </c>
      <c r="F798" s="110">
        <f>'Compare Pt 1'!B1999</f>
        <v>825</v>
      </c>
      <c r="G798" s="110">
        <f>'Compare Pt 1'!B2262</f>
        <v>865</v>
      </c>
      <c r="H798" s="84"/>
      <c r="I798" s="84"/>
      <c r="J798" s="84"/>
      <c r="K798" s="84"/>
      <c r="L798" s="84"/>
      <c r="M798" s="84"/>
      <c r="N798" s="84"/>
      <c r="O798" s="84"/>
    </row>
    <row r="799" spans="1:15" x14ac:dyDescent="0.2">
      <c r="A799" s="84" t="s">
        <v>1119</v>
      </c>
      <c r="B799" s="110">
        <f>'Main Pt 1'!B1737</f>
        <v>550</v>
      </c>
      <c r="C799" s="110">
        <f>'Main Pt 1'!B2000</f>
        <v>295</v>
      </c>
      <c r="D799" s="110">
        <f>'Main Pt 1'!B2263</f>
        <v>255</v>
      </c>
      <c r="E799" s="110">
        <f>'Compare Pt 1'!B1737</f>
        <v>3590</v>
      </c>
      <c r="F799" s="110">
        <f>'Compare Pt 1'!B2000</f>
        <v>1910</v>
      </c>
      <c r="G799" s="110">
        <f>'Compare Pt 1'!B2263</f>
        <v>1680</v>
      </c>
      <c r="H799" s="84"/>
      <c r="I799" s="84"/>
      <c r="J799" s="84"/>
      <c r="K799" s="84"/>
      <c r="L799" s="84"/>
      <c r="M799" s="84"/>
      <c r="N799" s="84"/>
      <c r="O799" s="84"/>
    </row>
    <row r="800" spans="1:15" x14ac:dyDescent="0.2">
      <c r="A800" s="84" t="s">
        <v>1121</v>
      </c>
      <c r="B800" s="110">
        <f>'Main Pt 1'!B1739</f>
        <v>2165</v>
      </c>
      <c r="C800" s="110">
        <f>'Main Pt 1'!B2002</f>
        <v>945</v>
      </c>
      <c r="D800" s="110">
        <f>'Main Pt 1'!B2265</f>
        <v>1220</v>
      </c>
      <c r="E800" s="110">
        <f>'Compare Pt 1'!B1739</f>
        <v>23415</v>
      </c>
      <c r="F800" s="110">
        <f>'Compare Pt 1'!B2002</f>
        <v>11800</v>
      </c>
      <c r="G800" s="110">
        <f>'Compare Pt 1'!B2265</f>
        <v>11615</v>
      </c>
      <c r="H800" s="84"/>
      <c r="I800" s="84"/>
      <c r="J800" s="84"/>
      <c r="K800" s="84"/>
      <c r="L800" s="84"/>
      <c r="M800" s="84"/>
      <c r="N800" s="84"/>
      <c r="O800" s="84"/>
    </row>
    <row r="801" spans="1:15" x14ac:dyDescent="0.2">
      <c r="A801" s="84" t="s">
        <v>1122</v>
      </c>
      <c r="B801" s="110">
        <f>'Main Pt 1'!B1740</f>
        <v>1830</v>
      </c>
      <c r="C801" s="110">
        <f>'Main Pt 1'!B2003</f>
        <v>805</v>
      </c>
      <c r="D801" s="110">
        <f>'Main Pt 1'!B2266</f>
        <v>1020</v>
      </c>
      <c r="E801" s="110">
        <f>'Compare Pt 1'!B1740</f>
        <v>15750</v>
      </c>
      <c r="F801" s="110">
        <f>'Compare Pt 1'!B2003</f>
        <v>7320</v>
      </c>
      <c r="G801" s="110">
        <f>'Compare Pt 1'!B2266</f>
        <v>8430</v>
      </c>
      <c r="H801" s="84"/>
      <c r="I801" s="84"/>
      <c r="J801" s="84"/>
      <c r="K801" s="84"/>
      <c r="L801" s="84"/>
      <c r="M801" s="84"/>
      <c r="N801" s="84"/>
      <c r="O801" s="84"/>
    </row>
    <row r="802" spans="1:15" x14ac:dyDescent="0.2">
      <c r="A802" s="84" t="s">
        <v>1123</v>
      </c>
      <c r="B802" s="110">
        <f>'Main Pt 1'!B1741</f>
        <v>15195</v>
      </c>
      <c r="C802" s="110">
        <f>'Main Pt 1'!B2004</f>
        <v>6470</v>
      </c>
      <c r="D802" s="110">
        <f>'Main Pt 1'!B2267</f>
        <v>8725</v>
      </c>
      <c r="E802" s="110">
        <f>'Compare Pt 1'!B1741</f>
        <v>120865</v>
      </c>
      <c r="F802" s="110">
        <f>'Compare Pt 1'!B2004</f>
        <v>57880</v>
      </c>
      <c r="G802" s="110">
        <f>'Compare Pt 1'!B2267</f>
        <v>62990</v>
      </c>
      <c r="H802" s="84"/>
      <c r="I802" s="84"/>
      <c r="J802" s="84"/>
      <c r="K802" s="84"/>
      <c r="L802" s="84"/>
      <c r="M802" s="84"/>
      <c r="N802" s="84"/>
      <c r="O802" s="84"/>
    </row>
    <row r="803" spans="1:15" x14ac:dyDescent="0.2">
      <c r="A803" s="84" t="s">
        <v>1124</v>
      </c>
      <c r="B803" s="110">
        <f>'Main Pt 1'!B1742</f>
        <v>320</v>
      </c>
      <c r="C803" s="110">
        <f>'Main Pt 1'!B2005</f>
        <v>150</v>
      </c>
      <c r="D803" s="110">
        <f>'Main Pt 1'!B2268</f>
        <v>175</v>
      </c>
      <c r="E803" s="110">
        <f>'Compare Pt 1'!B1742</f>
        <v>2910</v>
      </c>
      <c r="F803" s="110">
        <f>'Compare Pt 1'!B2005</f>
        <v>1515</v>
      </c>
      <c r="G803" s="110">
        <f>'Compare Pt 1'!B2268</f>
        <v>1395</v>
      </c>
      <c r="H803" s="84"/>
      <c r="I803" s="84"/>
      <c r="J803" s="84"/>
      <c r="K803" s="84"/>
      <c r="L803" s="84"/>
      <c r="M803" s="84"/>
      <c r="N803" s="84"/>
      <c r="O803" s="84"/>
    </row>
    <row r="804" spans="1:15" x14ac:dyDescent="0.2">
      <c r="A804" s="84" t="s">
        <v>1125</v>
      </c>
      <c r="B804" s="110">
        <f>'Main Pt 1'!B1743</f>
        <v>76250</v>
      </c>
      <c r="C804" s="110">
        <f>'Main Pt 1'!B2006</f>
        <v>35090</v>
      </c>
      <c r="D804" s="110">
        <f>'Main Pt 1'!B2269</f>
        <v>41160</v>
      </c>
      <c r="E804" s="110">
        <f>'Compare Pt 1'!B1743</f>
        <v>502735</v>
      </c>
      <c r="F804" s="110">
        <f>'Compare Pt 1'!B2006</f>
        <v>245745</v>
      </c>
      <c r="G804" s="110">
        <f>'Compare Pt 1'!B2269</f>
        <v>256985</v>
      </c>
      <c r="H804" s="84"/>
      <c r="I804" s="84"/>
      <c r="J804" s="84"/>
      <c r="K804" s="84"/>
      <c r="L804" s="84"/>
      <c r="M804" s="84"/>
      <c r="N804" s="84"/>
      <c r="O804" s="84"/>
    </row>
    <row r="805" spans="1:15" x14ac:dyDescent="0.2">
      <c r="A805" s="84" t="s">
        <v>1126</v>
      </c>
      <c r="B805" s="110">
        <f>'Main Pt 1'!B1744</f>
        <v>295</v>
      </c>
      <c r="C805" s="110">
        <f>'Main Pt 1'!B2007</f>
        <v>155</v>
      </c>
      <c r="D805" s="110">
        <f>'Main Pt 1'!B2270</f>
        <v>140</v>
      </c>
      <c r="E805" s="110">
        <f>'Compare Pt 1'!B1744</f>
        <v>1775</v>
      </c>
      <c r="F805" s="110">
        <f>'Compare Pt 1'!B2007</f>
        <v>835</v>
      </c>
      <c r="G805" s="110">
        <f>'Compare Pt 1'!B2270</f>
        <v>950</v>
      </c>
      <c r="H805" s="84"/>
      <c r="I805" s="84"/>
      <c r="J805" s="84"/>
      <c r="K805" s="84"/>
      <c r="L805" s="84"/>
      <c r="M805" s="84"/>
      <c r="N805" s="84"/>
      <c r="O805" s="84"/>
    </row>
    <row r="806" spans="1:15" x14ac:dyDescent="0.2">
      <c r="A806" s="84" t="s">
        <v>1127</v>
      </c>
      <c r="B806" s="110">
        <f>'Main Pt 1'!B1745</f>
        <v>1190</v>
      </c>
      <c r="C806" s="110">
        <f>'Main Pt 1'!B2008</f>
        <v>500</v>
      </c>
      <c r="D806" s="110">
        <f>'Main Pt 1'!B2271</f>
        <v>695</v>
      </c>
      <c r="E806" s="110">
        <f>'Compare Pt 1'!B1745</f>
        <v>8115</v>
      </c>
      <c r="F806" s="110">
        <f>'Compare Pt 1'!B2008</f>
        <v>3860</v>
      </c>
      <c r="G806" s="110">
        <f>'Compare Pt 1'!B2271</f>
        <v>4260</v>
      </c>
      <c r="H806" s="84"/>
      <c r="I806" s="84"/>
      <c r="J806" s="84"/>
      <c r="K806" s="84"/>
      <c r="L806" s="84"/>
      <c r="M806" s="84"/>
      <c r="N806" s="84"/>
      <c r="O806" s="84"/>
    </row>
    <row r="807" spans="1:15" x14ac:dyDescent="0.2">
      <c r="A807" s="84" t="s">
        <v>1128</v>
      </c>
      <c r="B807" s="110">
        <f>'Main Pt 1'!B1746</f>
        <v>1900</v>
      </c>
      <c r="C807" s="110">
        <f>'Main Pt 1'!B2009</f>
        <v>850</v>
      </c>
      <c r="D807" s="110">
        <f>'Main Pt 1'!B2272</f>
        <v>1045</v>
      </c>
      <c r="E807" s="110">
        <f>'Compare Pt 1'!B1746</f>
        <v>14140</v>
      </c>
      <c r="F807" s="110">
        <f>'Compare Pt 1'!B2009</f>
        <v>6510</v>
      </c>
      <c r="G807" s="110">
        <f>'Compare Pt 1'!B2272</f>
        <v>7635</v>
      </c>
      <c r="H807" s="84"/>
      <c r="I807" s="84"/>
      <c r="J807" s="84"/>
      <c r="K807" s="84"/>
      <c r="L807" s="84"/>
      <c r="M807" s="84"/>
      <c r="N807" s="84"/>
      <c r="O807" s="84"/>
    </row>
    <row r="808" spans="1:15" x14ac:dyDescent="0.2">
      <c r="A808" s="84" t="s">
        <v>1129</v>
      </c>
      <c r="B808" s="110">
        <f>'Main Pt 1'!B1747</f>
        <v>515</v>
      </c>
      <c r="C808" s="110">
        <f>'Main Pt 1'!B2010</f>
        <v>175</v>
      </c>
      <c r="D808" s="110">
        <f>'Main Pt 1'!B2273</f>
        <v>335</v>
      </c>
      <c r="E808" s="110">
        <f>'Compare Pt 1'!B1747</f>
        <v>4400</v>
      </c>
      <c r="F808" s="110">
        <f>'Compare Pt 1'!B2010</f>
        <v>1945</v>
      </c>
      <c r="G808" s="110">
        <f>'Compare Pt 1'!B2273</f>
        <v>2455</v>
      </c>
      <c r="H808" s="84"/>
      <c r="I808" s="84"/>
      <c r="J808" s="84"/>
      <c r="K808" s="84"/>
      <c r="L808" s="84"/>
      <c r="M808" s="84"/>
      <c r="N808" s="84"/>
      <c r="O808" s="84"/>
    </row>
    <row r="809" spans="1:15" x14ac:dyDescent="0.2">
      <c r="A809" s="84" t="s">
        <v>1130</v>
      </c>
      <c r="B809" s="110">
        <f>'Main Pt 1'!B1748</f>
        <v>2575</v>
      </c>
      <c r="C809" s="110">
        <f>'Main Pt 1'!B2011</f>
        <v>1230</v>
      </c>
      <c r="D809" s="110">
        <f>'Main Pt 1'!B2274</f>
        <v>1345</v>
      </c>
      <c r="E809" s="110">
        <f>'Compare Pt 1'!B1748</f>
        <v>20985</v>
      </c>
      <c r="F809" s="110">
        <f>'Compare Pt 1'!B2011</f>
        <v>10435</v>
      </c>
      <c r="G809" s="110">
        <f>'Compare Pt 1'!B2274</f>
        <v>10550</v>
      </c>
      <c r="H809" s="84"/>
      <c r="I809" s="84"/>
      <c r="J809" s="84"/>
      <c r="K809" s="84"/>
      <c r="L809" s="84"/>
      <c r="M809" s="84"/>
      <c r="N809" s="84"/>
      <c r="O809" s="84"/>
    </row>
    <row r="810" spans="1:15" x14ac:dyDescent="0.2">
      <c r="A810" s="84" t="s">
        <v>1131</v>
      </c>
      <c r="B810" s="110">
        <f>'Main Pt 1'!B1749</f>
        <v>2285</v>
      </c>
      <c r="C810" s="110">
        <f>'Main Pt 1'!B2012</f>
        <v>1130</v>
      </c>
      <c r="D810" s="110">
        <f>'Main Pt 1'!B2275</f>
        <v>1160</v>
      </c>
      <c r="E810" s="110">
        <f>'Compare Pt 1'!B1749</f>
        <v>8705</v>
      </c>
      <c r="F810" s="110">
        <f>'Compare Pt 1'!B2012</f>
        <v>4425</v>
      </c>
      <c r="G810" s="110">
        <f>'Compare Pt 1'!B2275</f>
        <v>4285</v>
      </c>
      <c r="H810" s="84"/>
      <c r="I810" s="84"/>
      <c r="J810" s="84"/>
      <c r="K810" s="84"/>
      <c r="L810" s="84"/>
      <c r="M810" s="84"/>
      <c r="N810" s="84"/>
      <c r="O810" s="84"/>
    </row>
    <row r="811" spans="1:15" x14ac:dyDescent="0.2">
      <c r="A811" s="84" t="s">
        <v>753</v>
      </c>
      <c r="B811" s="110">
        <f>'Main Pt 1'!B1750</f>
        <v>20490</v>
      </c>
      <c r="C811" s="110">
        <f>'Main Pt 1'!B2013</f>
        <v>9825</v>
      </c>
      <c r="D811" s="110">
        <f>'Main Pt 1'!B2276</f>
        <v>10670</v>
      </c>
      <c r="E811" s="110">
        <f>'Compare Pt 1'!B1750</f>
        <v>150965</v>
      </c>
      <c r="F811" s="110">
        <f>'Compare Pt 1'!B2013</f>
        <v>75510</v>
      </c>
      <c r="G811" s="110">
        <f>'Compare Pt 1'!B2276</f>
        <v>75455</v>
      </c>
      <c r="H811" s="84"/>
      <c r="I811" s="84"/>
      <c r="J811" s="84"/>
      <c r="K811" s="84"/>
      <c r="L811" s="84"/>
      <c r="M811" s="84"/>
      <c r="N811" s="84"/>
      <c r="O811" s="84"/>
    </row>
    <row r="812" spans="1:15" x14ac:dyDescent="0.2">
      <c r="A812" s="84" t="s">
        <v>1134</v>
      </c>
      <c r="B812" s="110">
        <f>'Main Pt 1'!B1753</f>
        <v>25980</v>
      </c>
      <c r="C812" s="110">
        <f>'Main Pt 1'!B2016</f>
        <v>13270</v>
      </c>
      <c r="D812" s="110">
        <f>'Main Pt 1'!B2279</f>
        <v>12715</v>
      </c>
      <c r="E812" s="110">
        <f>'Compare Pt 1'!B1753</f>
        <v>91220</v>
      </c>
      <c r="F812" s="110">
        <f>'Compare Pt 1'!B2016</f>
        <v>46940</v>
      </c>
      <c r="G812" s="110">
        <f>'Compare Pt 1'!B2279</f>
        <v>44280</v>
      </c>
      <c r="H812" s="84"/>
      <c r="I812" s="84"/>
      <c r="J812" s="84"/>
      <c r="K812" s="84"/>
      <c r="L812" s="84"/>
      <c r="M812" s="84"/>
      <c r="N812" s="84"/>
      <c r="O812" s="84"/>
    </row>
    <row r="813" spans="1:15" x14ac:dyDescent="0.2">
      <c r="A813" s="84" t="s">
        <v>1135</v>
      </c>
      <c r="B813" s="110">
        <f>'Main Pt 1'!B1754</f>
        <v>18735</v>
      </c>
      <c r="C813" s="110">
        <f>'Main Pt 1'!B2017</f>
        <v>9370</v>
      </c>
      <c r="D813" s="110">
        <f>'Main Pt 1'!B2280</f>
        <v>9360</v>
      </c>
      <c r="E813" s="110">
        <f>'Compare Pt 1'!B1754</f>
        <v>149050</v>
      </c>
      <c r="F813" s="110">
        <f>'Compare Pt 1'!B2017</f>
        <v>74765</v>
      </c>
      <c r="G813" s="110">
        <f>'Compare Pt 1'!B2280</f>
        <v>74285</v>
      </c>
      <c r="H813" s="84"/>
      <c r="I813" s="84"/>
      <c r="J813" s="84"/>
      <c r="K813" s="84"/>
      <c r="L813" s="84"/>
      <c r="M813" s="84"/>
      <c r="N813" s="84"/>
      <c r="O813" s="84"/>
    </row>
    <row r="814" spans="1:15" x14ac:dyDescent="0.2">
      <c r="A814" s="84" t="s">
        <v>1136</v>
      </c>
      <c r="B814" s="110">
        <f>'Main Pt 1'!B1755</f>
        <v>64610</v>
      </c>
      <c r="C814" s="110">
        <f>'Main Pt 1'!B2018</f>
        <v>34000</v>
      </c>
      <c r="D814" s="110">
        <f>'Main Pt 1'!B2281</f>
        <v>30610</v>
      </c>
      <c r="E814" s="110">
        <f>'Compare Pt 1'!B1755</f>
        <v>433365</v>
      </c>
      <c r="F814" s="110">
        <f>'Compare Pt 1'!B2018</f>
        <v>221670</v>
      </c>
      <c r="G814" s="110">
        <f>'Compare Pt 1'!B2281</f>
        <v>211700</v>
      </c>
      <c r="H814" s="84"/>
      <c r="I814" s="84"/>
      <c r="J814" s="84"/>
      <c r="K814" s="84"/>
      <c r="L814" s="84"/>
      <c r="M814" s="84"/>
      <c r="N814" s="84"/>
      <c r="O814" s="84"/>
    </row>
    <row r="815" spans="1:15" x14ac:dyDescent="0.2">
      <c r="A815" s="84" t="s">
        <v>1137</v>
      </c>
      <c r="B815" s="110">
        <f>'Main Pt 1'!B1756</f>
        <v>65</v>
      </c>
      <c r="C815" s="110">
        <f>'Main Pt 1'!B2019</f>
        <v>35</v>
      </c>
      <c r="D815" s="110">
        <f>'Main Pt 1'!B2282</f>
        <v>25</v>
      </c>
      <c r="E815" s="110">
        <f>'Compare Pt 1'!B1756</f>
        <v>900</v>
      </c>
      <c r="F815" s="110">
        <f>'Compare Pt 1'!B2019</f>
        <v>485</v>
      </c>
      <c r="G815" s="110">
        <f>'Compare Pt 1'!B2282</f>
        <v>415</v>
      </c>
      <c r="H815" s="84"/>
      <c r="I815" s="84"/>
      <c r="J815" s="84"/>
      <c r="K815" s="84"/>
      <c r="L815" s="84"/>
      <c r="M815" s="84"/>
      <c r="N815" s="84"/>
      <c r="O815" s="84"/>
    </row>
    <row r="816" spans="1:15" x14ac:dyDescent="0.2">
      <c r="A816" s="84" t="s">
        <v>1138</v>
      </c>
      <c r="B816" s="110">
        <f>'Main Pt 1'!B1757</f>
        <v>650</v>
      </c>
      <c r="C816" s="110">
        <f>'Main Pt 1'!B2020</f>
        <v>330</v>
      </c>
      <c r="D816" s="110">
        <f>'Main Pt 1'!B2283</f>
        <v>320</v>
      </c>
      <c r="E816" s="110">
        <f>'Compare Pt 1'!B1757</f>
        <v>6790</v>
      </c>
      <c r="F816" s="110">
        <f>'Compare Pt 1'!B2020</f>
        <v>3185</v>
      </c>
      <c r="G816" s="110">
        <f>'Compare Pt 1'!B2283</f>
        <v>3605</v>
      </c>
      <c r="H816" s="84"/>
      <c r="I816" s="84"/>
      <c r="J816" s="84"/>
      <c r="K816" s="84"/>
      <c r="L816" s="84"/>
      <c r="M816" s="84"/>
      <c r="N816" s="84"/>
      <c r="O816" s="84"/>
    </row>
    <row r="817" spans="1:15" x14ac:dyDescent="0.2">
      <c r="A817" s="84" t="s">
        <v>1139</v>
      </c>
      <c r="B817" s="110">
        <f>'Main Pt 1'!B1758</f>
        <v>1815</v>
      </c>
      <c r="C817" s="110">
        <f>'Main Pt 1'!B2021</f>
        <v>900</v>
      </c>
      <c r="D817" s="110">
        <f>'Main Pt 1'!B2284</f>
        <v>910</v>
      </c>
      <c r="E817" s="110">
        <f>'Compare Pt 1'!B1758</f>
        <v>15565</v>
      </c>
      <c r="F817" s="110">
        <f>'Compare Pt 1'!B2021</f>
        <v>8200</v>
      </c>
      <c r="G817" s="110">
        <f>'Compare Pt 1'!B2284</f>
        <v>7370</v>
      </c>
      <c r="H817" s="84"/>
      <c r="I817" s="84"/>
      <c r="J817" s="84"/>
      <c r="K817" s="84"/>
      <c r="L817" s="84"/>
      <c r="M817" s="84"/>
      <c r="N817" s="84"/>
      <c r="O817" s="84"/>
    </row>
    <row r="818" spans="1:15" x14ac:dyDescent="0.2">
      <c r="A818" s="84" t="s">
        <v>1140</v>
      </c>
      <c r="B818" s="110">
        <f>'Main Pt 1'!B1759</f>
        <v>6415</v>
      </c>
      <c r="C818" s="110">
        <f>'Main Pt 1'!B2022</f>
        <v>3230</v>
      </c>
      <c r="D818" s="110">
        <f>'Main Pt 1'!B2285</f>
        <v>3180</v>
      </c>
      <c r="E818" s="110">
        <f>'Compare Pt 1'!B1759</f>
        <v>21380</v>
      </c>
      <c r="F818" s="110">
        <f>'Compare Pt 1'!B2022</f>
        <v>10910</v>
      </c>
      <c r="G818" s="110">
        <f>'Compare Pt 1'!B2285</f>
        <v>10470</v>
      </c>
      <c r="H818" s="84"/>
      <c r="I818" s="84"/>
      <c r="J818" s="84"/>
      <c r="K818" s="84"/>
      <c r="L818" s="84"/>
      <c r="M818" s="84"/>
      <c r="N818" s="84"/>
      <c r="O818" s="84"/>
    </row>
    <row r="819" spans="1:15" x14ac:dyDescent="0.2">
      <c r="A819" s="84" t="s">
        <v>1141</v>
      </c>
      <c r="B819" s="110">
        <f>'Main Pt 1'!B1760</f>
        <v>255</v>
      </c>
      <c r="C819" s="110">
        <f>'Main Pt 1'!B2023</f>
        <v>130</v>
      </c>
      <c r="D819" s="110">
        <f>'Main Pt 1'!B2286</f>
        <v>125</v>
      </c>
      <c r="E819" s="110">
        <f>'Compare Pt 1'!B1760</f>
        <v>1530</v>
      </c>
      <c r="F819" s="110">
        <f>'Compare Pt 1'!B2023</f>
        <v>760</v>
      </c>
      <c r="G819" s="110">
        <f>'Compare Pt 1'!B2286</f>
        <v>775</v>
      </c>
      <c r="H819" s="84"/>
      <c r="I819" s="84"/>
      <c r="J819" s="84"/>
      <c r="K819" s="84"/>
      <c r="L819" s="84"/>
      <c r="M819" s="84"/>
      <c r="N819" s="84"/>
      <c r="O819" s="84"/>
    </row>
    <row r="820" spans="1:15" x14ac:dyDescent="0.2">
      <c r="A820" s="84" t="s">
        <v>1142</v>
      </c>
      <c r="B820" s="110">
        <f>'Main Pt 1'!B1761</f>
        <v>87070</v>
      </c>
      <c r="C820" s="110">
        <f>'Main Pt 1'!B2024</f>
        <v>45735</v>
      </c>
      <c r="D820" s="110">
        <f>'Main Pt 1'!B2287</f>
        <v>41335</v>
      </c>
      <c r="E820" s="110">
        <f>'Compare Pt 1'!B1761</f>
        <v>668240</v>
      </c>
      <c r="F820" s="110">
        <f>'Compare Pt 1'!B2024</f>
        <v>341445</v>
      </c>
      <c r="G820" s="110">
        <f>'Compare Pt 1'!B2287</f>
        <v>326795</v>
      </c>
      <c r="H820" s="84"/>
      <c r="I820" s="84"/>
      <c r="J820" s="84"/>
      <c r="K820" s="84"/>
      <c r="L820" s="84"/>
      <c r="M820" s="84"/>
      <c r="N820" s="84"/>
      <c r="O820" s="84"/>
    </row>
    <row r="821" spans="1:15" x14ac:dyDescent="0.2">
      <c r="A821" s="84" t="s">
        <v>1143</v>
      </c>
      <c r="B821" s="110">
        <f>'Main Pt 1'!B1762</f>
        <v>3035</v>
      </c>
      <c r="C821" s="110">
        <f>'Main Pt 1'!B2025</f>
        <v>1390</v>
      </c>
      <c r="D821" s="110">
        <f>'Main Pt 1'!B2288</f>
        <v>1645</v>
      </c>
      <c r="E821" s="110">
        <f>'Compare Pt 1'!B1762</f>
        <v>20260</v>
      </c>
      <c r="F821" s="110">
        <f>'Compare Pt 1'!B2025</f>
        <v>9310</v>
      </c>
      <c r="G821" s="110">
        <f>'Compare Pt 1'!B2288</f>
        <v>10950</v>
      </c>
      <c r="H821" s="84"/>
      <c r="I821" s="84"/>
      <c r="J821" s="84"/>
      <c r="K821" s="84"/>
      <c r="L821" s="84"/>
      <c r="M821" s="84"/>
      <c r="N821" s="84"/>
      <c r="O821" s="84"/>
    </row>
    <row r="822" spans="1:15" x14ac:dyDescent="0.2">
      <c r="A822" s="84" t="s">
        <v>1144</v>
      </c>
      <c r="B822" s="110">
        <f>'Main Pt 1'!B1763</f>
        <v>3800</v>
      </c>
      <c r="C822" s="110">
        <f>'Main Pt 1'!B2026</f>
        <v>1860</v>
      </c>
      <c r="D822" s="110">
        <f>'Main Pt 1'!B2289</f>
        <v>1940</v>
      </c>
      <c r="E822" s="110">
        <f>'Compare Pt 1'!B1763</f>
        <v>27825</v>
      </c>
      <c r="F822" s="110">
        <f>'Compare Pt 1'!B2026</f>
        <v>13970</v>
      </c>
      <c r="G822" s="110">
        <f>'Compare Pt 1'!B2289</f>
        <v>13855</v>
      </c>
      <c r="H822" s="84"/>
      <c r="I822" s="84"/>
      <c r="J822" s="84"/>
      <c r="K822" s="84"/>
      <c r="L822" s="84"/>
      <c r="M822" s="84"/>
      <c r="N822" s="84"/>
      <c r="O822" s="84"/>
    </row>
    <row r="823" spans="1:15" x14ac:dyDescent="0.2">
      <c r="A823" s="84" t="s">
        <v>1145</v>
      </c>
      <c r="B823" s="110">
        <f>'Main Pt 1'!B1764</f>
        <v>91650</v>
      </c>
      <c r="C823" s="110">
        <f>'Main Pt 1'!B2027</f>
        <v>46535</v>
      </c>
      <c r="D823" s="110">
        <f>'Main Pt 1'!B2290</f>
        <v>45115</v>
      </c>
      <c r="E823" s="110">
        <f>'Compare Pt 1'!B1764</f>
        <v>322220</v>
      </c>
      <c r="F823" s="110">
        <f>'Compare Pt 1'!B2027</f>
        <v>164685</v>
      </c>
      <c r="G823" s="110">
        <f>'Compare Pt 1'!B2290</f>
        <v>157535</v>
      </c>
      <c r="H823" s="84"/>
      <c r="I823" s="84"/>
      <c r="J823" s="84"/>
      <c r="K823" s="84"/>
      <c r="L823" s="84"/>
      <c r="M823" s="84"/>
      <c r="N823" s="84"/>
      <c r="O823" s="84"/>
    </row>
    <row r="824" spans="1:15" x14ac:dyDescent="0.2">
      <c r="A824" s="84" t="s">
        <v>1147</v>
      </c>
      <c r="B824" s="110">
        <f>'Main Pt 1'!B1766</f>
        <v>6765</v>
      </c>
      <c r="C824" s="110">
        <f>'Main Pt 1'!B2029</f>
        <v>3640</v>
      </c>
      <c r="D824" s="110">
        <f>'Main Pt 1'!B2292</f>
        <v>3125</v>
      </c>
      <c r="E824" s="110">
        <f>'Compare Pt 1'!B1766</f>
        <v>15290</v>
      </c>
      <c r="F824" s="110">
        <f>'Compare Pt 1'!B2029</f>
        <v>8290</v>
      </c>
      <c r="G824" s="110">
        <f>'Compare Pt 1'!B2292</f>
        <v>7000</v>
      </c>
      <c r="H824" s="84"/>
      <c r="I824" s="84"/>
      <c r="J824" s="84"/>
      <c r="K824" s="84"/>
      <c r="L824" s="84"/>
      <c r="M824" s="84"/>
      <c r="N824" s="84"/>
      <c r="O824" s="84"/>
    </row>
    <row r="825" spans="1:15" x14ac:dyDescent="0.2">
      <c r="A825" s="84" t="s">
        <v>1148</v>
      </c>
      <c r="B825" s="110">
        <f>'Main Pt 1'!B1767</f>
        <v>9515</v>
      </c>
      <c r="C825" s="110">
        <f>'Main Pt 1'!B2030</f>
        <v>5000</v>
      </c>
      <c r="D825" s="110">
        <f>'Main Pt 1'!B2293</f>
        <v>4520</v>
      </c>
      <c r="E825" s="110">
        <f>'Compare Pt 1'!B1767</f>
        <v>23180</v>
      </c>
      <c r="F825" s="110">
        <f>'Compare Pt 1'!B2030</f>
        <v>12465</v>
      </c>
      <c r="G825" s="110">
        <f>'Compare Pt 1'!B2293</f>
        <v>10715</v>
      </c>
      <c r="H825" s="84"/>
      <c r="I825" s="84"/>
      <c r="J825" s="84"/>
      <c r="K825" s="84"/>
      <c r="L825" s="84"/>
      <c r="M825" s="84"/>
      <c r="N825" s="84"/>
      <c r="O825" s="84"/>
    </row>
    <row r="826" spans="1:15" x14ac:dyDescent="0.2">
      <c r="A826" s="84" t="s">
        <v>1149</v>
      </c>
      <c r="B826" s="110">
        <f>'Main Pt 1'!B1768</f>
        <v>88070</v>
      </c>
      <c r="C826" s="110">
        <f>'Main Pt 1'!B2031</f>
        <v>43840</v>
      </c>
      <c r="D826" s="110">
        <f>'Main Pt 1'!B2294</f>
        <v>44230</v>
      </c>
      <c r="E826" s="110">
        <f>'Compare Pt 1'!B1768</f>
        <v>252320</v>
      </c>
      <c r="F826" s="110">
        <f>'Compare Pt 1'!B2031</f>
        <v>126570</v>
      </c>
      <c r="G826" s="110">
        <f>'Compare Pt 1'!B2294</f>
        <v>125755</v>
      </c>
      <c r="H826" s="84"/>
      <c r="I826" s="84"/>
      <c r="J826" s="84"/>
      <c r="K826" s="84"/>
      <c r="L826" s="84"/>
      <c r="M826" s="84"/>
      <c r="N826" s="84"/>
      <c r="O826" s="84"/>
    </row>
    <row r="827" spans="1:15" x14ac:dyDescent="0.2">
      <c r="A827" s="84" t="s">
        <v>1150</v>
      </c>
      <c r="B827" s="110">
        <f>'Main Pt 1'!B1769</f>
        <v>2630</v>
      </c>
      <c r="C827" s="110">
        <f>'Main Pt 1'!B2032</f>
        <v>1370</v>
      </c>
      <c r="D827" s="110">
        <f>'Main Pt 1'!B2295</f>
        <v>1260</v>
      </c>
      <c r="E827" s="110">
        <f>'Compare Pt 1'!B1769</f>
        <v>8875</v>
      </c>
      <c r="F827" s="110">
        <f>'Compare Pt 1'!B2032</f>
        <v>4715</v>
      </c>
      <c r="G827" s="110">
        <f>'Compare Pt 1'!B2295</f>
        <v>4155</v>
      </c>
      <c r="H827" s="84"/>
      <c r="I827" s="84"/>
      <c r="J827" s="84"/>
      <c r="K827" s="84"/>
      <c r="L827" s="84"/>
      <c r="M827" s="84"/>
      <c r="N827" s="84"/>
      <c r="O827" s="84"/>
    </row>
    <row r="828" spans="1:15" x14ac:dyDescent="0.2">
      <c r="A828" s="84" t="s">
        <v>1152</v>
      </c>
      <c r="B828" s="110">
        <f>'Main Pt 1'!B1771</f>
        <v>305</v>
      </c>
      <c r="C828" s="110">
        <f>'Main Pt 1'!B2034</f>
        <v>185</v>
      </c>
      <c r="D828" s="110">
        <f>'Main Pt 1'!B2297</f>
        <v>120</v>
      </c>
      <c r="E828" s="110">
        <f>'Compare Pt 1'!B1771</f>
        <v>2035</v>
      </c>
      <c r="F828" s="110">
        <f>'Compare Pt 1'!B2034</f>
        <v>1145</v>
      </c>
      <c r="G828" s="110">
        <f>'Compare Pt 1'!B2297</f>
        <v>890</v>
      </c>
      <c r="H828" s="84"/>
      <c r="I828" s="84"/>
      <c r="J828" s="84"/>
      <c r="K828" s="84"/>
      <c r="L828" s="84"/>
      <c r="M828" s="84"/>
      <c r="N828" s="84"/>
      <c r="O828" s="84"/>
    </row>
    <row r="829" spans="1:15" x14ac:dyDescent="0.2">
      <c r="A829" s="84" t="s">
        <v>1153</v>
      </c>
      <c r="B829" s="110">
        <f>'Main Pt 1'!B1772</f>
        <v>50860</v>
      </c>
      <c r="C829" s="110">
        <f>'Main Pt 1'!B2035</f>
        <v>22635</v>
      </c>
      <c r="D829" s="110">
        <f>'Main Pt 1'!B2298</f>
        <v>28225</v>
      </c>
      <c r="E829" s="110">
        <f>'Compare Pt 1'!B1772</f>
        <v>574730</v>
      </c>
      <c r="F829" s="110">
        <f>'Compare Pt 1'!B2035</f>
        <v>278500</v>
      </c>
      <c r="G829" s="110">
        <f>'Compare Pt 1'!B2298</f>
        <v>296225</v>
      </c>
      <c r="H829" s="84"/>
      <c r="I829" s="84"/>
      <c r="J829" s="84"/>
      <c r="K829" s="84"/>
      <c r="L829" s="84"/>
      <c r="M829" s="84"/>
      <c r="N829" s="84"/>
      <c r="O829" s="84"/>
    </row>
    <row r="830" spans="1:15" x14ac:dyDescent="0.2">
      <c r="A830" s="84" t="s">
        <v>1154</v>
      </c>
      <c r="B830" s="110">
        <f>'Main Pt 1'!B1773</f>
        <v>36540</v>
      </c>
      <c r="C830" s="110">
        <f>'Main Pt 1'!B2036</f>
        <v>16660</v>
      </c>
      <c r="D830" s="110">
        <f>'Main Pt 1'!B2299</f>
        <v>19885</v>
      </c>
      <c r="E830" s="110">
        <f>'Compare Pt 1'!B1773</f>
        <v>295955</v>
      </c>
      <c r="F830" s="110">
        <f>'Compare Pt 1'!B2036</f>
        <v>144465</v>
      </c>
      <c r="G830" s="110">
        <f>'Compare Pt 1'!B2299</f>
        <v>151490</v>
      </c>
      <c r="H830" s="84"/>
      <c r="I830" s="84"/>
      <c r="J830" s="84"/>
      <c r="K830" s="84"/>
      <c r="L830" s="84"/>
      <c r="M830" s="84"/>
      <c r="N830" s="84"/>
      <c r="O830" s="84"/>
    </row>
    <row r="831" spans="1:15" x14ac:dyDescent="0.2">
      <c r="A831" s="84" t="s">
        <v>1155</v>
      </c>
      <c r="B831" s="110">
        <f>'Main Pt 1'!B1774</f>
        <v>13735</v>
      </c>
      <c r="C831" s="110">
        <f>'Main Pt 1'!B2037</f>
        <v>6415</v>
      </c>
      <c r="D831" s="110">
        <f>'Main Pt 1'!B2300</f>
        <v>7325</v>
      </c>
      <c r="E831" s="110">
        <f>'Compare Pt 1'!B1774</f>
        <v>115050</v>
      </c>
      <c r="F831" s="110">
        <f>'Compare Pt 1'!B2037</f>
        <v>55280</v>
      </c>
      <c r="G831" s="110">
        <f>'Compare Pt 1'!B2300</f>
        <v>59770</v>
      </c>
      <c r="H831" s="84"/>
      <c r="I831" s="84"/>
      <c r="J831" s="84"/>
      <c r="K831" s="84"/>
      <c r="L831" s="84"/>
      <c r="M831" s="84"/>
      <c r="N831" s="84"/>
      <c r="O831" s="84"/>
    </row>
    <row r="832" spans="1:15" x14ac:dyDescent="0.2">
      <c r="A832" s="84" t="s">
        <v>1156</v>
      </c>
      <c r="B832" s="110">
        <f>'Main Pt 1'!B1775</f>
        <v>161335</v>
      </c>
      <c r="C832" s="110">
        <f>'Main Pt 1'!B2038</f>
        <v>73535</v>
      </c>
      <c r="D832" s="110">
        <f>'Main Pt 1'!B2301</f>
        <v>87800</v>
      </c>
      <c r="E832" s="110">
        <f>'Compare Pt 1'!B1775</f>
        <v>995255</v>
      </c>
      <c r="F832" s="110">
        <f>'Compare Pt 1'!B2038</f>
        <v>460250</v>
      </c>
      <c r="G832" s="110">
        <f>'Compare Pt 1'!B2301</f>
        <v>535005</v>
      </c>
      <c r="H832" s="84"/>
      <c r="I832" s="84"/>
      <c r="J832" s="84"/>
      <c r="K832" s="84"/>
      <c r="L832" s="84"/>
      <c r="M832" s="84"/>
      <c r="N832" s="84"/>
      <c r="O832" s="84"/>
    </row>
    <row r="833" spans="1:15" x14ac:dyDescent="0.2">
      <c r="A833" s="84" t="s">
        <v>1157</v>
      </c>
      <c r="B833" s="110">
        <f>'Main Pt 1'!B1776</f>
        <v>435</v>
      </c>
      <c r="C833" s="110">
        <f>'Main Pt 1'!B2039</f>
        <v>260</v>
      </c>
      <c r="D833" s="110">
        <f>'Main Pt 1'!B2302</f>
        <v>170</v>
      </c>
      <c r="E833" s="110">
        <f>'Compare Pt 1'!B1776</f>
        <v>2685</v>
      </c>
      <c r="F833" s="110">
        <f>'Compare Pt 1'!B2039</f>
        <v>1605</v>
      </c>
      <c r="G833" s="110">
        <f>'Compare Pt 1'!B2302</f>
        <v>1075</v>
      </c>
      <c r="H833" s="84"/>
      <c r="I833" s="84"/>
      <c r="J833" s="84"/>
      <c r="K833" s="84"/>
      <c r="L833" s="84"/>
      <c r="M833" s="84"/>
      <c r="N833" s="84"/>
      <c r="O833" s="84"/>
    </row>
    <row r="834" spans="1:15" x14ac:dyDescent="0.2">
      <c r="A834" s="84" t="s">
        <v>405</v>
      </c>
      <c r="B834" s="110">
        <f>'Main Pt 1'!B1777</f>
        <v>15655</v>
      </c>
      <c r="C834" s="110">
        <f>'Main Pt 1'!B2040</f>
        <v>7060</v>
      </c>
      <c r="D834" s="110">
        <f>'Main Pt 1'!B2303</f>
        <v>8590</v>
      </c>
      <c r="E834" s="110">
        <f>'Compare Pt 1'!B1777</f>
        <v>83090</v>
      </c>
      <c r="F834" s="110">
        <f>'Compare Pt 1'!B2040</f>
        <v>36755</v>
      </c>
      <c r="G834" s="110">
        <f>'Compare Pt 1'!B2303</f>
        <v>46335</v>
      </c>
      <c r="H834" s="84"/>
      <c r="I834" s="84"/>
      <c r="J834" s="84"/>
      <c r="K834" s="84"/>
      <c r="L834" s="84"/>
      <c r="M834" s="84"/>
      <c r="N834" s="84"/>
      <c r="O834" s="84"/>
    </row>
    <row r="835" spans="1:15" x14ac:dyDescent="0.2">
      <c r="A835" s="84" t="s">
        <v>893</v>
      </c>
      <c r="B835" s="110">
        <f>'Main Pt 1'!B1779</f>
        <v>760</v>
      </c>
      <c r="C835" s="110">
        <f>'Main Pt 1'!B2042</f>
        <v>400</v>
      </c>
      <c r="D835" s="110">
        <f>'Main Pt 1'!B2305</f>
        <v>355</v>
      </c>
      <c r="E835" s="110">
        <f>'Compare Pt 1'!B1779</f>
        <v>2150</v>
      </c>
      <c r="F835" s="110">
        <f>'Compare Pt 1'!B2042</f>
        <v>1080</v>
      </c>
      <c r="G835" s="110">
        <f>'Compare Pt 1'!B2305</f>
        <v>1075</v>
      </c>
      <c r="H835" s="84"/>
      <c r="I835" s="84"/>
      <c r="J835" s="84"/>
      <c r="K835" s="84"/>
      <c r="L835" s="84"/>
      <c r="M835" s="84"/>
      <c r="N835" s="84"/>
      <c r="O835" s="84"/>
    </row>
    <row r="836" spans="1:15" x14ac:dyDescent="0.2">
      <c r="A836" s="84" t="s">
        <v>404</v>
      </c>
      <c r="B836" s="110">
        <f>'Main Pt 1'!B1780</f>
        <v>60470</v>
      </c>
      <c r="C836" s="110">
        <f>'Main Pt 1'!B2043</f>
        <v>27765</v>
      </c>
      <c r="D836" s="110">
        <f>'Main Pt 1'!B2306</f>
        <v>32705</v>
      </c>
      <c r="E836" s="110">
        <f>'Compare Pt 1'!B1780</f>
        <v>172750</v>
      </c>
      <c r="F836" s="110">
        <f>'Compare Pt 1'!B2043</f>
        <v>80170</v>
      </c>
      <c r="G836" s="110">
        <f>'Compare Pt 1'!B2306</f>
        <v>92585</v>
      </c>
      <c r="H836" s="84"/>
      <c r="I836" s="84"/>
      <c r="J836" s="84"/>
      <c r="K836" s="84"/>
      <c r="L836" s="84"/>
      <c r="M836" s="84"/>
      <c r="N836" s="84"/>
      <c r="O836" s="84"/>
    </row>
    <row r="837" spans="1:15" x14ac:dyDescent="0.2">
      <c r="A837" s="84" t="s">
        <v>943</v>
      </c>
      <c r="B837" s="110">
        <f>'Main Pt 1'!B1782</f>
        <v>405</v>
      </c>
      <c r="C837" s="110">
        <f>'Main Pt 1'!B2045</f>
        <v>180</v>
      </c>
      <c r="D837" s="110">
        <f>'Main Pt 1'!B2308</f>
        <v>225</v>
      </c>
      <c r="E837" s="110">
        <f>'Compare Pt 1'!B1782</f>
        <v>2090</v>
      </c>
      <c r="F837" s="110">
        <f>'Compare Pt 1'!B2045</f>
        <v>960</v>
      </c>
      <c r="G837" s="110">
        <f>'Compare Pt 1'!B2308</f>
        <v>1130</v>
      </c>
      <c r="H837" s="84"/>
      <c r="I837" s="84"/>
      <c r="J837" s="84"/>
      <c r="K837" s="84"/>
      <c r="L837" s="84"/>
      <c r="M837" s="84"/>
      <c r="N837" s="84"/>
      <c r="O837" s="84"/>
    </row>
    <row r="838" spans="1:15" x14ac:dyDescent="0.2">
      <c r="A838" s="84" t="s">
        <v>1161</v>
      </c>
      <c r="B838" s="110">
        <f>'Main Pt 1'!B1784</f>
        <v>4635</v>
      </c>
      <c r="C838" s="110">
        <f>'Main Pt 1'!B2047</f>
        <v>1950</v>
      </c>
      <c r="D838" s="110">
        <f>'Main Pt 1'!B2310</f>
        <v>2685</v>
      </c>
      <c r="E838" s="110">
        <f>'Compare Pt 1'!B1784</f>
        <v>22145</v>
      </c>
      <c r="F838" s="110">
        <f>'Compare Pt 1'!B2047</f>
        <v>10810</v>
      </c>
      <c r="G838" s="110">
        <f>'Compare Pt 1'!B2310</f>
        <v>11340</v>
      </c>
      <c r="H838" s="84"/>
      <c r="I838" s="84"/>
      <c r="J838" s="84"/>
      <c r="K838" s="84"/>
      <c r="L838" s="84"/>
      <c r="M838" s="84"/>
      <c r="N838" s="84"/>
      <c r="O838" s="84"/>
    </row>
    <row r="839" spans="1:15" x14ac:dyDescent="0.2">
      <c r="A839" s="84" t="s">
        <v>1162</v>
      </c>
      <c r="B839" s="110">
        <f>'Main Pt 1'!B1785</f>
        <v>1035</v>
      </c>
      <c r="C839" s="110">
        <f>'Main Pt 1'!B2048</f>
        <v>555</v>
      </c>
      <c r="D839" s="110">
        <f>'Main Pt 1'!B2311</f>
        <v>475</v>
      </c>
      <c r="E839" s="110">
        <f>'Compare Pt 1'!B1785</f>
        <v>3195</v>
      </c>
      <c r="F839" s="110">
        <f>'Compare Pt 1'!B2048</f>
        <v>1660</v>
      </c>
      <c r="G839" s="110">
        <f>'Compare Pt 1'!B2311</f>
        <v>1530</v>
      </c>
      <c r="H839" s="84"/>
      <c r="I839" s="84"/>
      <c r="J839" s="84"/>
      <c r="K839" s="84"/>
      <c r="L839" s="84"/>
      <c r="M839" s="84"/>
      <c r="N839" s="84"/>
      <c r="O839" s="84"/>
    </row>
    <row r="840" spans="1:15" x14ac:dyDescent="0.2">
      <c r="A840" s="84" t="s">
        <v>828</v>
      </c>
      <c r="B840" s="110">
        <f>'Main Pt 1'!B1786</f>
        <v>945</v>
      </c>
      <c r="C840" s="110">
        <f>'Main Pt 1'!B2049</f>
        <v>350</v>
      </c>
      <c r="D840" s="110">
        <f>'Main Pt 1'!B2312</f>
        <v>595</v>
      </c>
      <c r="E840" s="110">
        <f>'Compare Pt 1'!B1786</f>
        <v>3220</v>
      </c>
      <c r="F840" s="110">
        <f>'Compare Pt 1'!B2049</f>
        <v>1515</v>
      </c>
      <c r="G840" s="110">
        <f>'Compare Pt 1'!B2312</f>
        <v>1705</v>
      </c>
      <c r="H840" s="84"/>
      <c r="I840" s="84"/>
      <c r="J840" s="84"/>
      <c r="K840" s="84"/>
      <c r="L840" s="84"/>
      <c r="M840" s="84"/>
      <c r="N840" s="84"/>
      <c r="O840" s="84"/>
    </row>
    <row r="841" spans="1:15" x14ac:dyDescent="0.2">
      <c r="A841" s="84" t="s">
        <v>829</v>
      </c>
      <c r="B841" s="110">
        <f>'Main Pt 1'!B1787</f>
        <v>655</v>
      </c>
      <c r="C841" s="110">
        <f>'Main Pt 1'!B2050</f>
        <v>405</v>
      </c>
      <c r="D841" s="110">
        <f>'Main Pt 1'!B2313</f>
        <v>250</v>
      </c>
      <c r="E841" s="110">
        <f>'Compare Pt 1'!B1787</f>
        <v>3000</v>
      </c>
      <c r="F841" s="110">
        <f>'Compare Pt 1'!B2050</f>
        <v>1680</v>
      </c>
      <c r="G841" s="110">
        <f>'Compare Pt 1'!B2313</f>
        <v>1315</v>
      </c>
      <c r="H841" s="84"/>
      <c r="I841" s="84"/>
      <c r="J841" s="84"/>
      <c r="K841" s="84"/>
      <c r="L841" s="84"/>
      <c r="M841" s="84"/>
      <c r="N841" s="84"/>
      <c r="O841" s="84"/>
    </row>
    <row r="842" spans="1:15" x14ac:dyDescent="0.2">
      <c r="A842" s="84" t="s">
        <v>1163</v>
      </c>
      <c r="B842" s="110">
        <f>'Main Pt 1'!B1788</f>
        <v>1210</v>
      </c>
      <c r="C842" s="110">
        <f>'Main Pt 1'!B2051</f>
        <v>590</v>
      </c>
      <c r="D842" s="110">
        <f>'Main Pt 1'!B2314</f>
        <v>620</v>
      </c>
      <c r="E842" s="110">
        <f>'Compare Pt 1'!B1788</f>
        <v>4720</v>
      </c>
      <c r="F842" s="110">
        <f>'Compare Pt 1'!B2051</f>
        <v>2465</v>
      </c>
      <c r="G842" s="110">
        <f>'Compare Pt 1'!B2314</f>
        <v>2265</v>
      </c>
      <c r="H842" s="84"/>
      <c r="I842" s="84"/>
      <c r="J842" s="84"/>
      <c r="K842" s="84"/>
      <c r="L842" s="84"/>
      <c r="M842" s="84"/>
      <c r="N842" s="84"/>
      <c r="O842" s="84"/>
    </row>
    <row r="843" spans="1:15" x14ac:dyDescent="0.2">
      <c r="A843" s="84" t="s">
        <v>1164</v>
      </c>
      <c r="B843" s="110">
        <f>'Main Pt 1'!B1789</f>
        <v>240</v>
      </c>
      <c r="C843" s="110">
        <f>'Main Pt 1'!B2052</f>
        <v>105</v>
      </c>
      <c r="D843" s="110">
        <f>'Main Pt 1'!B2315</f>
        <v>135</v>
      </c>
      <c r="E843" s="110">
        <f>'Compare Pt 1'!B1789</f>
        <v>2250</v>
      </c>
      <c r="F843" s="110">
        <f>'Compare Pt 1'!B2052</f>
        <v>1140</v>
      </c>
      <c r="G843" s="110">
        <f>'Compare Pt 1'!B2315</f>
        <v>1115</v>
      </c>
      <c r="H843" s="84"/>
      <c r="I843" s="84"/>
      <c r="J843" s="84"/>
      <c r="K843" s="84"/>
      <c r="L843" s="84"/>
      <c r="M843" s="84"/>
      <c r="N843" s="84"/>
      <c r="O843" s="84"/>
    </row>
    <row r="844" spans="1:15" x14ac:dyDescent="0.2">
      <c r="A844" s="84" t="s">
        <v>1165</v>
      </c>
      <c r="B844" s="110">
        <f>'Main Pt 1'!B1790</f>
        <v>640</v>
      </c>
      <c r="C844" s="110">
        <f>'Main Pt 1'!B2053</f>
        <v>320</v>
      </c>
      <c r="D844" s="110">
        <f>'Main Pt 1'!B2316</f>
        <v>315</v>
      </c>
      <c r="E844" s="110">
        <f>'Compare Pt 1'!B1790</f>
        <v>2495</v>
      </c>
      <c r="F844" s="110">
        <f>'Compare Pt 1'!B2053</f>
        <v>1175</v>
      </c>
      <c r="G844" s="110">
        <f>'Compare Pt 1'!B2316</f>
        <v>1325</v>
      </c>
      <c r="H844" s="84"/>
      <c r="I844" s="84"/>
      <c r="J844" s="84"/>
      <c r="K844" s="84"/>
      <c r="L844" s="84"/>
      <c r="M844" s="84"/>
      <c r="N844" s="84"/>
      <c r="O844" s="84"/>
    </row>
    <row r="845" spans="1:15" x14ac:dyDescent="0.2">
      <c r="A845" s="84" t="s">
        <v>1166</v>
      </c>
      <c r="B845" s="110">
        <f>'Main Pt 1'!B1791</f>
        <v>2355</v>
      </c>
      <c r="C845" s="110">
        <f>'Main Pt 1'!B2054</f>
        <v>1280</v>
      </c>
      <c r="D845" s="110">
        <f>'Main Pt 1'!B2317</f>
        <v>1075</v>
      </c>
      <c r="E845" s="110">
        <f>'Compare Pt 1'!B1791</f>
        <v>8850</v>
      </c>
      <c r="F845" s="110">
        <f>'Compare Pt 1'!B2054</f>
        <v>4710</v>
      </c>
      <c r="G845" s="110">
        <f>'Compare Pt 1'!B2317</f>
        <v>4140</v>
      </c>
      <c r="H845" s="84"/>
      <c r="I845" s="84"/>
      <c r="J845" s="84"/>
      <c r="K845" s="84"/>
      <c r="L845" s="84"/>
      <c r="M845" s="84"/>
      <c r="N845" s="84"/>
      <c r="O845" s="84"/>
    </row>
    <row r="846" spans="1:15" x14ac:dyDescent="0.2">
      <c r="A846" s="84" t="s">
        <v>1167</v>
      </c>
      <c r="B846" s="110">
        <f>'Main Pt 1'!B1792</f>
        <v>5025</v>
      </c>
      <c r="C846" s="110">
        <f>'Main Pt 1'!B2055</f>
        <v>2065</v>
      </c>
      <c r="D846" s="110">
        <f>'Main Pt 1'!B2318</f>
        <v>2965</v>
      </c>
      <c r="E846" s="110">
        <f>'Compare Pt 1'!B1792</f>
        <v>17010</v>
      </c>
      <c r="F846" s="110">
        <f>'Compare Pt 1'!B2055</f>
        <v>7865</v>
      </c>
      <c r="G846" s="110">
        <f>'Compare Pt 1'!B2318</f>
        <v>9150</v>
      </c>
      <c r="H846" s="84"/>
      <c r="I846" s="84"/>
      <c r="J846" s="84"/>
      <c r="K846" s="84"/>
      <c r="L846" s="84"/>
      <c r="M846" s="84"/>
      <c r="N846" s="84"/>
      <c r="O846" s="84"/>
    </row>
    <row r="847" spans="1:15" x14ac:dyDescent="0.2">
      <c r="A847" s="84" t="s">
        <v>1168</v>
      </c>
      <c r="B847" s="110">
        <f>'Main Pt 1'!B1793</f>
        <v>3060</v>
      </c>
      <c r="C847" s="110">
        <f>'Main Pt 1'!B2056</f>
        <v>1385</v>
      </c>
      <c r="D847" s="110">
        <f>'Main Pt 1'!B2319</f>
        <v>1680</v>
      </c>
      <c r="E847" s="110">
        <f>'Compare Pt 1'!B1793</f>
        <v>8590</v>
      </c>
      <c r="F847" s="110">
        <f>'Compare Pt 1'!B2056</f>
        <v>4075</v>
      </c>
      <c r="G847" s="110">
        <f>'Compare Pt 1'!B2319</f>
        <v>4515</v>
      </c>
      <c r="H847" s="84"/>
      <c r="I847" s="84"/>
      <c r="J847" s="84"/>
      <c r="K847" s="84"/>
      <c r="L847" s="84"/>
      <c r="M847" s="84"/>
      <c r="N847" s="84"/>
      <c r="O847" s="84"/>
    </row>
    <row r="848" spans="1:15" x14ac:dyDescent="0.2">
      <c r="A848" s="84" t="s">
        <v>1169</v>
      </c>
      <c r="B848" s="110">
        <f>'Main Pt 1'!B1794</f>
        <v>1815</v>
      </c>
      <c r="C848" s="110">
        <f>'Main Pt 1'!B2057</f>
        <v>670</v>
      </c>
      <c r="D848" s="110">
        <f>'Main Pt 1'!B2320</f>
        <v>1150</v>
      </c>
      <c r="E848" s="110">
        <f>'Compare Pt 1'!B1794</f>
        <v>7855</v>
      </c>
      <c r="F848" s="110">
        <f>'Compare Pt 1'!B2057</f>
        <v>3595</v>
      </c>
      <c r="G848" s="110">
        <f>'Compare Pt 1'!B2320</f>
        <v>4265</v>
      </c>
      <c r="H848" s="84"/>
      <c r="I848" s="84"/>
      <c r="J848" s="84"/>
      <c r="K848" s="84"/>
      <c r="L848" s="84"/>
      <c r="M848" s="84"/>
      <c r="N848" s="84"/>
      <c r="O848" s="84"/>
    </row>
    <row r="849" spans="1:15" x14ac:dyDescent="0.2">
      <c r="A849" s="84" t="s">
        <v>1170</v>
      </c>
      <c r="B849" s="110">
        <f>'Main Pt 1'!B1795</f>
        <v>750</v>
      </c>
      <c r="C849" s="110">
        <f>'Main Pt 1'!B2058</f>
        <v>305</v>
      </c>
      <c r="D849" s="110">
        <f>'Main Pt 1'!B2321</f>
        <v>445</v>
      </c>
      <c r="E849" s="110">
        <f>'Compare Pt 1'!B1795</f>
        <v>5430</v>
      </c>
      <c r="F849" s="110">
        <f>'Compare Pt 1'!B2058</f>
        <v>2530</v>
      </c>
      <c r="G849" s="110">
        <f>'Compare Pt 1'!B2321</f>
        <v>2900</v>
      </c>
      <c r="H849" s="84"/>
      <c r="I849" s="84"/>
      <c r="J849" s="84"/>
      <c r="K849" s="84"/>
      <c r="L849" s="84"/>
      <c r="M849" s="84"/>
      <c r="N849" s="84"/>
      <c r="O849" s="84"/>
    </row>
    <row r="850" spans="1:15" x14ac:dyDescent="0.2">
      <c r="A850" s="84" t="s">
        <v>1171</v>
      </c>
      <c r="B850" s="110">
        <f>'Main Pt 1'!B1796</f>
        <v>11010</v>
      </c>
      <c r="C850" s="110">
        <f>'Main Pt 1'!B2059</f>
        <v>5105</v>
      </c>
      <c r="D850" s="110">
        <f>'Main Pt 1'!B2322</f>
        <v>5905</v>
      </c>
      <c r="E850" s="110">
        <f>'Compare Pt 1'!B1796</f>
        <v>38680</v>
      </c>
      <c r="F850" s="110">
        <f>'Compare Pt 1'!B2059</f>
        <v>19570</v>
      </c>
      <c r="G850" s="110">
        <f>'Compare Pt 1'!B2322</f>
        <v>19115</v>
      </c>
      <c r="H850" s="84"/>
      <c r="I850" s="84"/>
      <c r="J850" s="84"/>
      <c r="K850" s="84"/>
      <c r="L850" s="84"/>
      <c r="M850" s="84"/>
      <c r="N850" s="84"/>
      <c r="O850" s="84"/>
    </row>
    <row r="851" spans="1:15" x14ac:dyDescent="0.2">
      <c r="A851" s="84" t="s">
        <v>844</v>
      </c>
      <c r="B851" s="110">
        <f>'Main Pt 1'!B1797</f>
        <v>2010</v>
      </c>
      <c r="C851" s="110">
        <f>'Main Pt 1'!B2060</f>
        <v>970</v>
      </c>
      <c r="D851" s="110">
        <f>'Main Pt 1'!B2323</f>
        <v>1040</v>
      </c>
      <c r="E851" s="110">
        <f>'Compare Pt 1'!B1797</f>
        <v>8240</v>
      </c>
      <c r="F851" s="110">
        <f>'Compare Pt 1'!B2060</f>
        <v>4455</v>
      </c>
      <c r="G851" s="110">
        <f>'Compare Pt 1'!B2323</f>
        <v>3785</v>
      </c>
      <c r="H851" s="84"/>
      <c r="I851" s="84"/>
      <c r="J851" s="84"/>
      <c r="K851" s="84"/>
      <c r="L851" s="84"/>
      <c r="M851" s="84"/>
      <c r="N851" s="84"/>
      <c r="O851" s="84"/>
    </row>
    <row r="852" spans="1:15" x14ac:dyDescent="0.2">
      <c r="A852" s="84" t="s">
        <v>845</v>
      </c>
      <c r="B852" s="110">
        <f>'Main Pt 1'!B1798</f>
        <v>5410</v>
      </c>
      <c r="C852" s="110">
        <f>'Main Pt 1'!B2061</f>
        <v>2785</v>
      </c>
      <c r="D852" s="110">
        <f>'Main Pt 1'!B2324</f>
        <v>2625</v>
      </c>
      <c r="E852" s="110">
        <f>'Compare Pt 1'!B1798</f>
        <v>22420</v>
      </c>
      <c r="F852" s="110">
        <f>'Compare Pt 1'!B2061</f>
        <v>11475</v>
      </c>
      <c r="G852" s="110">
        <f>'Compare Pt 1'!B2324</f>
        <v>10940</v>
      </c>
      <c r="H852" s="84"/>
      <c r="I852" s="84"/>
      <c r="J852" s="84"/>
      <c r="K852" s="84"/>
      <c r="L852" s="84"/>
      <c r="M852" s="84"/>
      <c r="N852" s="84"/>
      <c r="O852" s="84"/>
    </row>
    <row r="853" spans="1:15" x14ac:dyDescent="0.2">
      <c r="A853" s="84" t="s">
        <v>1172</v>
      </c>
      <c r="B853" s="110">
        <f>'Main Pt 1'!B1799</f>
        <v>10685</v>
      </c>
      <c r="C853" s="110">
        <f>'Main Pt 1'!B2062</f>
        <v>5000</v>
      </c>
      <c r="D853" s="110">
        <f>'Main Pt 1'!B2325</f>
        <v>5680</v>
      </c>
      <c r="E853" s="110">
        <f>'Compare Pt 1'!B1799</f>
        <v>40760</v>
      </c>
      <c r="F853" s="110">
        <f>'Compare Pt 1'!B2062</f>
        <v>20375</v>
      </c>
      <c r="G853" s="110">
        <f>'Compare Pt 1'!B2325</f>
        <v>20385</v>
      </c>
      <c r="H853" s="84"/>
      <c r="I853" s="84"/>
      <c r="J853" s="84"/>
      <c r="K853" s="84"/>
      <c r="L853" s="84"/>
      <c r="M853" s="84"/>
      <c r="N853" s="84"/>
      <c r="O853" s="84"/>
    </row>
    <row r="854" spans="1:15" x14ac:dyDescent="0.2">
      <c r="A854" s="84" t="s">
        <v>851</v>
      </c>
      <c r="B854" s="110">
        <f>'Main Pt 1'!B1801</f>
        <v>945</v>
      </c>
      <c r="C854" s="110">
        <f>'Main Pt 1'!B2064</f>
        <v>405</v>
      </c>
      <c r="D854" s="110">
        <f>'Main Pt 1'!B2327</f>
        <v>535</v>
      </c>
      <c r="E854" s="110">
        <f>'Compare Pt 1'!B1801</f>
        <v>2470</v>
      </c>
      <c r="F854" s="110">
        <f>'Compare Pt 1'!B2064</f>
        <v>1285</v>
      </c>
      <c r="G854" s="110">
        <f>'Compare Pt 1'!B2327</f>
        <v>1190</v>
      </c>
      <c r="H854" s="84"/>
      <c r="I854" s="84"/>
      <c r="J854" s="84"/>
      <c r="K854" s="84"/>
      <c r="L854" s="84"/>
      <c r="M854" s="84"/>
      <c r="N854" s="84"/>
      <c r="O854" s="84"/>
    </row>
    <row r="855" spans="1:15" x14ac:dyDescent="0.2">
      <c r="A855" s="84" t="s">
        <v>1174</v>
      </c>
      <c r="B855" s="110">
        <f>'Main Pt 1'!B1802</f>
        <v>1815</v>
      </c>
      <c r="C855" s="110">
        <f>'Main Pt 1'!B2065</f>
        <v>815</v>
      </c>
      <c r="D855" s="110">
        <f>'Main Pt 1'!B2328</f>
        <v>995</v>
      </c>
      <c r="E855" s="110">
        <f>'Compare Pt 1'!B1802</f>
        <v>4555</v>
      </c>
      <c r="F855" s="110">
        <f>'Compare Pt 1'!B2065</f>
        <v>2235</v>
      </c>
      <c r="G855" s="110">
        <f>'Compare Pt 1'!B2328</f>
        <v>2315</v>
      </c>
      <c r="H855" s="84"/>
      <c r="I855" s="84"/>
      <c r="J855" s="84"/>
      <c r="K855" s="84"/>
      <c r="L855" s="84"/>
      <c r="M855" s="84"/>
      <c r="N855" s="84"/>
      <c r="O855" s="84"/>
    </row>
    <row r="856" spans="1:15" x14ac:dyDescent="0.2">
      <c r="A856" s="84" t="s">
        <v>1176</v>
      </c>
      <c r="B856" s="110">
        <f>'Main Pt 1'!B1804</f>
        <v>3820</v>
      </c>
      <c r="C856" s="110">
        <f>'Main Pt 1'!B2067</f>
        <v>1445</v>
      </c>
      <c r="D856" s="110">
        <f>'Main Pt 1'!B2330</f>
        <v>2370</v>
      </c>
      <c r="E856" s="110">
        <f>'Compare Pt 1'!B1804</f>
        <v>21930</v>
      </c>
      <c r="F856" s="110">
        <f>'Compare Pt 1'!B2067</f>
        <v>7775</v>
      </c>
      <c r="G856" s="110">
        <f>'Compare Pt 1'!B2330</f>
        <v>14155</v>
      </c>
      <c r="H856" s="84"/>
      <c r="I856" s="84"/>
      <c r="J856" s="84"/>
      <c r="K856" s="84"/>
      <c r="L856" s="84"/>
      <c r="M856" s="84"/>
      <c r="N856" s="84"/>
      <c r="O856" s="84"/>
    </row>
    <row r="857" spans="1:15" x14ac:dyDescent="0.2">
      <c r="A857" s="84" t="s">
        <v>1177</v>
      </c>
      <c r="B857" s="110">
        <f>'Main Pt 1'!B1805</f>
        <v>730</v>
      </c>
      <c r="C857" s="110">
        <f>'Main Pt 1'!B2068</f>
        <v>290</v>
      </c>
      <c r="D857" s="110">
        <f>'Main Pt 1'!B2331</f>
        <v>435</v>
      </c>
      <c r="E857" s="110">
        <f>'Compare Pt 1'!B1805</f>
        <v>4665</v>
      </c>
      <c r="F857" s="110">
        <f>'Compare Pt 1'!B2068</f>
        <v>1660</v>
      </c>
      <c r="G857" s="110">
        <f>'Compare Pt 1'!B2331</f>
        <v>3005</v>
      </c>
      <c r="H857" s="84"/>
      <c r="I857" s="84"/>
      <c r="J857" s="84"/>
      <c r="K857" s="84"/>
      <c r="L857" s="84"/>
      <c r="M857" s="84"/>
      <c r="N857" s="84"/>
      <c r="O857" s="84"/>
    </row>
    <row r="858" spans="1:15" x14ac:dyDescent="0.2">
      <c r="A858" s="84" t="s">
        <v>1178</v>
      </c>
      <c r="B858" s="110">
        <f>'Main Pt 1'!B1806</f>
        <v>4630</v>
      </c>
      <c r="C858" s="110">
        <f>'Main Pt 1'!B2069</f>
        <v>2100</v>
      </c>
      <c r="D858" s="110">
        <f>'Main Pt 1'!B2332</f>
        <v>2530</v>
      </c>
      <c r="E858" s="110">
        <f>'Compare Pt 1'!B1806</f>
        <v>22275</v>
      </c>
      <c r="F858" s="110">
        <f>'Compare Pt 1'!B2069</f>
        <v>9840</v>
      </c>
      <c r="G858" s="110">
        <f>'Compare Pt 1'!B2332</f>
        <v>12440</v>
      </c>
      <c r="H858" s="84"/>
      <c r="I858" s="84"/>
      <c r="J858" s="84"/>
      <c r="K858" s="84"/>
      <c r="L858" s="84"/>
      <c r="M858" s="84"/>
      <c r="N858" s="84"/>
      <c r="O858" s="84"/>
    </row>
    <row r="859" spans="1:15" x14ac:dyDescent="0.2">
      <c r="A859" s="84" t="s">
        <v>1181</v>
      </c>
      <c r="B859" s="110">
        <f>'Main Pt 1'!B1809</f>
        <v>133260</v>
      </c>
      <c r="C859" s="110">
        <f>'Main Pt 1'!B2072</f>
        <v>61050</v>
      </c>
      <c r="D859" s="110">
        <f>'Main Pt 1'!B2335</f>
        <v>72215</v>
      </c>
      <c r="E859" s="110">
        <f>'Compare Pt 1'!B1809</f>
        <v>699125</v>
      </c>
      <c r="F859" s="110">
        <f>'Compare Pt 1'!B2072</f>
        <v>325840</v>
      </c>
      <c r="G859" s="110">
        <f>'Compare Pt 1'!B2335</f>
        <v>373285</v>
      </c>
      <c r="H859" s="84"/>
      <c r="I859" s="84"/>
      <c r="J859" s="84"/>
      <c r="K859" s="84"/>
      <c r="L859" s="84"/>
      <c r="M859" s="84"/>
      <c r="N859" s="84"/>
      <c r="O859" s="84"/>
    </row>
    <row r="860" spans="1:15" x14ac:dyDescent="0.2">
      <c r="A860" s="84" t="s">
        <v>1182</v>
      </c>
      <c r="B860" s="110">
        <f>'Main Pt 1'!B1810</f>
        <v>1495</v>
      </c>
      <c r="C860" s="110">
        <f>'Main Pt 1'!B2073</f>
        <v>620</v>
      </c>
      <c r="D860" s="110">
        <f>'Main Pt 1'!B2336</f>
        <v>875</v>
      </c>
      <c r="E860" s="110">
        <f>'Compare Pt 1'!B1810</f>
        <v>12445</v>
      </c>
      <c r="F860" s="110">
        <f>'Compare Pt 1'!B2073</f>
        <v>5555</v>
      </c>
      <c r="G860" s="110">
        <f>'Compare Pt 1'!B2336</f>
        <v>6890</v>
      </c>
      <c r="H860" s="84"/>
      <c r="I860" s="84"/>
      <c r="J860" s="84"/>
      <c r="K860" s="84"/>
      <c r="L860" s="84"/>
      <c r="M860" s="84"/>
      <c r="N860" s="84"/>
      <c r="O860" s="84"/>
    </row>
    <row r="861" spans="1:15" x14ac:dyDescent="0.2">
      <c r="A861" s="84" t="s">
        <v>1183</v>
      </c>
      <c r="B861" s="110">
        <f>'Main Pt 1'!B1811</f>
        <v>248685</v>
      </c>
      <c r="C861" s="110">
        <f>'Main Pt 1'!B2074</f>
        <v>115865</v>
      </c>
      <c r="D861" s="110">
        <f>'Main Pt 1'!B2337</f>
        <v>132815</v>
      </c>
      <c r="E861" s="110">
        <f>'Compare Pt 1'!B1811</f>
        <v>814450</v>
      </c>
      <c r="F861" s="110">
        <f>'Compare Pt 1'!B2074</f>
        <v>377635</v>
      </c>
      <c r="G861" s="110">
        <f>'Compare Pt 1'!B2337</f>
        <v>436815</v>
      </c>
      <c r="H861" s="84"/>
      <c r="I861" s="84"/>
      <c r="J861" s="84"/>
      <c r="K861" s="84"/>
      <c r="L861" s="84"/>
      <c r="M861" s="84"/>
      <c r="N861" s="84"/>
      <c r="O861" s="84"/>
    </row>
    <row r="862" spans="1:15" x14ac:dyDescent="0.2">
      <c r="A862" s="84" t="s">
        <v>1184</v>
      </c>
      <c r="B862" s="110">
        <f>'Main Pt 1'!B1812</f>
        <v>340</v>
      </c>
      <c r="C862" s="110">
        <f>'Main Pt 1'!B2075</f>
        <v>135</v>
      </c>
      <c r="D862" s="110">
        <f>'Main Pt 1'!B2338</f>
        <v>205</v>
      </c>
      <c r="E862" s="110">
        <f>'Compare Pt 1'!B1812</f>
        <v>1045</v>
      </c>
      <c r="F862" s="110">
        <f>'Compare Pt 1'!B2075</f>
        <v>440</v>
      </c>
      <c r="G862" s="110">
        <f>'Compare Pt 1'!B2338</f>
        <v>605</v>
      </c>
      <c r="H862" s="84"/>
      <c r="I862" s="84"/>
      <c r="J862" s="84"/>
      <c r="K862" s="84"/>
      <c r="L862" s="84"/>
      <c r="M862" s="84"/>
      <c r="N862" s="84"/>
      <c r="O862" s="84"/>
    </row>
    <row r="863" spans="1:15" x14ac:dyDescent="0.2">
      <c r="A863" s="84" t="s">
        <v>1185</v>
      </c>
      <c r="B863" s="110">
        <f>'Main Pt 1'!B1813</f>
        <v>8925</v>
      </c>
      <c r="C863" s="110">
        <f>'Main Pt 1'!B2076</f>
        <v>3885</v>
      </c>
      <c r="D863" s="110">
        <f>'Main Pt 1'!B2339</f>
        <v>5040</v>
      </c>
      <c r="E863" s="110">
        <f>'Compare Pt 1'!B1813</f>
        <v>42840</v>
      </c>
      <c r="F863" s="110">
        <f>'Compare Pt 1'!B2076</f>
        <v>19005</v>
      </c>
      <c r="G863" s="110">
        <f>'Compare Pt 1'!B2339</f>
        <v>23835</v>
      </c>
      <c r="H863" s="84"/>
      <c r="I863" s="84"/>
      <c r="J863" s="84"/>
      <c r="K863" s="84"/>
      <c r="L863" s="84"/>
      <c r="M863" s="84"/>
      <c r="N863" s="84"/>
      <c r="O863" s="84"/>
    </row>
    <row r="864" spans="1:15" x14ac:dyDescent="0.2">
      <c r="A864" s="84" t="s">
        <v>1186</v>
      </c>
      <c r="B864" s="110">
        <f>'Main Pt 1'!B1814</f>
        <v>4645</v>
      </c>
      <c r="C864" s="110">
        <f>'Main Pt 1'!B2077</f>
        <v>2170</v>
      </c>
      <c r="D864" s="110">
        <f>'Main Pt 1'!B2340</f>
        <v>2475</v>
      </c>
      <c r="E864" s="110">
        <f>'Compare Pt 1'!B1814</f>
        <v>16535</v>
      </c>
      <c r="F864" s="110">
        <f>'Compare Pt 1'!B2077</f>
        <v>7490</v>
      </c>
      <c r="G864" s="110">
        <f>'Compare Pt 1'!B2340</f>
        <v>9040</v>
      </c>
      <c r="H864" s="84"/>
      <c r="I864" s="84"/>
      <c r="J864" s="84"/>
      <c r="K864" s="84"/>
      <c r="L864" s="84"/>
      <c r="M864" s="84"/>
      <c r="N864" s="84"/>
      <c r="O864" s="84"/>
    </row>
    <row r="865" spans="1:15" x14ac:dyDescent="0.2">
      <c r="A865" s="84" t="s">
        <v>1187</v>
      </c>
      <c r="B865" s="110">
        <f>'Main Pt 1'!B1815</f>
        <v>13795</v>
      </c>
      <c r="C865" s="110">
        <f>'Main Pt 1'!B2078</f>
        <v>6805</v>
      </c>
      <c r="D865" s="110">
        <f>'Main Pt 1'!B2341</f>
        <v>6990</v>
      </c>
      <c r="E865" s="110">
        <f>'Compare Pt 1'!B1815</f>
        <v>41690</v>
      </c>
      <c r="F865" s="110">
        <f>'Compare Pt 1'!B2078</f>
        <v>19995</v>
      </c>
      <c r="G865" s="110">
        <f>'Compare Pt 1'!B2341</f>
        <v>21690</v>
      </c>
      <c r="H865" s="84"/>
      <c r="I865" s="84"/>
      <c r="J865" s="84"/>
      <c r="K865" s="84"/>
      <c r="L865" s="84"/>
      <c r="M865" s="84"/>
      <c r="N865" s="84"/>
      <c r="O865" s="84"/>
    </row>
    <row r="866" spans="1:15" x14ac:dyDescent="0.2">
      <c r="A866" s="84" t="s">
        <v>1188</v>
      </c>
      <c r="B866" s="110">
        <f>'Main Pt 1'!B1816</f>
        <v>145</v>
      </c>
      <c r="C866" s="110">
        <f>'Main Pt 1'!B2079</f>
        <v>60</v>
      </c>
      <c r="D866" s="110">
        <f>'Main Pt 1'!B2342</f>
        <v>85</v>
      </c>
      <c r="E866" s="110">
        <f>'Compare Pt 1'!B1816</f>
        <v>590</v>
      </c>
      <c r="F866" s="110">
        <f>'Compare Pt 1'!B2079</f>
        <v>250</v>
      </c>
      <c r="G866" s="110">
        <f>'Compare Pt 1'!B2342</f>
        <v>345</v>
      </c>
      <c r="H866" s="84"/>
      <c r="I866" s="84"/>
      <c r="J866" s="84"/>
      <c r="K866" s="84"/>
      <c r="L866" s="84"/>
      <c r="M866" s="84"/>
      <c r="N866" s="84"/>
      <c r="O866" s="84"/>
    </row>
    <row r="867" spans="1:15" x14ac:dyDescent="0.2">
      <c r="A867" s="84" t="s">
        <v>1190</v>
      </c>
      <c r="B867" s="110">
        <f>'Main Pt 1'!B1818</f>
        <v>1165</v>
      </c>
      <c r="C867" s="110">
        <f>'Main Pt 1'!B2081</f>
        <v>610</v>
      </c>
      <c r="D867" s="110">
        <f>'Main Pt 1'!B2344</f>
        <v>560</v>
      </c>
      <c r="E867" s="110">
        <f>'Compare Pt 1'!B1818</f>
        <v>4990</v>
      </c>
      <c r="F867" s="110">
        <f>'Compare Pt 1'!B2081</f>
        <v>2490</v>
      </c>
      <c r="G867" s="110">
        <f>'Compare Pt 1'!B2344</f>
        <v>2500</v>
      </c>
      <c r="H867" s="84"/>
      <c r="I867" s="84"/>
      <c r="J867" s="84"/>
      <c r="K867" s="84"/>
      <c r="L867" s="84"/>
      <c r="M867" s="84"/>
      <c r="N867" s="84"/>
      <c r="O867" s="84"/>
    </row>
    <row r="868" spans="1:15" x14ac:dyDescent="0.2">
      <c r="A868" s="84" t="s">
        <v>1191</v>
      </c>
      <c r="B868" s="110">
        <f>'Main Pt 1'!B1819</f>
        <v>1165</v>
      </c>
      <c r="C868" s="110">
        <f>'Main Pt 1'!B2082</f>
        <v>580</v>
      </c>
      <c r="D868" s="110">
        <f>'Main Pt 1'!B2345</f>
        <v>585</v>
      </c>
      <c r="E868" s="110">
        <f>'Compare Pt 1'!B1819</f>
        <v>4900</v>
      </c>
      <c r="F868" s="110">
        <f>'Compare Pt 1'!B2082</f>
        <v>2425</v>
      </c>
      <c r="G868" s="110">
        <f>'Compare Pt 1'!B2345</f>
        <v>2475</v>
      </c>
      <c r="H868" s="84"/>
      <c r="I868" s="84"/>
      <c r="J868" s="84"/>
      <c r="K868" s="84"/>
      <c r="L868" s="84"/>
      <c r="M868" s="84"/>
      <c r="N868" s="84"/>
      <c r="O868" s="84"/>
    </row>
    <row r="869" spans="1:15" x14ac:dyDescent="0.2">
      <c r="A869" s="84" t="s">
        <v>1192</v>
      </c>
      <c r="B869" s="110">
        <f>'Main Pt 1'!B1820</f>
        <v>1595</v>
      </c>
      <c r="C869" s="110">
        <f>'Main Pt 1'!B2083</f>
        <v>825</v>
      </c>
      <c r="D869" s="110">
        <f>'Main Pt 1'!B2346</f>
        <v>770</v>
      </c>
      <c r="E869" s="110">
        <f>'Compare Pt 1'!B1820</f>
        <v>7050</v>
      </c>
      <c r="F869" s="110">
        <f>'Compare Pt 1'!B2083</f>
        <v>3555</v>
      </c>
      <c r="G869" s="110">
        <f>'Compare Pt 1'!B2346</f>
        <v>3490</v>
      </c>
      <c r="H869" s="84"/>
      <c r="I869" s="84"/>
      <c r="J869" s="84"/>
      <c r="K869" s="84"/>
      <c r="L869" s="84"/>
      <c r="M869" s="84"/>
      <c r="N869" s="84"/>
      <c r="O869" s="84"/>
    </row>
    <row r="870" spans="1:15" x14ac:dyDescent="0.2">
      <c r="A870" s="84" t="s">
        <v>1193</v>
      </c>
      <c r="B870" s="110">
        <f>'Main Pt 1'!B1821</f>
        <v>645</v>
      </c>
      <c r="C870" s="110">
        <f>'Main Pt 1'!B2084</f>
        <v>315</v>
      </c>
      <c r="D870" s="110">
        <f>'Main Pt 1'!B2347</f>
        <v>330</v>
      </c>
      <c r="E870" s="110">
        <f>'Compare Pt 1'!B1821</f>
        <v>2380</v>
      </c>
      <c r="F870" s="110">
        <f>'Compare Pt 1'!B2084</f>
        <v>1160</v>
      </c>
      <c r="G870" s="110">
        <f>'Compare Pt 1'!B2347</f>
        <v>1220</v>
      </c>
      <c r="H870" s="84"/>
      <c r="I870" s="84"/>
      <c r="J870" s="84"/>
      <c r="K870" s="84"/>
      <c r="L870" s="84"/>
      <c r="M870" s="84"/>
      <c r="N870" s="84"/>
      <c r="O870" s="84"/>
    </row>
    <row r="871" spans="1:15" x14ac:dyDescent="0.2">
      <c r="A871" s="84" t="s">
        <v>1195</v>
      </c>
      <c r="B871" s="110">
        <f>'Main Pt 1'!B1823</f>
        <v>1785</v>
      </c>
      <c r="C871" s="110">
        <f>'Main Pt 1'!B2086</f>
        <v>805</v>
      </c>
      <c r="D871" s="110">
        <f>'Main Pt 1'!B2349</f>
        <v>980</v>
      </c>
      <c r="E871" s="110">
        <f>'Compare Pt 1'!B1823</f>
        <v>17235</v>
      </c>
      <c r="F871" s="110">
        <f>'Compare Pt 1'!B2086</f>
        <v>8245</v>
      </c>
      <c r="G871" s="110">
        <f>'Compare Pt 1'!B2349</f>
        <v>8990</v>
      </c>
      <c r="H871" s="84"/>
      <c r="I871" s="84"/>
      <c r="J871" s="84"/>
      <c r="K871" s="84"/>
      <c r="L871" s="84"/>
      <c r="M871" s="84"/>
      <c r="N871" s="84"/>
      <c r="O871" s="84"/>
    </row>
    <row r="872" spans="1:15" x14ac:dyDescent="0.2">
      <c r="A872" s="84" t="s">
        <v>946</v>
      </c>
      <c r="B872" s="110">
        <f>'Main Pt 1'!B1824</f>
        <v>2770</v>
      </c>
      <c r="C872" s="110">
        <f>'Main Pt 1'!B2087</f>
        <v>1120</v>
      </c>
      <c r="D872" s="110">
        <f>'Main Pt 1'!B2350</f>
        <v>1650</v>
      </c>
      <c r="E872" s="110">
        <f>'Compare Pt 1'!B1824</f>
        <v>15395</v>
      </c>
      <c r="F872" s="110">
        <f>'Compare Pt 1'!B2087</f>
        <v>5875</v>
      </c>
      <c r="G872" s="110">
        <f>'Compare Pt 1'!B2350</f>
        <v>9520</v>
      </c>
      <c r="H872" s="84"/>
      <c r="I872" s="84"/>
      <c r="J872" s="84"/>
      <c r="K872" s="84"/>
      <c r="L872" s="84"/>
      <c r="M872" s="84"/>
      <c r="N872" s="84"/>
      <c r="O872" s="84"/>
    </row>
    <row r="873" spans="1:15" x14ac:dyDescent="0.2">
      <c r="A873" s="84" t="s">
        <v>1196</v>
      </c>
      <c r="B873" s="110">
        <f>'Main Pt 1'!B1825</f>
        <v>15</v>
      </c>
      <c r="C873" s="110">
        <f>'Main Pt 1'!B2088</f>
        <v>10</v>
      </c>
      <c r="D873" s="110">
        <f>'Main Pt 1'!B2351</f>
        <v>10</v>
      </c>
      <c r="E873" s="110">
        <f>'Compare Pt 1'!B1825</f>
        <v>115</v>
      </c>
      <c r="F873" s="110">
        <f>'Compare Pt 1'!B2088</f>
        <v>50</v>
      </c>
      <c r="G873" s="110">
        <f>'Compare Pt 1'!B2351</f>
        <v>65</v>
      </c>
      <c r="H873" s="84"/>
      <c r="I873" s="84"/>
      <c r="J873" s="84"/>
      <c r="K873" s="84"/>
      <c r="L873" s="84"/>
      <c r="M873" s="84"/>
      <c r="N873" s="84"/>
      <c r="O873" s="84"/>
    </row>
    <row r="874" spans="1:15" x14ac:dyDescent="0.2">
      <c r="A874" s="84" t="s">
        <v>892</v>
      </c>
      <c r="B874" s="110">
        <f>'Main Pt 1'!B1827</f>
        <v>1990</v>
      </c>
      <c r="C874" s="110">
        <f>'Main Pt 1'!B2090</f>
        <v>1055</v>
      </c>
      <c r="D874" s="110">
        <f>'Main Pt 1'!B2353</f>
        <v>935</v>
      </c>
      <c r="E874" s="110">
        <f>'Compare Pt 1'!B1827</f>
        <v>5455</v>
      </c>
      <c r="F874" s="110">
        <f>'Compare Pt 1'!B2090</f>
        <v>2885</v>
      </c>
      <c r="G874" s="110">
        <f>'Compare Pt 1'!B2353</f>
        <v>2570</v>
      </c>
      <c r="H874" s="84"/>
      <c r="I874" s="84"/>
      <c r="J874" s="84"/>
      <c r="K874" s="84"/>
      <c r="L874" s="84"/>
      <c r="M874" s="84"/>
      <c r="N874" s="84"/>
      <c r="O874" s="84"/>
    </row>
    <row r="875" spans="1:15" x14ac:dyDescent="0.2">
      <c r="A875" s="84" t="s">
        <v>1198</v>
      </c>
      <c r="B875" s="110">
        <f>'Main Pt 1'!B1828</f>
        <v>17575</v>
      </c>
      <c r="C875" s="110">
        <f>'Main Pt 1'!B2091</f>
        <v>9095</v>
      </c>
      <c r="D875" s="110">
        <f>'Main Pt 1'!B2354</f>
        <v>8485</v>
      </c>
      <c r="E875" s="110">
        <f>'Compare Pt 1'!B1828</f>
        <v>50770</v>
      </c>
      <c r="F875" s="110">
        <f>'Compare Pt 1'!B2091</f>
        <v>26605</v>
      </c>
      <c r="G875" s="110">
        <f>'Compare Pt 1'!B2354</f>
        <v>24170</v>
      </c>
      <c r="H875" s="84"/>
      <c r="I875" s="84"/>
      <c r="J875" s="84"/>
      <c r="K875" s="84"/>
      <c r="L875" s="84"/>
      <c r="M875" s="84"/>
      <c r="N875" s="84"/>
      <c r="O875" s="84"/>
    </row>
    <row r="876" spans="1:15" x14ac:dyDescent="0.2">
      <c r="A876" s="84" t="s">
        <v>1199</v>
      </c>
      <c r="B876" s="110">
        <f>'Main Pt 1'!B1829</f>
        <v>780</v>
      </c>
      <c r="C876" s="110">
        <f>'Main Pt 1'!B2092</f>
        <v>385</v>
      </c>
      <c r="D876" s="110">
        <f>'Main Pt 1'!B2355</f>
        <v>395</v>
      </c>
      <c r="E876" s="110">
        <f>'Compare Pt 1'!B1829</f>
        <v>1385</v>
      </c>
      <c r="F876" s="110">
        <f>'Compare Pt 1'!B2092</f>
        <v>685</v>
      </c>
      <c r="G876" s="110">
        <f>'Compare Pt 1'!B2355</f>
        <v>700</v>
      </c>
      <c r="H876" s="84"/>
      <c r="I876" s="84"/>
      <c r="J876" s="84"/>
      <c r="K876" s="84"/>
      <c r="L876" s="84"/>
      <c r="M876" s="84"/>
      <c r="N876" s="84"/>
      <c r="O876" s="84"/>
    </row>
    <row r="877" spans="1:15" x14ac:dyDescent="0.2">
      <c r="A877" s="84" t="s">
        <v>913</v>
      </c>
      <c r="B877" s="110">
        <f>'Main Pt 1'!B1830</f>
        <v>860</v>
      </c>
      <c r="C877" s="110">
        <f>'Main Pt 1'!B2093</f>
        <v>425</v>
      </c>
      <c r="D877" s="110">
        <f>'Main Pt 1'!B2356</f>
        <v>440</v>
      </c>
      <c r="E877" s="110">
        <f>'Compare Pt 1'!B1830</f>
        <v>2465</v>
      </c>
      <c r="F877" s="110">
        <f>'Compare Pt 1'!B2093</f>
        <v>1230</v>
      </c>
      <c r="G877" s="110">
        <f>'Compare Pt 1'!B2356</f>
        <v>1235</v>
      </c>
      <c r="H877" s="84"/>
      <c r="I877" s="84"/>
      <c r="J877" s="84"/>
      <c r="K877" s="84"/>
      <c r="L877" s="84"/>
      <c r="M877" s="84"/>
      <c r="N877" s="84"/>
      <c r="O877" s="84"/>
    </row>
    <row r="878" spans="1:15" x14ac:dyDescent="0.2">
      <c r="A878" s="84" t="s">
        <v>1200</v>
      </c>
      <c r="B878" s="110">
        <f>'Main Pt 1'!B1831</f>
        <v>620</v>
      </c>
      <c r="C878" s="110">
        <f>'Main Pt 1'!B2094</f>
        <v>310</v>
      </c>
      <c r="D878" s="110">
        <f>'Main Pt 1'!B2357</f>
        <v>310</v>
      </c>
      <c r="E878" s="110">
        <f>'Compare Pt 1'!B1831</f>
        <v>1875</v>
      </c>
      <c r="F878" s="110">
        <f>'Compare Pt 1'!B2094</f>
        <v>905</v>
      </c>
      <c r="G878" s="110">
        <f>'Compare Pt 1'!B2357</f>
        <v>965</v>
      </c>
      <c r="H878" s="84"/>
      <c r="I878" s="84"/>
      <c r="J878" s="84"/>
      <c r="K878" s="84"/>
      <c r="L878" s="84"/>
      <c r="M878" s="84"/>
      <c r="N878" s="84"/>
      <c r="O878" s="84"/>
    </row>
    <row r="879" spans="1:15" x14ac:dyDescent="0.2">
      <c r="A879" s="84" t="s">
        <v>736</v>
      </c>
      <c r="B879" s="110">
        <f>'Main Pt 1'!B1833</f>
        <v>555</v>
      </c>
      <c r="C879" s="110">
        <f>'Main Pt 1'!B2096</f>
        <v>230</v>
      </c>
      <c r="D879" s="110">
        <f>'Main Pt 1'!B2359</f>
        <v>330</v>
      </c>
      <c r="E879" s="110">
        <f>'Compare Pt 1'!B1833</f>
        <v>6070</v>
      </c>
      <c r="F879" s="110">
        <f>'Compare Pt 1'!B2096</f>
        <v>2755</v>
      </c>
      <c r="G879" s="110">
        <f>'Compare Pt 1'!B2359</f>
        <v>3315</v>
      </c>
      <c r="H879" s="84"/>
      <c r="I879" s="84"/>
      <c r="J879" s="84"/>
      <c r="K879" s="84"/>
      <c r="L879" s="84"/>
      <c r="M879" s="84"/>
      <c r="N879" s="84"/>
      <c r="O879" s="84"/>
    </row>
    <row r="880" spans="1:15" x14ac:dyDescent="0.2">
      <c r="A880" s="84" t="s">
        <v>726</v>
      </c>
      <c r="B880" s="110">
        <f>'Main Pt 1'!B1834</f>
        <v>2190</v>
      </c>
      <c r="C880" s="110">
        <f>'Main Pt 1'!B2097</f>
        <v>830</v>
      </c>
      <c r="D880" s="110">
        <f>'Main Pt 1'!B2360</f>
        <v>1355</v>
      </c>
      <c r="E880" s="110">
        <f>'Compare Pt 1'!B1834</f>
        <v>17590</v>
      </c>
      <c r="F880" s="110">
        <f>'Compare Pt 1'!B2097</f>
        <v>7540</v>
      </c>
      <c r="G880" s="110">
        <f>'Compare Pt 1'!B2360</f>
        <v>10055</v>
      </c>
      <c r="H880" s="84"/>
      <c r="I880" s="84"/>
      <c r="J880" s="84"/>
      <c r="K880" s="84"/>
      <c r="L880" s="84"/>
      <c r="M880" s="84"/>
      <c r="N880" s="84"/>
      <c r="O880" s="84"/>
    </row>
    <row r="881" spans="1:25" x14ac:dyDescent="0.2">
      <c r="A881" s="84" t="s">
        <v>737</v>
      </c>
      <c r="B881" s="110">
        <f>'Main Pt 1'!B1835</f>
        <v>13205</v>
      </c>
      <c r="C881" s="110">
        <f>'Main Pt 1'!B2098</f>
        <v>5980</v>
      </c>
      <c r="D881" s="110">
        <f>'Main Pt 1'!B2361</f>
        <v>7220</v>
      </c>
      <c r="E881" s="110">
        <f>'Compare Pt 1'!B1835</f>
        <v>71285</v>
      </c>
      <c r="F881" s="110">
        <f>'Compare Pt 1'!B2098</f>
        <v>34005</v>
      </c>
      <c r="G881" s="110">
        <f>'Compare Pt 1'!B2361</f>
        <v>37275</v>
      </c>
      <c r="H881" s="84"/>
      <c r="I881" s="84"/>
      <c r="J881" s="84"/>
      <c r="K881" s="84"/>
      <c r="L881" s="84"/>
      <c r="M881" s="84"/>
      <c r="N881" s="84"/>
      <c r="O881" s="84"/>
    </row>
    <row r="882" spans="1:25" x14ac:dyDescent="0.2">
      <c r="A882" s="84" t="s">
        <v>1202</v>
      </c>
      <c r="B882" s="110">
        <f>'Main Pt 1'!B1836</f>
        <v>0</v>
      </c>
      <c r="C882" s="110">
        <f>'Main Pt 1'!B2099</f>
        <v>0</v>
      </c>
      <c r="D882" s="110">
        <f>'Main Pt 1'!B2362</f>
        <v>0</v>
      </c>
      <c r="E882" s="110">
        <f>'Compare Pt 1'!B1836</f>
        <v>20</v>
      </c>
      <c r="F882" s="110">
        <f>'Compare Pt 1'!B2099</f>
        <v>10</v>
      </c>
      <c r="G882" s="110">
        <f>'Compare Pt 1'!B2362</f>
        <v>10</v>
      </c>
      <c r="H882" s="84"/>
      <c r="I882" s="84"/>
      <c r="J882" s="84"/>
      <c r="K882" s="84"/>
      <c r="L882" s="84"/>
      <c r="M882" s="84"/>
      <c r="N882" s="84"/>
      <c r="O882" s="84"/>
    </row>
    <row r="883" spans="1:25" x14ac:dyDescent="0.2">
      <c r="A883" s="84" t="s">
        <v>1203</v>
      </c>
      <c r="B883" s="110">
        <f>'Main Pt 1'!B1837</f>
        <v>2245</v>
      </c>
      <c r="C883" s="110">
        <f>'Main Pt 1'!B2100</f>
        <v>1140</v>
      </c>
      <c r="D883" s="110">
        <f>'Main Pt 1'!B2363</f>
        <v>1110</v>
      </c>
      <c r="E883" s="110">
        <f>'Compare Pt 1'!B1837</f>
        <v>9730</v>
      </c>
      <c r="F883" s="110">
        <f>'Compare Pt 1'!B2100</f>
        <v>5375</v>
      </c>
      <c r="G883" s="110">
        <f>'Compare Pt 1'!B2363</f>
        <v>4355</v>
      </c>
      <c r="H883" s="84"/>
      <c r="I883" s="84"/>
      <c r="J883" s="84"/>
      <c r="K883" s="84"/>
      <c r="L883" s="84"/>
      <c r="M883" s="84"/>
      <c r="N883" s="84"/>
      <c r="O883" s="84"/>
    </row>
    <row r="884" spans="1:25" x14ac:dyDescent="0.2">
      <c r="A884" s="84"/>
      <c r="B884" s="110"/>
      <c r="C884" s="110"/>
      <c r="D884" s="110"/>
      <c r="E884" s="110"/>
      <c r="F884" s="110"/>
      <c r="G884" s="110"/>
      <c r="H884" s="84"/>
      <c r="I884" s="84"/>
      <c r="J884" s="84"/>
      <c r="K884" s="84"/>
      <c r="L884" s="84"/>
      <c r="M884" s="84"/>
      <c r="N884" s="84"/>
      <c r="O884" s="84"/>
    </row>
    <row r="885" spans="1:25" x14ac:dyDescent="0.2">
      <c r="A885" s="69"/>
      <c r="B885" s="69"/>
      <c r="C885" s="69"/>
      <c r="D885" s="69"/>
      <c r="E885" s="69"/>
      <c r="F885" s="69"/>
      <c r="G885" s="69"/>
      <c r="H885" s="69"/>
      <c r="I885" s="69"/>
      <c r="J885" s="112" t="str">
        <f>TRIM('Main Pt 1'!$B$2)</f>
        <v>LIM-AT</v>
      </c>
      <c r="K885" s="69"/>
      <c r="L885" s="69" t="str">
        <f>TRIM('Compare Pt 1'!$B$2)</f>
        <v>Total pop'n</v>
      </c>
      <c r="M885" s="69"/>
      <c r="N885" s="100"/>
      <c r="O885" s="100"/>
    </row>
    <row r="886" spans="1:25" ht="15.75" x14ac:dyDescent="0.25">
      <c r="A886" s="99" t="s">
        <v>1860</v>
      </c>
      <c r="B886" s="106">
        <f>'Main Pt 2'!B6</f>
        <v>3824495</v>
      </c>
      <c r="C886" s="106">
        <f>'Main Pt 2'!B22</f>
        <v>1736495</v>
      </c>
      <c r="D886" s="106">
        <f>'Main Pt 2'!B38</f>
        <v>2088000</v>
      </c>
      <c r="E886" s="106">
        <f>'Compare Pt 2'!B6</f>
        <v>28643015</v>
      </c>
      <c r="F886" s="106">
        <f>'Compare Pt 2'!B22</f>
        <v>13990430</v>
      </c>
      <c r="G886" s="106">
        <f>'Compare Pt 2'!B38</f>
        <v>14652585</v>
      </c>
      <c r="H886" s="69"/>
      <c r="I886" s="108"/>
      <c r="J886" s="108" t="s">
        <v>1830</v>
      </c>
      <c r="K886" s="108" t="s">
        <v>1831</v>
      </c>
      <c r="L886" s="108" t="s">
        <v>1830</v>
      </c>
      <c r="M886" s="108" t="s">
        <v>1831</v>
      </c>
      <c r="N886" s="106"/>
      <c r="O886" s="106"/>
      <c r="Y886" s="8"/>
    </row>
    <row r="887" spans="1:25" x14ac:dyDescent="0.2">
      <c r="A887" s="69" t="s">
        <v>1861</v>
      </c>
      <c r="B887" s="106">
        <f>'Main Pt 2'!B7</f>
        <v>3560770</v>
      </c>
      <c r="C887" s="106">
        <f>'Main Pt 2'!B23</f>
        <v>1606940</v>
      </c>
      <c r="D887" s="106">
        <f>'Main Pt 2'!B39</f>
        <v>1953830</v>
      </c>
      <c r="E887" s="106">
        <f>'Compare Pt 2'!B7</f>
        <v>27489400</v>
      </c>
      <c r="F887" s="106">
        <f>'Compare Pt 2'!B23</f>
        <v>13441555</v>
      </c>
      <c r="G887" s="106">
        <f>'Compare Pt 2'!B39</f>
        <v>14047845</v>
      </c>
      <c r="H887" s="69"/>
      <c r="I887" s="69" t="s">
        <v>2537</v>
      </c>
      <c r="J887" s="113">
        <f>C889</f>
        <v>12614</v>
      </c>
      <c r="K887" s="113">
        <f>D889</f>
        <v>14809</v>
      </c>
      <c r="L887" s="113">
        <f>F889</f>
        <v>40755</v>
      </c>
      <c r="M887" s="113">
        <f>G889</f>
        <v>28868</v>
      </c>
      <c r="N887" s="106"/>
      <c r="O887" s="106"/>
    </row>
    <row r="888" spans="1:25" x14ac:dyDescent="0.2">
      <c r="A888" s="69" t="s">
        <v>1862</v>
      </c>
      <c r="B888" s="106">
        <f>'Main Pt 2'!B8</f>
        <v>14063</v>
      </c>
      <c r="C888" s="106">
        <f>'Main Pt 2'!B24</f>
        <v>12986</v>
      </c>
      <c r="D888" s="106">
        <f>'Main Pt 2'!B40</f>
        <v>14948</v>
      </c>
      <c r="E888" s="106">
        <f>'Compare Pt 2'!B8</f>
        <v>47487</v>
      </c>
      <c r="F888" s="106">
        <f>'Compare Pt 2'!B24</f>
        <v>56740</v>
      </c>
      <c r="G888" s="106">
        <f>'Compare Pt 2'!B40</f>
        <v>38632</v>
      </c>
      <c r="H888" s="69"/>
      <c r="I888" s="69" t="s">
        <v>2536</v>
      </c>
      <c r="J888" s="113">
        <f>C892</f>
        <v>12508</v>
      </c>
      <c r="K888" s="113">
        <f>D892</f>
        <v>14572</v>
      </c>
      <c r="L888" s="113">
        <f>F892</f>
        <v>35917</v>
      </c>
      <c r="M888" s="113">
        <f>G892</f>
        <v>26630</v>
      </c>
      <c r="N888" s="114"/>
      <c r="O888" s="114"/>
    </row>
    <row r="889" spans="1:25" x14ac:dyDescent="0.2">
      <c r="A889" s="69" t="s">
        <v>1863</v>
      </c>
      <c r="B889" s="106">
        <f>'Main Pt 2'!B9</f>
        <v>13846</v>
      </c>
      <c r="C889" s="106">
        <f>'Main Pt 2'!B25</f>
        <v>12614</v>
      </c>
      <c r="D889" s="106">
        <f>'Main Pt 2'!B41</f>
        <v>14809</v>
      </c>
      <c r="E889" s="106">
        <f>'Compare Pt 2'!B9</f>
        <v>34205</v>
      </c>
      <c r="F889" s="106">
        <f>'Compare Pt 2'!B25</f>
        <v>40755</v>
      </c>
      <c r="G889" s="106">
        <f>'Compare Pt 2'!B41</f>
        <v>28868</v>
      </c>
      <c r="H889" s="69"/>
      <c r="I889" s="69" t="s">
        <v>2538</v>
      </c>
      <c r="J889" s="113">
        <f>C895</f>
        <v>7917</v>
      </c>
      <c r="K889" s="113">
        <f>D895</f>
        <v>6314</v>
      </c>
      <c r="L889" s="113">
        <f>F895</f>
        <v>39886</v>
      </c>
      <c r="M889" s="113">
        <f>G895</f>
        <v>26632</v>
      </c>
      <c r="N889" s="114"/>
      <c r="O889" s="114"/>
    </row>
    <row r="890" spans="1:25" x14ac:dyDescent="0.2">
      <c r="A890" s="69" t="s">
        <v>1864</v>
      </c>
      <c r="B890" s="106">
        <f>'Main Pt 2'!B10</f>
        <v>3561930</v>
      </c>
      <c r="C890" s="106">
        <f>'Main Pt 2'!B26</f>
        <v>1607695</v>
      </c>
      <c r="D890" s="106">
        <f>'Main Pt 2'!B42</f>
        <v>1954235</v>
      </c>
      <c r="E890" s="106">
        <f>'Compare Pt 2'!B10</f>
        <v>27500225</v>
      </c>
      <c r="F890" s="106">
        <f>'Compare Pt 2'!B26</f>
        <v>13446230</v>
      </c>
      <c r="G890" s="106">
        <f>'Compare Pt 2'!B42</f>
        <v>14054000</v>
      </c>
      <c r="H890" s="69"/>
      <c r="I890" s="69" t="s">
        <v>2540</v>
      </c>
      <c r="J890" s="113">
        <f>C901</f>
        <v>9046</v>
      </c>
      <c r="K890" s="113">
        <f>D901</f>
        <v>8167</v>
      </c>
      <c r="L890" s="113">
        <f>F901</f>
        <v>39827</v>
      </c>
      <c r="M890" s="113">
        <f>G901</f>
        <v>28504</v>
      </c>
      <c r="N890" s="106"/>
      <c r="O890" s="106"/>
    </row>
    <row r="891" spans="1:25" x14ac:dyDescent="0.2">
      <c r="A891" s="69" t="s">
        <v>1865</v>
      </c>
      <c r="B891" s="106">
        <f>'Main Pt 2'!B11</f>
        <v>12986</v>
      </c>
      <c r="C891" s="106">
        <f>'Main Pt 2'!B27</f>
        <v>11491</v>
      </c>
      <c r="D891" s="106">
        <f>'Main Pt 2'!B43</f>
        <v>14215</v>
      </c>
      <c r="E891" s="106">
        <f>'Compare Pt 2'!B11</f>
        <v>38977</v>
      </c>
      <c r="F891" s="106">
        <f>'Compare Pt 2'!B27</f>
        <v>45404</v>
      </c>
      <c r="G891" s="106">
        <f>'Compare Pt 2'!B43</f>
        <v>32828</v>
      </c>
      <c r="H891" s="69"/>
      <c r="I891" s="69" t="s">
        <v>2539</v>
      </c>
      <c r="J891" s="113">
        <f>C898</f>
        <v>3380</v>
      </c>
      <c r="K891" s="113">
        <f>D898</f>
        <v>10036</v>
      </c>
      <c r="L891" s="113">
        <f>F898</f>
        <v>4204</v>
      </c>
      <c r="M891" s="113">
        <f>G898</f>
        <v>6141</v>
      </c>
      <c r="N891" s="113"/>
      <c r="O891" s="113"/>
    </row>
    <row r="892" spans="1:25" x14ac:dyDescent="0.2">
      <c r="A892" s="69" t="s">
        <v>1866</v>
      </c>
      <c r="B892" s="106">
        <f>'Main Pt 2'!B12</f>
        <v>13650</v>
      </c>
      <c r="C892" s="106">
        <f>'Main Pt 2'!B28</f>
        <v>12508</v>
      </c>
      <c r="D892" s="106">
        <f>'Main Pt 2'!B44</f>
        <v>14572</v>
      </c>
      <c r="E892" s="106">
        <f>'Compare Pt 2'!B12</f>
        <v>30861</v>
      </c>
      <c r="F892" s="106">
        <f>'Compare Pt 2'!B28</f>
        <v>35917</v>
      </c>
      <c r="G892" s="106">
        <f>'Compare Pt 2'!B44</f>
        <v>26630</v>
      </c>
      <c r="H892" s="69"/>
      <c r="I892" s="69"/>
      <c r="J892" s="69"/>
      <c r="K892" s="69"/>
      <c r="L892" s="69"/>
      <c r="M892" s="69"/>
      <c r="N892" s="113"/>
      <c r="O892" s="113"/>
    </row>
    <row r="893" spans="1:25" x14ac:dyDescent="0.2">
      <c r="A893" s="69" t="s">
        <v>1867</v>
      </c>
      <c r="B893" s="106">
        <f>'Main Pt 2'!B13</f>
        <v>2230410</v>
      </c>
      <c r="C893" s="106">
        <f>'Main Pt 2'!B29</f>
        <v>1031075</v>
      </c>
      <c r="D893" s="106">
        <f>'Main Pt 2'!B45</f>
        <v>1199330</v>
      </c>
      <c r="E893" s="106">
        <f>'Compare Pt 2'!B13</f>
        <v>24584070</v>
      </c>
      <c r="F893" s="106">
        <f>'Compare Pt 2'!B29</f>
        <v>12295015</v>
      </c>
      <c r="G893" s="106">
        <f>'Compare Pt 2'!B45</f>
        <v>12289055</v>
      </c>
      <c r="H893" s="69"/>
      <c r="I893" s="69"/>
      <c r="J893" s="69"/>
      <c r="K893" s="69"/>
      <c r="L893" s="69"/>
      <c r="M893" s="69"/>
      <c r="N893" s="106"/>
      <c r="O893" s="106"/>
    </row>
    <row r="894" spans="1:25" x14ac:dyDescent="0.2">
      <c r="A894" s="69" t="s">
        <v>1868</v>
      </c>
      <c r="B894" s="106">
        <f>'Main Pt 2'!B14</f>
        <v>9329</v>
      </c>
      <c r="C894" s="106">
        <f>'Main Pt 2'!B30</f>
        <v>10122</v>
      </c>
      <c r="D894" s="106">
        <f>'Main Pt 2'!B46</f>
        <v>8647</v>
      </c>
      <c r="E894" s="106">
        <f>'Compare Pt 2'!B14</f>
        <v>46885</v>
      </c>
      <c r="F894" s="106">
        <f>'Compare Pt 2'!B30</f>
        <v>56803</v>
      </c>
      <c r="G894" s="106">
        <f>'Compare Pt 2'!B46</f>
        <v>36962</v>
      </c>
      <c r="H894" s="69"/>
      <c r="I894" s="69"/>
      <c r="J894" s="108" t="str">
        <f>J885</f>
        <v>LIM-AT</v>
      </c>
      <c r="K894" s="69"/>
      <c r="L894" s="69" t="str">
        <f>L885</f>
        <v>Total pop'n</v>
      </c>
      <c r="M894" s="69"/>
      <c r="N894" s="113"/>
      <c r="O894" s="113"/>
    </row>
    <row r="895" spans="1:25" x14ac:dyDescent="0.2">
      <c r="A895" s="69" t="s">
        <v>1869</v>
      </c>
      <c r="B895" s="106">
        <f>'Main Pt 2'!B15</f>
        <v>7041</v>
      </c>
      <c r="C895" s="106">
        <f>'Main Pt 2'!B31</f>
        <v>7917</v>
      </c>
      <c r="D895" s="106">
        <f>'Main Pt 2'!B47</f>
        <v>6314</v>
      </c>
      <c r="E895" s="106">
        <f>'Compare Pt 2'!B15</f>
        <v>32754</v>
      </c>
      <c r="F895" s="106">
        <f>'Compare Pt 2'!B31</f>
        <v>39886</v>
      </c>
      <c r="G895" s="106">
        <f>'Compare Pt 2'!B47</f>
        <v>26632</v>
      </c>
      <c r="H895" s="69"/>
      <c r="I895" s="69"/>
      <c r="J895" s="69" t="s">
        <v>1830</v>
      </c>
      <c r="K895" s="69" t="s">
        <v>1831</v>
      </c>
      <c r="L895" s="69" t="s">
        <v>1830</v>
      </c>
      <c r="M895" s="69" t="s">
        <v>1831</v>
      </c>
      <c r="N895" s="113"/>
      <c r="O895" s="113"/>
    </row>
    <row r="896" spans="1:25" x14ac:dyDescent="0.2">
      <c r="A896" s="69" t="s">
        <v>1870</v>
      </c>
      <c r="B896" s="106">
        <f>'Main Pt 2'!B16</f>
        <v>3350345</v>
      </c>
      <c r="C896" s="106">
        <f>'Main Pt 2'!B32</f>
        <v>1500115</v>
      </c>
      <c r="D896" s="106">
        <f>'Main Pt 2'!B48</f>
        <v>1850225</v>
      </c>
      <c r="E896" s="106">
        <f>'Compare Pt 2'!B16</f>
        <v>19742135</v>
      </c>
      <c r="F896" s="106">
        <f>'Compare Pt 2'!B32</f>
        <v>8752070</v>
      </c>
      <c r="G896" s="106">
        <f>'Compare Pt 2'!B48</f>
        <v>10990065</v>
      </c>
      <c r="H896" s="69"/>
      <c r="I896" s="69" t="s">
        <v>2537</v>
      </c>
      <c r="J896" s="113">
        <f>C888</f>
        <v>12986</v>
      </c>
      <c r="K896" s="113">
        <f>D888</f>
        <v>14948</v>
      </c>
      <c r="L896" s="113">
        <f>F888</f>
        <v>56740</v>
      </c>
      <c r="M896" s="113">
        <f>G888</f>
        <v>38632</v>
      </c>
      <c r="N896" s="106"/>
      <c r="O896" s="106"/>
    </row>
    <row r="897" spans="1:15" x14ac:dyDescent="0.2">
      <c r="A897" s="69" t="s">
        <v>1871</v>
      </c>
      <c r="B897" s="106">
        <f>'Main Pt 2'!B17</f>
        <v>8735</v>
      </c>
      <c r="C897" s="106">
        <f>'Main Pt 2'!B33</f>
        <v>6954</v>
      </c>
      <c r="D897" s="106">
        <f>'Main Pt 2'!B49</f>
        <v>10180</v>
      </c>
      <c r="E897" s="106">
        <f>'Compare Pt 2'!B17</f>
        <v>7738</v>
      </c>
      <c r="F897" s="106">
        <f>'Compare Pt 2'!B33</f>
        <v>7345</v>
      </c>
      <c r="G897" s="106">
        <f>'Compare Pt 2'!B49</f>
        <v>8050</v>
      </c>
      <c r="H897" s="69"/>
      <c r="I897" s="69" t="s">
        <v>2536</v>
      </c>
      <c r="J897" s="113">
        <f>C891</f>
        <v>11491</v>
      </c>
      <c r="K897" s="113">
        <f>D891</f>
        <v>14215</v>
      </c>
      <c r="L897" s="113">
        <f>F891</f>
        <v>45404</v>
      </c>
      <c r="M897" s="113">
        <f>G891</f>
        <v>32828</v>
      </c>
      <c r="N897" s="113"/>
      <c r="O897" s="113"/>
    </row>
    <row r="898" spans="1:15" x14ac:dyDescent="0.2">
      <c r="A898" s="69" t="s">
        <v>1872</v>
      </c>
      <c r="B898" s="106">
        <f>'Main Pt 2'!B18</f>
        <v>7623</v>
      </c>
      <c r="C898" s="106">
        <f>'Main Pt 2'!B34</f>
        <v>3380</v>
      </c>
      <c r="D898" s="106">
        <f>'Main Pt 2'!B50</f>
        <v>10036</v>
      </c>
      <c r="E898" s="106">
        <f>'Compare Pt 2'!B18</f>
        <v>5457</v>
      </c>
      <c r="F898" s="106">
        <f>'Compare Pt 2'!B34</f>
        <v>4204</v>
      </c>
      <c r="G898" s="106">
        <f>'Compare Pt 2'!B50</f>
        <v>6141</v>
      </c>
      <c r="H898" s="69"/>
      <c r="I898" s="69" t="s">
        <v>2538</v>
      </c>
      <c r="J898" s="113">
        <f>C894</f>
        <v>10122</v>
      </c>
      <c r="K898" s="113">
        <f>D894</f>
        <v>8647</v>
      </c>
      <c r="L898" s="113">
        <f>F894</f>
        <v>56803</v>
      </c>
      <c r="M898" s="113">
        <f>G894</f>
        <v>36962</v>
      </c>
      <c r="N898" s="113"/>
      <c r="O898" s="113"/>
    </row>
    <row r="899" spans="1:15" x14ac:dyDescent="0.2">
      <c r="A899" s="69" t="s">
        <v>1873</v>
      </c>
      <c r="B899" s="106">
        <f>'Main Pt 2'!B19</f>
        <v>1613160</v>
      </c>
      <c r="C899" s="106">
        <f>'Main Pt 2'!B35</f>
        <v>788770</v>
      </c>
      <c r="D899" s="106">
        <f>'Main Pt 2'!B51</f>
        <v>824390</v>
      </c>
      <c r="E899" s="106">
        <f>'Compare Pt 2'!B19</f>
        <v>20428675</v>
      </c>
      <c r="F899" s="106">
        <f>'Compare Pt 2'!B35</f>
        <v>10542540</v>
      </c>
      <c r="G899" s="106">
        <f>'Compare Pt 2'!B51</f>
        <v>9886130</v>
      </c>
      <c r="H899" s="69"/>
      <c r="I899" s="69" t="s">
        <v>2540</v>
      </c>
      <c r="J899" s="113">
        <f>C900</f>
        <v>10386</v>
      </c>
      <c r="K899" s="113">
        <f>D900</f>
        <v>9625</v>
      </c>
      <c r="L899" s="113">
        <f>F900</f>
        <v>54369</v>
      </c>
      <c r="M899" s="113">
        <f>G900</f>
        <v>37193</v>
      </c>
      <c r="N899" s="106"/>
      <c r="O899" s="106"/>
    </row>
    <row r="900" spans="1:15" x14ac:dyDescent="0.2">
      <c r="A900" s="69" t="s">
        <v>1874</v>
      </c>
      <c r="B900" s="106">
        <f>'Main Pt 2'!B20</f>
        <v>9997</v>
      </c>
      <c r="C900" s="106">
        <f>'Main Pt 2'!B36</f>
        <v>10386</v>
      </c>
      <c r="D900" s="106">
        <f>'Main Pt 2'!B52</f>
        <v>9625</v>
      </c>
      <c r="E900" s="106">
        <f>'Compare Pt 2'!B20</f>
        <v>46057</v>
      </c>
      <c r="F900" s="106">
        <f>'Compare Pt 2'!B36</f>
        <v>54369</v>
      </c>
      <c r="G900" s="106">
        <f>'Compare Pt 2'!B52</f>
        <v>37193</v>
      </c>
      <c r="H900" s="69"/>
      <c r="I900" s="69" t="s">
        <v>2539</v>
      </c>
      <c r="J900" s="113">
        <f>C897</f>
        <v>6954</v>
      </c>
      <c r="K900" s="113">
        <f>D897</f>
        <v>10180</v>
      </c>
      <c r="L900" s="113">
        <f>F897</f>
        <v>7345</v>
      </c>
      <c r="M900" s="113">
        <f>G897</f>
        <v>8050</v>
      </c>
      <c r="N900" s="113"/>
      <c r="O900" s="113"/>
    </row>
    <row r="901" spans="1:15" x14ac:dyDescent="0.2">
      <c r="A901" s="69" t="s">
        <v>1875</v>
      </c>
      <c r="B901" s="106">
        <f>'Main Pt 2'!B21</f>
        <v>8585</v>
      </c>
      <c r="C901" s="106">
        <f>'Main Pt 2'!B37</f>
        <v>9046</v>
      </c>
      <c r="D901" s="106">
        <f>'Main Pt 2'!B53</f>
        <v>8167</v>
      </c>
      <c r="E901" s="106">
        <f>'Compare Pt 2'!B21</f>
        <v>33683</v>
      </c>
      <c r="F901" s="106">
        <f>'Compare Pt 2'!B37</f>
        <v>39827</v>
      </c>
      <c r="G901" s="106">
        <f>'Compare Pt 2'!B53</f>
        <v>28504</v>
      </c>
      <c r="H901" s="69"/>
      <c r="I901" s="69"/>
      <c r="J901" s="113"/>
      <c r="K901" s="113"/>
      <c r="L901" s="113"/>
      <c r="M901" s="113"/>
      <c r="N901" s="113"/>
      <c r="O901" s="113"/>
    </row>
    <row r="902" spans="1:15" x14ac:dyDescent="0.2">
      <c r="A902" s="69"/>
      <c r="B902" s="69"/>
      <c r="C902" s="69"/>
      <c r="D902" s="69"/>
      <c r="E902" s="69"/>
      <c r="F902" s="69"/>
      <c r="G902" s="69"/>
      <c r="H902" s="69"/>
      <c r="I902" s="69"/>
      <c r="J902" s="69"/>
      <c r="K902" s="69"/>
      <c r="L902" s="69"/>
      <c r="M902" s="69"/>
      <c r="N902" s="69"/>
      <c r="O902" s="69"/>
    </row>
    <row r="903" spans="1:15" ht="15.75" x14ac:dyDescent="0.25">
      <c r="A903" s="102" t="s">
        <v>1893</v>
      </c>
      <c r="B903" s="84">
        <f>'Main Pt 2'!B54</f>
        <v>100</v>
      </c>
      <c r="C903" s="84">
        <f>'Main Pt 2'!B58</f>
        <v>100</v>
      </c>
      <c r="D903" s="84">
        <f>'Main Pt 2'!B62</f>
        <v>100</v>
      </c>
      <c r="E903" s="84">
        <f>'Compare Pt 2'!B54</f>
        <v>100</v>
      </c>
      <c r="F903" s="84">
        <f>'Compare Pt 2'!B58</f>
        <v>100</v>
      </c>
      <c r="G903" s="84">
        <f>'Compare Pt 2'!B62</f>
        <v>100</v>
      </c>
      <c r="H903" s="84"/>
      <c r="I903" s="84"/>
      <c r="J903" s="104" t="str">
        <f>TRIM('Main Pt 1'!$B$2)</f>
        <v>LIM-AT</v>
      </c>
      <c r="K903" s="105" t="str">
        <f>CONCATENATE(J903,": Male")</f>
        <v>LIM-AT: Male</v>
      </c>
      <c r="L903" s="105" t="str">
        <f>CONCATENATE(J903,": Female")</f>
        <v>LIM-AT: Female</v>
      </c>
      <c r="M903" s="84" t="str">
        <f>TRIM('Compare Pt 1'!$B$2)</f>
        <v>Total pop'n</v>
      </c>
      <c r="N903" s="105" t="str">
        <f>CONCATENATE(M903,": Male")</f>
        <v>Total pop'n: Male</v>
      </c>
      <c r="O903" s="105" t="str">
        <f>CONCATENATE(M903,": Female")</f>
        <v>Total pop'n: Female</v>
      </c>
    </row>
    <row r="904" spans="1:15" x14ac:dyDescent="0.2">
      <c r="A904" s="84" t="s">
        <v>1894</v>
      </c>
      <c r="B904" s="84">
        <f>'Main Pt 2'!B55</f>
        <v>42</v>
      </c>
      <c r="C904" s="84">
        <f>'Main Pt 2'!B59</f>
        <v>50</v>
      </c>
      <c r="D904" s="84">
        <f>'Main Pt 2'!B63</f>
        <v>36</v>
      </c>
      <c r="E904" s="84">
        <f>'Compare Pt 2'!B55</f>
        <v>88</v>
      </c>
      <c r="F904" s="84">
        <f>'Compare Pt 2'!B59</f>
        <v>92</v>
      </c>
      <c r="G904" s="84">
        <f>'Compare Pt 2'!B63</f>
        <v>84</v>
      </c>
      <c r="H904" s="84"/>
      <c r="I904" s="84" t="s">
        <v>2396</v>
      </c>
      <c r="J904" s="103">
        <f>B905/100</f>
        <v>0.32</v>
      </c>
      <c r="K904" s="103">
        <f t="shared" ref="K904:O904" si="19">C905/100</f>
        <v>0.39</v>
      </c>
      <c r="L904" s="103">
        <f t="shared" si="19"/>
        <v>0.27</v>
      </c>
      <c r="M904" s="103">
        <f t="shared" si="19"/>
        <v>0.72</v>
      </c>
      <c r="N904" s="103">
        <f t="shared" si="19"/>
        <v>0.75</v>
      </c>
      <c r="O904" s="103">
        <f t="shared" si="19"/>
        <v>0.68</v>
      </c>
    </row>
    <row r="905" spans="1:15" x14ac:dyDescent="0.2">
      <c r="A905" s="84" t="s">
        <v>1895</v>
      </c>
      <c r="B905" s="84">
        <f>'Main Pt 2'!B56</f>
        <v>32</v>
      </c>
      <c r="C905" s="84">
        <f>'Main Pt 2'!B60</f>
        <v>39</v>
      </c>
      <c r="D905" s="84">
        <f>'Main Pt 2'!B64</f>
        <v>27</v>
      </c>
      <c r="E905" s="84">
        <f>'Compare Pt 2'!B56</f>
        <v>72</v>
      </c>
      <c r="F905" s="84">
        <f>'Compare Pt 2'!B60</f>
        <v>75</v>
      </c>
      <c r="G905" s="84">
        <f>'Compare Pt 2'!B64</f>
        <v>68</v>
      </c>
      <c r="H905" s="84"/>
      <c r="I905" s="84" t="s">
        <v>2394</v>
      </c>
      <c r="J905" s="103">
        <f>(B904-B905)/100</f>
        <v>0.1</v>
      </c>
      <c r="K905" s="103">
        <f t="shared" ref="K905:O905" si="20">(C904-C905)/100</f>
        <v>0.11</v>
      </c>
      <c r="L905" s="103">
        <f t="shared" si="20"/>
        <v>0.09</v>
      </c>
      <c r="M905" s="103">
        <f t="shared" si="20"/>
        <v>0.16</v>
      </c>
      <c r="N905" s="103">
        <f t="shared" si="20"/>
        <v>0.17</v>
      </c>
      <c r="O905" s="103">
        <f t="shared" si="20"/>
        <v>0.16</v>
      </c>
    </row>
    <row r="906" spans="1:15" x14ac:dyDescent="0.2">
      <c r="A906" s="84" t="s">
        <v>1896</v>
      </c>
      <c r="B906" s="84">
        <f>'Main Pt 2'!B57</f>
        <v>58</v>
      </c>
      <c r="C906" s="84">
        <f>'Main Pt 2'!B61</f>
        <v>50</v>
      </c>
      <c r="D906" s="84">
        <f>'Main Pt 2'!B65</f>
        <v>65</v>
      </c>
      <c r="E906" s="84">
        <f>'Compare Pt 2'!B57</f>
        <v>12</v>
      </c>
      <c r="F906" s="84">
        <f>'Compare Pt 2'!B61</f>
        <v>8</v>
      </c>
      <c r="G906" s="84">
        <f>'Compare Pt 2'!B65</f>
        <v>16</v>
      </c>
      <c r="H906" s="84"/>
      <c r="I906" s="84" t="s">
        <v>2395</v>
      </c>
      <c r="J906" s="103">
        <f>B906/100</f>
        <v>0.57999999999999996</v>
      </c>
      <c r="K906" s="103">
        <f t="shared" ref="K906:O906" si="21">C906/100</f>
        <v>0.5</v>
      </c>
      <c r="L906" s="103">
        <f t="shared" si="21"/>
        <v>0.65</v>
      </c>
      <c r="M906" s="103">
        <f t="shared" si="21"/>
        <v>0.12</v>
      </c>
      <c r="N906" s="103">
        <f t="shared" si="21"/>
        <v>0.08</v>
      </c>
      <c r="O906" s="103">
        <f t="shared" si="21"/>
        <v>0.16</v>
      </c>
    </row>
    <row r="907" spans="1:15" x14ac:dyDescent="0.2">
      <c r="A907" s="84"/>
      <c r="B907" s="84"/>
      <c r="C907" s="84"/>
      <c r="D907" s="84"/>
      <c r="E907" s="84"/>
      <c r="F907" s="84"/>
      <c r="G907" s="84"/>
      <c r="H907" s="84"/>
      <c r="I907" s="84"/>
      <c r="J907" s="84"/>
      <c r="K907" s="84"/>
      <c r="L907" s="84"/>
      <c r="M907" s="84"/>
      <c r="N907" s="84"/>
      <c r="O907" s="84"/>
    </row>
    <row r="908" spans="1:15" ht="15.75" x14ac:dyDescent="0.25">
      <c r="A908" s="99" t="s">
        <v>1964</v>
      </c>
      <c r="B908" s="106">
        <f>'Main Pt 2'!B216</f>
        <v>1500735</v>
      </c>
      <c r="C908" s="106">
        <f>'Main Pt 2'!B221</f>
        <v>694480</v>
      </c>
      <c r="D908" s="106">
        <f>'Main Pt 2'!B226</f>
        <v>806255</v>
      </c>
      <c r="E908" s="106">
        <f>'Compare Pt 2'!B216</f>
        <v>5299055</v>
      </c>
      <c r="F908" s="106">
        <f>'Compare Pt 2'!B221</f>
        <v>2596980</v>
      </c>
      <c r="G908" s="106">
        <f>'Compare Pt 2'!B226</f>
        <v>2702070</v>
      </c>
      <c r="H908" s="69"/>
      <c r="I908" s="69"/>
      <c r="J908" s="69"/>
      <c r="K908" s="69"/>
      <c r="L908" s="69"/>
      <c r="M908" s="69"/>
      <c r="N908" s="69"/>
      <c r="O908" s="69"/>
    </row>
    <row r="909" spans="1:15" x14ac:dyDescent="0.2">
      <c r="A909" s="69" t="s">
        <v>1965</v>
      </c>
      <c r="B909" s="106">
        <f>'Main Pt 2'!B217</f>
        <v>13648</v>
      </c>
      <c r="C909" s="106">
        <f>'Main Pt 2'!B222</f>
        <v>12409</v>
      </c>
      <c r="D909" s="106">
        <f>'Main Pt 2'!B227</f>
        <v>14714</v>
      </c>
      <c r="E909" s="106">
        <f>'Compare Pt 2'!B217</f>
        <v>42939</v>
      </c>
      <c r="F909" s="106">
        <f>'Compare Pt 2'!B222</f>
        <v>46085</v>
      </c>
      <c r="G909" s="106">
        <f>'Compare Pt 2'!B227</f>
        <v>39915</v>
      </c>
      <c r="H909" s="69"/>
      <c r="I909" s="69"/>
      <c r="J909" s="69"/>
      <c r="K909" s="69"/>
      <c r="L909" s="69"/>
      <c r="M909" s="69"/>
      <c r="N909" s="69"/>
      <c r="O909" s="69"/>
    </row>
    <row r="910" spans="1:15" x14ac:dyDescent="0.2">
      <c r="A910" s="69" t="s">
        <v>1966</v>
      </c>
      <c r="B910" s="106">
        <f>'Main Pt 2'!B218</f>
        <v>14747</v>
      </c>
      <c r="C910" s="106">
        <f>'Main Pt 2'!B223</f>
        <v>12780</v>
      </c>
      <c r="D910" s="106">
        <f>'Main Pt 2'!B228</f>
        <v>16908</v>
      </c>
      <c r="E910" s="106">
        <f>'Compare Pt 2'!B218</f>
        <v>31906</v>
      </c>
      <c r="F910" s="106">
        <f>'Compare Pt 2'!B223</f>
        <v>34437</v>
      </c>
      <c r="G910" s="106">
        <f>'Compare Pt 2'!B228</f>
        <v>29839</v>
      </c>
      <c r="H910" s="69"/>
      <c r="I910" s="69"/>
      <c r="J910" s="69"/>
      <c r="K910" s="69"/>
      <c r="L910" s="69"/>
      <c r="M910" s="69"/>
      <c r="N910" s="69"/>
      <c r="O910" s="69"/>
    </row>
    <row r="911" spans="1:15" x14ac:dyDescent="0.2">
      <c r="A911" s="69" t="s">
        <v>1967</v>
      </c>
      <c r="B911" s="106">
        <f>'Main Pt 2'!B219</f>
        <v>13008</v>
      </c>
      <c r="C911" s="106">
        <f>'Main Pt 2'!B224</f>
        <v>11764</v>
      </c>
      <c r="D911" s="106">
        <f>'Main Pt 2'!B229</f>
        <v>14079</v>
      </c>
      <c r="E911" s="106">
        <f>'Compare Pt 2'!B219</f>
        <v>35801</v>
      </c>
      <c r="F911" s="106">
        <f>'Compare Pt 2'!B224</f>
        <v>37724</v>
      </c>
      <c r="G911" s="106">
        <f>'Compare Pt 2'!B229</f>
        <v>33952</v>
      </c>
      <c r="H911" s="69"/>
      <c r="I911" s="69"/>
      <c r="J911" s="69"/>
      <c r="K911" s="69"/>
      <c r="L911" s="69"/>
      <c r="M911" s="69"/>
      <c r="N911" s="69"/>
      <c r="O911" s="69"/>
    </row>
    <row r="912" spans="1:15" x14ac:dyDescent="0.2">
      <c r="A912" s="69" t="s">
        <v>1968</v>
      </c>
      <c r="B912" s="106">
        <f>'Main Pt 2'!B220</f>
        <v>14498</v>
      </c>
      <c r="C912" s="106">
        <f>'Main Pt 2'!B225</f>
        <v>12598</v>
      </c>
      <c r="D912" s="106">
        <f>'Main Pt 2'!B230</f>
        <v>16616</v>
      </c>
      <c r="E912" s="106">
        <f>'Compare Pt 2'!B220</f>
        <v>28965</v>
      </c>
      <c r="F912" s="106">
        <f>'Compare Pt 2'!B225</f>
        <v>30722</v>
      </c>
      <c r="G912" s="106">
        <f>'Compare Pt 2'!B230</f>
        <v>27509</v>
      </c>
      <c r="H912" s="69"/>
      <c r="I912" s="69"/>
      <c r="J912" s="69"/>
      <c r="K912" s="69"/>
      <c r="L912" s="69"/>
      <c r="M912" s="69"/>
      <c r="N912" s="69"/>
      <c r="O912" s="69"/>
    </row>
    <row r="913" spans="1:22" x14ac:dyDescent="0.2">
      <c r="A913" s="69"/>
      <c r="B913" s="69"/>
      <c r="C913" s="69"/>
      <c r="D913" s="69"/>
      <c r="E913" s="69"/>
      <c r="F913" s="69"/>
      <c r="G913" s="69"/>
      <c r="H913" s="69"/>
      <c r="I913" s="69"/>
      <c r="J913" s="69"/>
      <c r="K913" s="69"/>
      <c r="L913" s="69"/>
      <c r="M913" s="69"/>
      <c r="N913" s="69"/>
      <c r="O913" s="69"/>
    </row>
    <row r="914" spans="1:22" ht="15.75" x14ac:dyDescent="0.25">
      <c r="A914" s="102" t="s">
        <v>1902</v>
      </c>
      <c r="B914" s="110">
        <f>'Main Pt 2'!B66</f>
        <v>3824495</v>
      </c>
      <c r="C914" s="110">
        <f>'Main Pt 2'!B83</f>
        <v>1736495</v>
      </c>
      <c r="D914" s="110">
        <f>'Main Pt 2'!B100</f>
        <v>2088000</v>
      </c>
      <c r="E914" s="110">
        <f>'Compare Pt 2'!B66</f>
        <v>28643020</v>
      </c>
      <c r="F914" s="110">
        <f>'Compare Pt 2'!B83</f>
        <v>13990430</v>
      </c>
      <c r="G914" s="110">
        <f>'Compare Pt 2'!B100</f>
        <v>14652585</v>
      </c>
      <c r="H914" s="84"/>
      <c r="I914" s="84" t="s">
        <v>1902</v>
      </c>
      <c r="J914" s="104" t="str">
        <f>TRIM('Main Pt 1'!$B$2)</f>
        <v>LIM-AT</v>
      </c>
      <c r="K914" s="105" t="str">
        <f>CONCATENATE(J914,": Male")</f>
        <v>LIM-AT: Male</v>
      </c>
      <c r="L914" s="105" t="str">
        <f>CONCATENATE(J914,": Female")</f>
        <v>LIM-AT: Female</v>
      </c>
      <c r="M914" s="84" t="str">
        <f>TRIM('Compare Pt 1'!$B$2)</f>
        <v>Total pop'n</v>
      </c>
      <c r="N914" s="105" t="str">
        <f>CONCATENATE(M914,": Male")</f>
        <v>Total pop'n: Male</v>
      </c>
      <c r="O914" s="105" t="str">
        <f>CONCATENATE(M914,": Female")</f>
        <v>Total pop'n: Female</v>
      </c>
      <c r="P914" s="84"/>
      <c r="Q914" s="84"/>
      <c r="R914" s="84"/>
      <c r="S914" s="111" t="str">
        <f>J914</f>
        <v>LIM-AT</v>
      </c>
      <c r="T914" s="84"/>
      <c r="U914" s="84" t="str">
        <f>M914</f>
        <v>Total pop'n</v>
      </c>
      <c r="V914" s="84"/>
    </row>
    <row r="915" spans="1:22" x14ac:dyDescent="0.2">
      <c r="A915" s="84" t="s">
        <v>1903</v>
      </c>
      <c r="B915" s="110">
        <f>'Main Pt 2'!B67</f>
        <v>263725</v>
      </c>
      <c r="C915" s="110">
        <f>'Main Pt 2'!B84</f>
        <v>129555</v>
      </c>
      <c r="D915" s="110">
        <f>'Main Pt 2'!B101</f>
        <v>134170</v>
      </c>
      <c r="E915" s="110">
        <f>'Compare Pt 2'!B67</f>
        <v>1153615</v>
      </c>
      <c r="F915" s="110">
        <f>'Compare Pt 2'!B84</f>
        <v>548880</v>
      </c>
      <c r="G915" s="110">
        <f>'Compare Pt 2'!B101</f>
        <v>604740</v>
      </c>
      <c r="H915" s="84"/>
      <c r="I915" s="84" t="s">
        <v>1903</v>
      </c>
      <c r="J915" s="103">
        <f>B915/B914</f>
        <v>6.8956816520874001E-2</v>
      </c>
      <c r="K915" s="103">
        <f>C915/C914</f>
        <v>7.4607182859726062E-2</v>
      </c>
      <c r="L915" s="103">
        <f>D915/D914</f>
        <v>6.4257662835249044E-2</v>
      </c>
      <c r="M915" s="103">
        <f>E915/E$914</f>
        <v>4.0275606413010916E-2</v>
      </c>
      <c r="N915" s="103">
        <f>F915/F$914</f>
        <v>3.9232532524018204E-2</v>
      </c>
      <c r="O915" s="103">
        <f>G915/G$914</f>
        <v>4.1271898439763359E-2</v>
      </c>
      <c r="P915" s="84"/>
      <c r="Q915" s="84"/>
      <c r="R915" s="84"/>
      <c r="S915" s="105" t="s">
        <v>1830</v>
      </c>
      <c r="T915" s="105" t="s">
        <v>1831</v>
      </c>
      <c r="U915" s="105" t="s">
        <v>1830</v>
      </c>
      <c r="V915" s="105" t="s">
        <v>1831</v>
      </c>
    </row>
    <row r="916" spans="1:22" x14ac:dyDescent="0.2">
      <c r="A916" s="84" t="s">
        <v>1904</v>
      </c>
      <c r="B916" s="110">
        <f>'Main Pt 2'!B68</f>
        <v>3560770</v>
      </c>
      <c r="C916" s="110">
        <f>'Main Pt 2'!B85</f>
        <v>1606945</v>
      </c>
      <c r="D916" s="110">
        <f>'Main Pt 2'!B102</f>
        <v>1953830</v>
      </c>
      <c r="E916" s="110">
        <f>'Compare Pt 2'!B68</f>
        <v>27489400</v>
      </c>
      <c r="F916" s="110">
        <f>'Compare Pt 2'!B85</f>
        <v>13441550</v>
      </c>
      <c r="G916" s="110">
        <f>'Compare Pt 2'!B102</f>
        <v>14047845</v>
      </c>
      <c r="H916" s="84"/>
      <c r="I916" s="84" t="s">
        <v>1905</v>
      </c>
      <c r="J916" s="103">
        <f t="shared" ref="J916:J925" si="22">B917/B$914</f>
        <v>0.31795308923138871</v>
      </c>
      <c r="K916" s="103">
        <f t="shared" ref="K916:K925" si="23">C917/C$914</f>
        <v>0.36134281987566907</v>
      </c>
      <c r="L916" s="103">
        <f t="shared" ref="L916:L925" si="24">D917/D$914</f>
        <v>0.28186781609195405</v>
      </c>
      <c r="M916" s="103">
        <f t="shared" ref="M916:M925" si="25">E917/E$914</f>
        <v>0.13517638852327724</v>
      </c>
      <c r="N916" s="103">
        <f t="shared" ref="N916:N925" si="26">F917/F$914</f>
        <v>0.11909533874226882</v>
      </c>
      <c r="O916" s="103">
        <f t="shared" ref="O916:O925" si="27">G917/G$914</f>
        <v>0.1505311178880723</v>
      </c>
      <c r="P916" s="84"/>
      <c r="Q916" s="84"/>
      <c r="R916" s="84" t="s">
        <v>1903</v>
      </c>
      <c r="S916" s="111">
        <f t="shared" ref="S916:S928" si="28">-K915</f>
        <v>-7.4607182859726062E-2</v>
      </c>
      <c r="T916" s="111">
        <f t="shared" ref="T916:T928" si="29">L915</f>
        <v>6.4257662835249044E-2</v>
      </c>
      <c r="U916" s="111">
        <f t="shared" ref="U916:U928" si="30">-N915</f>
        <v>-3.9232532524018204E-2</v>
      </c>
      <c r="V916" s="111">
        <f t="shared" ref="V916:V928" si="31">O915</f>
        <v>4.1271898439763359E-2</v>
      </c>
    </row>
    <row r="917" spans="1:22" x14ac:dyDescent="0.2">
      <c r="A917" s="84" t="s">
        <v>1905</v>
      </c>
      <c r="B917" s="110">
        <f>'Main Pt 2'!B69</f>
        <v>1216010</v>
      </c>
      <c r="C917" s="110">
        <f>'Main Pt 2'!B86</f>
        <v>627470</v>
      </c>
      <c r="D917" s="110">
        <f>'Main Pt 2'!B103</f>
        <v>588540</v>
      </c>
      <c r="E917" s="110">
        <f>'Compare Pt 2'!B69</f>
        <v>3871860</v>
      </c>
      <c r="F917" s="110">
        <f>'Compare Pt 2'!B86</f>
        <v>1666195</v>
      </c>
      <c r="G917" s="110">
        <f>'Compare Pt 2'!B103</f>
        <v>2205670</v>
      </c>
      <c r="H917" s="84"/>
      <c r="I917" s="84" t="s">
        <v>1906</v>
      </c>
      <c r="J917" s="103">
        <f t="shared" si="22"/>
        <v>0.39670204824427802</v>
      </c>
      <c r="K917" s="103">
        <f t="shared" si="23"/>
        <v>0.38281711148030945</v>
      </c>
      <c r="L917" s="103">
        <f t="shared" si="24"/>
        <v>0.40824952107279694</v>
      </c>
      <c r="M917" s="103">
        <f t="shared" si="25"/>
        <v>0.16352832208335574</v>
      </c>
      <c r="N917" s="103">
        <f t="shared" si="26"/>
        <v>0.13368102338527121</v>
      </c>
      <c r="O917" s="103">
        <f t="shared" si="27"/>
        <v>0.19202720885086147</v>
      </c>
      <c r="P917" s="84"/>
      <c r="Q917" s="84"/>
      <c r="R917" s="84" t="s">
        <v>1905</v>
      </c>
      <c r="S917" s="111">
        <f t="shared" si="28"/>
        <v>-0.36134281987566907</v>
      </c>
      <c r="T917" s="111">
        <f t="shared" si="29"/>
        <v>0.28186781609195405</v>
      </c>
      <c r="U917" s="111">
        <f t="shared" si="30"/>
        <v>-0.11909533874226882</v>
      </c>
      <c r="V917" s="111">
        <f t="shared" si="31"/>
        <v>0.1505311178880723</v>
      </c>
    </row>
    <row r="918" spans="1:22" x14ac:dyDescent="0.2">
      <c r="A918" s="84" t="s">
        <v>1906</v>
      </c>
      <c r="B918" s="110">
        <f>'Main Pt 2'!B70</f>
        <v>1517185</v>
      </c>
      <c r="C918" s="110">
        <f>'Main Pt 2'!B87</f>
        <v>664760</v>
      </c>
      <c r="D918" s="110">
        <f>'Main Pt 2'!B104</f>
        <v>852425</v>
      </c>
      <c r="E918" s="110">
        <f>'Compare Pt 2'!B70</f>
        <v>4683945</v>
      </c>
      <c r="F918" s="110">
        <f>'Compare Pt 2'!B87</f>
        <v>1870255</v>
      </c>
      <c r="G918" s="110">
        <f>'Compare Pt 2'!B104</f>
        <v>2813695</v>
      </c>
      <c r="H918" s="84"/>
      <c r="I918" s="84" t="s">
        <v>1907</v>
      </c>
      <c r="J918" s="103">
        <f t="shared" si="22"/>
        <v>0.16740641574900739</v>
      </c>
      <c r="K918" s="103">
        <f t="shared" si="23"/>
        <v>0.14377524841707001</v>
      </c>
      <c r="L918" s="103">
        <f t="shared" si="24"/>
        <v>0.18705938697318009</v>
      </c>
      <c r="M918" s="103">
        <f t="shared" si="25"/>
        <v>0.1331196919877862</v>
      </c>
      <c r="N918" s="103">
        <f t="shared" si="26"/>
        <v>0.11410371232335247</v>
      </c>
      <c r="O918" s="103">
        <f t="shared" si="27"/>
        <v>0.15127637887785669</v>
      </c>
      <c r="P918" s="84"/>
      <c r="Q918" s="84"/>
      <c r="R918" s="84" t="s">
        <v>1906</v>
      </c>
      <c r="S918" s="111">
        <f t="shared" si="28"/>
        <v>-0.38281711148030945</v>
      </c>
      <c r="T918" s="111">
        <f t="shared" si="29"/>
        <v>0.40824952107279694</v>
      </c>
      <c r="U918" s="111">
        <f t="shared" si="30"/>
        <v>-0.13368102338527121</v>
      </c>
      <c r="V918" s="111">
        <f t="shared" si="31"/>
        <v>0.19202720885086147</v>
      </c>
    </row>
    <row r="919" spans="1:22" x14ac:dyDescent="0.2">
      <c r="A919" s="84" t="s">
        <v>1907</v>
      </c>
      <c r="B919" s="110">
        <f>'Main Pt 2'!B71</f>
        <v>640245</v>
      </c>
      <c r="C919" s="110">
        <f>'Main Pt 2'!B88</f>
        <v>249665</v>
      </c>
      <c r="D919" s="110">
        <f>'Main Pt 2'!B105</f>
        <v>390580</v>
      </c>
      <c r="E919" s="110">
        <f>'Compare Pt 2'!B71</f>
        <v>3812950</v>
      </c>
      <c r="F919" s="110">
        <f>'Compare Pt 2'!B88</f>
        <v>1596360</v>
      </c>
      <c r="G919" s="110">
        <f>'Compare Pt 2'!B105</f>
        <v>2216590</v>
      </c>
      <c r="H919" s="84"/>
      <c r="I919" s="84" t="s">
        <v>1908</v>
      </c>
      <c r="J919" s="103">
        <f t="shared" si="22"/>
        <v>3.7025803406724289E-2</v>
      </c>
      <c r="K919" s="103">
        <f t="shared" si="23"/>
        <v>2.7348192767615225E-2</v>
      </c>
      <c r="L919" s="103">
        <f t="shared" si="24"/>
        <v>4.5074233716475093E-2</v>
      </c>
      <c r="M919" s="103">
        <f t="shared" si="25"/>
        <v>0.11189933882670193</v>
      </c>
      <c r="N919" s="103">
        <f t="shared" si="26"/>
        <v>0.10523229093030022</v>
      </c>
      <c r="O919" s="103">
        <f t="shared" si="27"/>
        <v>0.1182651388816376</v>
      </c>
      <c r="P919" s="84"/>
      <c r="Q919" s="84"/>
      <c r="R919" s="84" t="s">
        <v>1907</v>
      </c>
      <c r="S919" s="111">
        <f t="shared" si="28"/>
        <v>-0.14377524841707001</v>
      </c>
      <c r="T919" s="111">
        <f t="shared" si="29"/>
        <v>0.18705938697318009</v>
      </c>
      <c r="U919" s="111">
        <f t="shared" si="30"/>
        <v>-0.11410371232335247</v>
      </c>
      <c r="V919" s="111">
        <f t="shared" si="31"/>
        <v>0.15127637887785669</v>
      </c>
    </row>
    <row r="920" spans="1:22" x14ac:dyDescent="0.2">
      <c r="A920" s="84" t="s">
        <v>1908</v>
      </c>
      <c r="B920" s="110">
        <f>'Main Pt 2'!B72</f>
        <v>141605</v>
      </c>
      <c r="C920" s="110">
        <f>'Main Pt 2'!B89</f>
        <v>47490</v>
      </c>
      <c r="D920" s="110">
        <f>'Main Pt 2'!B106</f>
        <v>94115</v>
      </c>
      <c r="E920" s="110">
        <f>'Compare Pt 2'!B72</f>
        <v>3205135</v>
      </c>
      <c r="F920" s="110">
        <f>'Compare Pt 2'!B89</f>
        <v>1472245</v>
      </c>
      <c r="G920" s="110">
        <f>'Compare Pt 2'!B106</f>
        <v>1732890</v>
      </c>
      <c r="H920" s="84"/>
      <c r="I920" s="84" t="s">
        <v>1909</v>
      </c>
      <c r="J920" s="103">
        <f t="shared" si="22"/>
        <v>8.4115680632344918E-3</v>
      </c>
      <c r="K920" s="103">
        <f t="shared" si="23"/>
        <v>6.1762343110691367E-3</v>
      </c>
      <c r="L920" s="103">
        <f t="shared" si="24"/>
        <v>1.0268199233716475E-2</v>
      </c>
      <c r="M920" s="103">
        <f t="shared" si="25"/>
        <v>9.8647419161806263E-2</v>
      </c>
      <c r="N920" s="103">
        <f t="shared" si="26"/>
        <v>9.8216781042469739E-2</v>
      </c>
      <c r="O920" s="103">
        <f t="shared" si="27"/>
        <v>9.9058971505710428E-2</v>
      </c>
      <c r="P920" s="84"/>
      <c r="Q920" s="84"/>
      <c r="R920" s="84" t="s">
        <v>1908</v>
      </c>
      <c r="S920" s="111">
        <f t="shared" si="28"/>
        <v>-2.7348192767615225E-2</v>
      </c>
      <c r="T920" s="111">
        <f t="shared" si="29"/>
        <v>4.5074233716475093E-2</v>
      </c>
      <c r="U920" s="111">
        <f t="shared" si="30"/>
        <v>-0.10523229093030022</v>
      </c>
      <c r="V920" s="111">
        <f t="shared" si="31"/>
        <v>0.1182651388816376</v>
      </c>
    </row>
    <row r="921" spans="1:22" x14ac:dyDescent="0.2">
      <c r="A921" s="84" t="s">
        <v>1909</v>
      </c>
      <c r="B921" s="110">
        <f>'Main Pt 2'!B73</f>
        <v>32170</v>
      </c>
      <c r="C921" s="110">
        <f>'Main Pt 2'!B90</f>
        <v>10725</v>
      </c>
      <c r="D921" s="110">
        <f>'Main Pt 2'!B107</f>
        <v>21440</v>
      </c>
      <c r="E921" s="110">
        <f>'Compare Pt 2'!B73</f>
        <v>2825560</v>
      </c>
      <c r="F921" s="110">
        <f>'Compare Pt 2'!B90</f>
        <v>1374095</v>
      </c>
      <c r="G921" s="110">
        <f>'Compare Pt 2'!B107</f>
        <v>1451470</v>
      </c>
      <c r="H921" s="84"/>
      <c r="I921" s="84" t="s">
        <v>1910</v>
      </c>
      <c r="J921" s="103">
        <f t="shared" si="22"/>
        <v>1.5021591085881928E-3</v>
      </c>
      <c r="K921" s="103">
        <f t="shared" si="23"/>
        <v>1.3964912078641171E-3</v>
      </c>
      <c r="L921" s="103">
        <f t="shared" si="24"/>
        <v>1.5924329501915708E-3</v>
      </c>
      <c r="M921" s="103">
        <f t="shared" si="25"/>
        <v>7.6196225118720026E-2</v>
      </c>
      <c r="N921" s="103">
        <f t="shared" si="26"/>
        <v>8.1981754670871446E-2</v>
      </c>
      <c r="O921" s="103">
        <f t="shared" si="27"/>
        <v>7.0672171497384251E-2</v>
      </c>
      <c r="P921" s="84"/>
      <c r="Q921" s="84"/>
      <c r="R921" s="84" t="s">
        <v>1909</v>
      </c>
      <c r="S921" s="111">
        <f t="shared" si="28"/>
        <v>-6.1762343110691367E-3</v>
      </c>
      <c r="T921" s="111">
        <f t="shared" si="29"/>
        <v>1.0268199233716475E-2</v>
      </c>
      <c r="U921" s="111">
        <f t="shared" si="30"/>
        <v>-9.8216781042469739E-2</v>
      </c>
      <c r="V921" s="111">
        <f t="shared" si="31"/>
        <v>9.9058971505710428E-2</v>
      </c>
    </row>
    <row r="922" spans="1:22" x14ac:dyDescent="0.2">
      <c r="A922" s="84" t="s">
        <v>1910</v>
      </c>
      <c r="B922" s="110">
        <f>'Main Pt 2'!B74</f>
        <v>5745</v>
      </c>
      <c r="C922" s="110">
        <f>'Main Pt 2'!B91</f>
        <v>2425</v>
      </c>
      <c r="D922" s="110">
        <f>'Main Pt 2'!B108</f>
        <v>3325</v>
      </c>
      <c r="E922" s="110">
        <f>'Compare Pt 2'!B74</f>
        <v>2182490</v>
      </c>
      <c r="F922" s="110">
        <f>'Compare Pt 2'!B91</f>
        <v>1146960</v>
      </c>
      <c r="G922" s="110">
        <f>'Compare Pt 2'!B108</f>
        <v>1035530</v>
      </c>
      <c r="H922" s="84"/>
      <c r="I922" s="84" t="s">
        <v>1911</v>
      </c>
      <c r="J922" s="103">
        <f t="shared" si="22"/>
        <v>5.5562891309833063E-4</v>
      </c>
      <c r="K922" s="103">
        <f t="shared" si="23"/>
        <v>6.0754565950377052E-4</v>
      </c>
      <c r="L922" s="103">
        <f t="shared" si="24"/>
        <v>5.1245210727969353E-4</v>
      </c>
      <c r="M922" s="103">
        <f t="shared" si="25"/>
        <v>5.7742165456016861E-2</v>
      </c>
      <c r="N922" s="103">
        <f t="shared" si="26"/>
        <v>6.7046545388526294E-2</v>
      </c>
      <c r="O922" s="103">
        <f t="shared" si="27"/>
        <v>4.8858273130645551E-2</v>
      </c>
      <c r="P922" s="84"/>
      <c r="Q922" s="84"/>
      <c r="R922" s="84" t="s">
        <v>1910</v>
      </c>
      <c r="S922" s="111">
        <f t="shared" si="28"/>
        <v>-1.3964912078641171E-3</v>
      </c>
      <c r="T922" s="111">
        <f t="shared" si="29"/>
        <v>1.5924329501915708E-3</v>
      </c>
      <c r="U922" s="111">
        <f t="shared" si="30"/>
        <v>-8.1981754670871446E-2</v>
      </c>
      <c r="V922" s="111">
        <f t="shared" si="31"/>
        <v>7.0672171497384251E-2</v>
      </c>
    </row>
    <row r="923" spans="1:22" x14ac:dyDescent="0.2">
      <c r="A923" s="84" t="s">
        <v>1911</v>
      </c>
      <c r="B923" s="110">
        <f>'Main Pt 2'!B75</f>
        <v>2125</v>
      </c>
      <c r="C923" s="110">
        <f>'Main Pt 2'!B92</f>
        <v>1055</v>
      </c>
      <c r="D923" s="110">
        <f>'Main Pt 2'!B109</f>
        <v>1070</v>
      </c>
      <c r="E923" s="110">
        <f>'Compare Pt 2'!B75</f>
        <v>1653910</v>
      </c>
      <c r="F923" s="110">
        <f>'Compare Pt 2'!B92</f>
        <v>938010</v>
      </c>
      <c r="G923" s="110">
        <f>'Compare Pt 2'!B109</f>
        <v>715900</v>
      </c>
      <c r="H923" s="84"/>
      <c r="I923" s="84" t="s">
        <v>1912</v>
      </c>
      <c r="J923" s="103">
        <f t="shared" si="22"/>
        <v>2.8500494836573197E-4</v>
      </c>
      <c r="K923" s="103">
        <f t="shared" si="23"/>
        <v>3.1097123803984462E-4</v>
      </c>
      <c r="L923" s="103">
        <f t="shared" si="24"/>
        <v>2.6580459770114944E-4</v>
      </c>
      <c r="M923" s="103">
        <f t="shared" si="25"/>
        <v>4.4372066911938755E-2</v>
      </c>
      <c r="N923" s="103">
        <f t="shared" si="26"/>
        <v>5.3185284512341648E-2</v>
      </c>
      <c r="O923" s="103">
        <f t="shared" si="27"/>
        <v>3.5957477810229392E-2</v>
      </c>
      <c r="P923" s="84"/>
      <c r="Q923" s="84"/>
      <c r="R923" s="84" t="s">
        <v>1911</v>
      </c>
      <c r="S923" s="111">
        <f t="shared" si="28"/>
        <v>-6.0754565950377052E-4</v>
      </c>
      <c r="T923" s="111">
        <f t="shared" si="29"/>
        <v>5.1245210727969353E-4</v>
      </c>
      <c r="U923" s="111">
        <f t="shared" si="30"/>
        <v>-6.7046545388526294E-2</v>
      </c>
      <c r="V923" s="111">
        <f t="shared" si="31"/>
        <v>4.8858273130645551E-2</v>
      </c>
    </row>
    <row r="924" spans="1:22" x14ac:dyDescent="0.2">
      <c r="A924" s="84" t="s">
        <v>1912</v>
      </c>
      <c r="B924" s="110">
        <f>'Main Pt 2'!B76</f>
        <v>1090</v>
      </c>
      <c r="C924" s="110">
        <f>'Main Pt 2'!B93</f>
        <v>540</v>
      </c>
      <c r="D924" s="110">
        <f>'Main Pt 2'!B110</f>
        <v>555</v>
      </c>
      <c r="E924" s="110">
        <f>'Compare Pt 2'!B76</f>
        <v>1270950</v>
      </c>
      <c r="F924" s="110">
        <f>'Compare Pt 2'!B93</f>
        <v>744085</v>
      </c>
      <c r="G924" s="110">
        <f>'Compare Pt 2'!B110</f>
        <v>526870</v>
      </c>
      <c r="H924" s="84"/>
      <c r="I924" s="84" t="s">
        <v>1913</v>
      </c>
      <c r="J924" s="103">
        <f t="shared" si="22"/>
        <v>2.0917794375466565E-4</v>
      </c>
      <c r="K924" s="103">
        <f t="shared" si="23"/>
        <v>2.3610779184506721E-4</v>
      </c>
      <c r="L924" s="103">
        <f t="shared" si="24"/>
        <v>1.8678160919540231E-4</v>
      </c>
      <c r="M924" s="103">
        <f t="shared" si="25"/>
        <v>3.3735269535125838E-2</v>
      </c>
      <c r="N924" s="103">
        <f t="shared" si="26"/>
        <v>4.140080040427635E-2</v>
      </c>
      <c r="O924" s="103">
        <f t="shared" si="27"/>
        <v>2.6416157968030898E-2</v>
      </c>
      <c r="P924" s="84"/>
      <c r="Q924" s="84"/>
      <c r="R924" s="84" t="s">
        <v>1912</v>
      </c>
      <c r="S924" s="111">
        <f t="shared" si="28"/>
        <v>-3.1097123803984462E-4</v>
      </c>
      <c r="T924" s="111">
        <f t="shared" si="29"/>
        <v>2.6580459770114944E-4</v>
      </c>
      <c r="U924" s="111">
        <f t="shared" si="30"/>
        <v>-5.3185284512341648E-2</v>
      </c>
      <c r="V924" s="111">
        <f t="shared" si="31"/>
        <v>3.5957477810229392E-2</v>
      </c>
    </row>
    <row r="925" spans="1:22" x14ac:dyDescent="0.2">
      <c r="A925" s="84" t="s">
        <v>1913</v>
      </c>
      <c r="B925" s="110">
        <f>'Main Pt 2'!B77</f>
        <v>800</v>
      </c>
      <c r="C925" s="110">
        <f>'Main Pt 2'!B94</f>
        <v>410</v>
      </c>
      <c r="D925" s="110">
        <f>'Main Pt 2'!B111</f>
        <v>390</v>
      </c>
      <c r="E925" s="110">
        <f>'Compare Pt 2'!B77</f>
        <v>966280</v>
      </c>
      <c r="F925" s="110">
        <f>'Compare Pt 2'!B94</f>
        <v>579215</v>
      </c>
      <c r="G925" s="110">
        <f>'Compare Pt 2'!B111</f>
        <v>387065</v>
      </c>
      <c r="H925" s="84"/>
      <c r="I925" s="84" t="s">
        <v>1914</v>
      </c>
      <c r="J925" s="103">
        <f t="shared" si="22"/>
        <v>1.5557609566753259E-4</v>
      </c>
      <c r="K925" s="103">
        <f t="shared" si="23"/>
        <v>1.9579670543249476E-4</v>
      </c>
      <c r="L925" s="103">
        <f t="shared" si="24"/>
        <v>1.1973180076628352E-4</v>
      </c>
      <c r="M925" s="103">
        <f t="shared" si="25"/>
        <v>2.6172519517844137E-2</v>
      </c>
      <c r="N925" s="103">
        <f t="shared" si="26"/>
        <v>3.2251331803239788E-2</v>
      </c>
      <c r="O925" s="103">
        <f t="shared" si="27"/>
        <v>2.0368078397088294E-2</v>
      </c>
      <c r="P925" s="84"/>
      <c r="Q925" s="84"/>
      <c r="R925" s="84" t="s">
        <v>1913</v>
      </c>
      <c r="S925" s="111">
        <f t="shared" si="28"/>
        <v>-2.3610779184506721E-4</v>
      </c>
      <c r="T925" s="111">
        <f t="shared" si="29"/>
        <v>1.8678160919540231E-4</v>
      </c>
      <c r="U925" s="111">
        <f t="shared" si="30"/>
        <v>-4.140080040427635E-2</v>
      </c>
      <c r="V925" s="111">
        <f t="shared" si="31"/>
        <v>2.6416157968030898E-2</v>
      </c>
    </row>
    <row r="926" spans="1:22" x14ac:dyDescent="0.2">
      <c r="A926" s="84" t="s">
        <v>1914</v>
      </c>
      <c r="B926" s="110">
        <f>'Main Pt 2'!B78</f>
        <v>595</v>
      </c>
      <c r="C926" s="110">
        <f>'Main Pt 2'!B95</f>
        <v>340</v>
      </c>
      <c r="D926" s="110">
        <f>'Main Pt 2'!B112</f>
        <v>250</v>
      </c>
      <c r="E926" s="110">
        <f>'Compare Pt 2'!B78</f>
        <v>749660</v>
      </c>
      <c r="F926" s="110">
        <f>'Compare Pt 2'!B95</f>
        <v>451210</v>
      </c>
      <c r="G926" s="110">
        <f>'Compare Pt 2'!B112</f>
        <v>298445</v>
      </c>
      <c r="H926" s="84"/>
      <c r="I926" s="84" t="s">
        <v>1916</v>
      </c>
      <c r="J926" s="103">
        <f t="shared" ref="J926:O927" si="32">B928/B$914</f>
        <v>3.7390557446146484E-4</v>
      </c>
      <c r="K926" s="103">
        <f t="shared" si="32"/>
        <v>4.693362203749507E-4</v>
      </c>
      <c r="L926" s="103">
        <f t="shared" si="32"/>
        <v>2.9454022988505748E-4</v>
      </c>
      <c r="M926" s="103">
        <f t="shared" si="32"/>
        <v>5.2161922869864978E-2</v>
      </c>
      <c r="N926" s="103">
        <f t="shared" si="32"/>
        <v>7.3188243677999892E-2</v>
      </c>
      <c r="O926" s="103">
        <f t="shared" si="32"/>
        <v>3.2085464783176483E-2</v>
      </c>
      <c r="P926" s="84"/>
      <c r="Q926" s="84"/>
      <c r="R926" s="84" t="s">
        <v>1914</v>
      </c>
      <c r="S926" s="111">
        <f t="shared" si="28"/>
        <v>-1.9579670543249476E-4</v>
      </c>
      <c r="T926" s="111">
        <f t="shared" si="29"/>
        <v>1.1973180076628352E-4</v>
      </c>
      <c r="U926" s="111">
        <f t="shared" si="30"/>
        <v>-3.2251331803239788E-2</v>
      </c>
      <c r="V926" s="111">
        <f t="shared" si="31"/>
        <v>2.0368078397088294E-2</v>
      </c>
    </row>
    <row r="927" spans="1:22" x14ac:dyDescent="0.2">
      <c r="A927" s="84" t="s">
        <v>1915</v>
      </c>
      <c r="B927" s="110">
        <f>'Main Pt 2'!B79</f>
        <v>3210</v>
      </c>
      <c r="C927" s="110">
        <f>'Main Pt 2'!B96</f>
        <v>2070</v>
      </c>
      <c r="D927" s="110">
        <f>'Main Pt 2'!B113</f>
        <v>1140</v>
      </c>
      <c r="E927" s="110">
        <f>'Compare Pt 2'!B79</f>
        <v>2266655</v>
      </c>
      <c r="F927" s="110">
        <f>'Compare Pt 2'!B96</f>
        <v>1602920</v>
      </c>
      <c r="G927" s="110">
        <f>'Compare Pt 2'!B113</f>
        <v>663730</v>
      </c>
      <c r="H927" s="84"/>
      <c r="I927" s="84" t="s">
        <v>1917</v>
      </c>
      <c r="J927" s="103">
        <f t="shared" si="32"/>
        <v>4.6542092485413108E-4</v>
      </c>
      <c r="K927" s="103">
        <f t="shared" si="32"/>
        <v>7.2272019211112035E-4</v>
      </c>
      <c r="L927" s="103">
        <f t="shared" si="32"/>
        <v>2.514367816091954E-4</v>
      </c>
      <c r="M927" s="103">
        <f t="shared" si="32"/>
        <v>2.6972539906755643E-2</v>
      </c>
      <c r="N927" s="103">
        <f t="shared" si="32"/>
        <v>4.1384003207907118E-2</v>
      </c>
      <c r="O927" s="103">
        <f t="shared" si="32"/>
        <v>1.3212344442977126E-2</v>
      </c>
      <c r="P927" s="84"/>
      <c r="Q927" s="84"/>
      <c r="R927" s="84" t="s">
        <v>1916</v>
      </c>
      <c r="S927" s="111">
        <f t="shared" si="28"/>
        <v>-4.693362203749507E-4</v>
      </c>
      <c r="T927" s="111">
        <f t="shared" si="29"/>
        <v>2.9454022988505748E-4</v>
      </c>
      <c r="U927" s="111">
        <f t="shared" si="30"/>
        <v>-7.3188243677999892E-2</v>
      </c>
      <c r="V927" s="111">
        <f t="shared" si="31"/>
        <v>3.2085464783176483E-2</v>
      </c>
    </row>
    <row r="928" spans="1:22" x14ac:dyDescent="0.2">
      <c r="A928" s="84" t="s">
        <v>1916</v>
      </c>
      <c r="B928" s="110">
        <f>'Main Pt 2'!B80</f>
        <v>1430</v>
      </c>
      <c r="C928" s="110">
        <f>'Main Pt 2'!B97</f>
        <v>815</v>
      </c>
      <c r="D928" s="110">
        <f>'Main Pt 2'!B114</f>
        <v>615</v>
      </c>
      <c r="E928" s="110">
        <f>'Compare Pt 2'!B80</f>
        <v>1494075</v>
      </c>
      <c r="F928" s="110">
        <f>'Compare Pt 2'!B97</f>
        <v>1023935</v>
      </c>
      <c r="G928" s="110">
        <f>'Compare Pt 2'!B114</f>
        <v>470135</v>
      </c>
      <c r="H928" s="84"/>
      <c r="I928" s="84"/>
      <c r="J928" s="84"/>
      <c r="K928" s="84"/>
      <c r="L928" s="84"/>
      <c r="M928" s="84"/>
      <c r="N928" s="84"/>
      <c r="O928" s="84"/>
      <c r="P928" s="84"/>
      <c r="Q928" s="84"/>
      <c r="R928" s="84" t="s">
        <v>1917</v>
      </c>
      <c r="S928" s="111">
        <f t="shared" si="28"/>
        <v>-7.2272019211112035E-4</v>
      </c>
      <c r="T928" s="111">
        <f t="shared" si="29"/>
        <v>2.514367816091954E-4</v>
      </c>
      <c r="U928" s="111">
        <f t="shared" si="30"/>
        <v>-4.1384003207907118E-2</v>
      </c>
      <c r="V928" s="111">
        <f t="shared" si="31"/>
        <v>1.3212344442977126E-2</v>
      </c>
    </row>
    <row r="929" spans="1:22" x14ac:dyDescent="0.2">
      <c r="A929" s="84" t="s">
        <v>1917</v>
      </c>
      <c r="B929" s="110">
        <f>'Main Pt 2'!B81</f>
        <v>1780</v>
      </c>
      <c r="C929" s="110">
        <f>'Main Pt 2'!B98</f>
        <v>1255</v>
      </c>
      <c r="D929" s="110">
        <f>'Main Pt 2'!B115</f>
        <v>525</v>
      </c>
      <c r="E929" s="110">
        <f>'Compare Pt 2'!B81</f>
        <v>772575</v>
      </c>
      <c r="F929" s="110">
        <f>'Compare Pt 2'!B98</f>
        <v>578980</v>
      </c>
      <c r="G929" s="110">
        <f>'Compare Pt 2'!B115</f>
        <v>193595</v>
      </c>
      <c r="H929" s="84"/>
      <c r="I929" s="84"/>
      <c r="J929" s="84"/>
      <c r="K929" s="84"/>
      <c r="L929" s="84"/>
      <c r="M929" s="84"/>
      <c r="N929" s="84"/>
      <c r="O929" s="84"/>
      <c r="P929" s="84"/>
      <c r="Q929" s="84"/>
      <c r="R929" s="84"/>
      <c r="S929" s="84"/>
      <c r="T929" s="84"/>
      <c r="U929" s="84"/>
      <c r="V929" s="84"/>
    </row>
    <row r="930" spans="1:22" x14ac:dyDescent="0.2">
      <c r="A930" s="84" t="s">
        <v>1918</v>
      </c>
      <c r="B930" s="110">
        <f>'Main Pt 2'!B82</f>
        <v>93</v>
      </c>
      <c r="C930" s="110">
        <f>'Main Pt 2'!B99</f>
        <v>93</v>
      </c>
      <c r="D930" s="110">
        <f>'Main Pt 2'!B116</f>
        <v>94</v>
      </c>
      <c r="E930" s="110">
        <f>'Compare Pt 2'!B82</f>
        <v>96</v>
      </c>
      <c r="F930" s="110">
        <f>'Compare Pt 2'!B99</f>
        <v>96</v>
      </c>
      <c r="G930" s="110">
        <f>'Compare Pt 2'!B116</f>
        <v>96</v>
      </c>
      <c r="H930" s="84"/>
      <c r="I930" s="84"/>
      <c r="J930" s="84"/>
      <c r="K930" s="84"/>
      <c r="L930" s="84"/>
      <c r="M930" s="84"/>
      <c r="N930" s="84"/>
      <c r="O930" s="84"/>
      <c r="P930" s="84"/>
      <c r="Q930" s="84"/>
      <c r="R930" s="84"/>
      <c r="S930" s="84"/>
      <c r="T930" s="84"/>
      <c r="U930" s="84"/>
      <c r="V930" s="84"/>
    </row>
    <row r="931" spans="1:22" x14ac:dyDescent="0.2">
      <c r="A931" s="84"/>
      <c r="B931" s="84"/>
      <c r="C931" s="84"/>
      <c r="D931" s="84"/>
      <c r="E931" s="84"/>
      <c r="F931" s="84"/>
      <c r="G931" s="84"/>
      <c r="H931" s="84"/>
      <c r="I931" s="84"/>
      <c r="J931" s="84"/>
      <c r="K931" s="84"/>
      <c r="L931" s="84"/>
      <c r="M931" s="84"/>
      <c r="N931" s="84"/>
      <c r="O931" s="84"/>
      <c r="P931" s="84"/>
      <c r="Q931" s="84"/>
      <c r="R931" s="84"/>
      <c r="S931" s="84"/>
      <c r="T931" s="84"/>
      <c r="U931" s="84"/>
      <c r="V931" s="84"/>
    </row>
    <row r="932" spans="1:22" ht="15.75" x14ac:dyDescent="0.25">
      <c r="A932" s="99" t="s">
        <v>1937</v>
      </c>
      <c r="B932" s="106">
        <f>'Main Pt 2'!B117</f>
        <v>3824495</v>
      </c>
      <c r="C932" s="106">
        <f>'Main Pt 2'!B133</f>
        <v>1736495</v>
      </c>
      <c r="D932" s="106">
        <f>'Main Pt 2'!B149</f>
        <v>2088000</v>
      </c>
      <c r="E932" s="106">
        <f>'Compare Pt 2'!B117</f>
        <v>28643015</v>
      </c>
      <c r="F932" s="106">
        <f>'Compare Pt 2'!B133</f>
        <v>13990430</v>
      </c>
      <c r="G932" s="106">
        <f>'Compare Pt 2'!B149</f>
        <v>14652585</v>
      </c>
      <c r="H932" s="69"/>
      <c r="I932" s="69"/>
      <c r="J932" s="112" t="str">
        <f>TRIM('Main Pt 1'!$B$2)</f>
        <v>LIM-AT</v>
      </c>
      <c r="K932" s="100" t="str">
        <f>CONCATENATE(J932,": Male")</f>
        <v>LIM-AT: Male</v>
      </c>
      <c r="L932" s="100" t="str">
        <f>CONCATENATE(J932,": Female")</f>
        <v>LIM-AT: Female</v>
      </c>
      <c r="M932" s="69" t="str">
        <f>TRIM('Compare Pt 1'!$B$2)</f>
        <v>Total pop'n</v>
      </c>
      <c r="N932" s="100" t="str">
        <f>CONCATENATE(M932,": Male")</f>
        <v>Total pop'n: Male</v>
      </c>
      <c r="O932" s="100" t="str">
        <f>CONCATENATE(M932,": Female")</f>
        <v>Total pop'n: Female</v>
      </c>
      <c r="P932" s="69"/>
      <c r="Q932" s="69"/>
      <c r="R932" s="69"/>
      <c r="S932" s="108" t="str">
        <f>J932</f>
        <v>LIM-AT</v>
      </c>
      <c r="T932" s="69"/>
      <c r="U932" s="69" t="str">
        <f>M932</f>
        <v>Total pop'n</v>
      </c>
      <c r="V932" s="69"/>
    </row>
    <row r="933" spans="1:22" x14ac:dyDescent="0.2">
      <c r="A933" s="69" t="s">
        <v>1938</v>
      </c>
      <c r="B933" s="106">
        <f>'Main Pt 2'!B118</f>
        <v>262565</v>
      </c>
      <c r="C933" s="106">
        <f>'Main Pt 2'!B134</f>
        <v>128800</v>
      </c>
      <c r="D933" s="106">
        <f>'Main Pt 2'!B150</f>
        <v>133760</v>
      </c>
      <c r="E933" s="106">
        <f>'Compare Pt 2'!B118</f>
        <v>1142790</v>
      </c>
      <c r="F933" s="106">
        <f>'Compare Pt 2'!B134</f>
        <v>544200</v>
      </c>
      <c r="G933" s="106">
        <f>'Compare Pt 2'!B150</f>
        <v>598585</v>
      </c>
      <c r="H933" s="69"/>
      <c r="I933" s="69" t="s">
        <v>1937</v>
      </c>
      <c r="J933" s="69"/>
      <c r="K933" s="69"/>
      <c r="L933" s="69"/>
      <c r="M933" s="69"/>
      <c r="N933" s="69"/>
      <c r="O933" s="69"/>
      <c r="P933" s="69"/>
      <c r="Q933" s="69"/>
      <c r="R933" s="69"/>
      <c r="S933" s="100" t="s">
        <v>1830</v>
      </c>
      <c r="T933" s="100" t="s">
        <v>1831</v>
      </c>
      <c r="U933" s="100" t="s">
        <v>1830</v>
      </c>
      <c r="V933" s="100" t="s">
        <v>1831</v>
      </c>
    </row>
    <row r="934" spans="1:22" x14ac:dyDescent="0.2">
      <c r="A934" s="69" t="s">
        <v>1939</v>
      </c>
      <c r="B934" s="106">
        <f>'Main Pt 2'!B119</f>
        <v>3561930</v>
      </c>
      <c r="C934" s="106">
        <f>'Main Pt 2'!B135</f>
        <v>1607695</v>
      </c>
      <c r="D934" s="106">
        <f>'Main Pt 2'!B151</f>
        <v>1954235</v>
      </c>
      <c r="E934" s="106">
        <f>'Compare Pt 2'!B119</f>
        <v>27500230</v>
      </c>
      <c r="F934" s="106">
        <f>'Compare Pt 2'!B135</f>
        <v>13446230</v>
      </c>
      <c r="G934" s="106">
        <f>'Compare Pt 2'!B151</f>
        <v>14053995</v>
      </c>
      <c r="H934" s="69"/>
      <c r="I934" s="69" t="s">
        <v>1938</v>
      </c>
      <c r="J934" s="109">
        <f t="shared" ref="J934:O934" si="33">B933/B$932</f>
        <v>6.8653508502429739E-2</v>
      </c>
      <c r="K934" s="109">
        <f t="shared" si="33"/>
        <v>7.4172398999133318E-2</v>
      </c>
      <c r="L934" s="109">
        <f t="shared" si="33"/>
        <v>6.4061302681992338E-2</v>
      </c>
      <c r="M934" s="109">
        <f t="shared" si="33"/>
        <v>3.9897685351908657E-2</v>
      </c>
      <c r="N934" s="109">
        <f t="shared" si="33"/>
        <v>3.8898018145260727E-2</v>
      </c>
      <c r="O934" s="109">
        <f t="shared" si="33"/>
        <v>4.0851836041217303E-2</v>
      </c>
      <c r="P934" s="69"/>
      <c r="Q934" s="69"/>
      <c r="R934" s="69" t="s">
        <v>2549</v>
      </c>
      <c r="S934" s="108">
        <f t="shared" ref="S934:S945" si="34">-K934</f>
        <v>-7.4172398999133318E-2</v>
      </c>
      <c r="T934" s="108">
        <f t="shared" ref="T934:T945" si="35">L934</f>
        <v>6.4061302681992338E-2</v>
      </c>
      <c r="U934" s="108">
        <f t="shared" ref="U934:U945" si="36">-N934</f>
        <v>-3.8898018145260727E-2</v>
      </c>
      <c r="V934" s="108">
        <f t="shared" ref="V934:V945" si="37">O934</f>
        <v>4.0851836041217303E-2</v>
      </c>
    </row>
    <row r="935" spans="1:22" x14ac:dyDescent="0.2">
      <c r="A935" s="69" t="s">
        <v>1905</v>
      </c>
      <c r="B935" s="106">
        <f>'Main Pt 2'!B120</f>
        <v>1244985</v>
      </c>
      <c r="C935" s="106">
        <f>'Main Pt 2'!B136</f>
        <v>643020</v>
      </c>
      <c r="D935" s="106">
        <f>'Main Pt 2'!B152</f>
        <v>601965</v>
      </c>
      <c r="E935" s="106">
        <f>'Compare Pt 2'!B120</f>
        <v>3999055</v>
      </c>
      <c r="F935" s="106">
        <f>'Compare Pt 2'!B136</f>
        <v>1703925</v>
      </c>
      <c r="G935" s="106">
        <f>'Compare Pt 2'!B152</f>
        <v>2295130</v>
      </c>
      <c r="H935" s="69"/>
      <c r="I935" s="69" t="s">
        <v>1905</v>
      </c>
      <c r="J935" s="109">
        <f t="shared" ref="J935:O942" si="38">B935/B$932</f>
        <v>0.325529252881753</v>
      </c>
      <c r="K935" s="109">
        <f t="shared" si="38"/>
        <v>0.37029763978589053</v>
      </c>
      <c r="L935" s="109">
        <f t="shared" si="38"/>
        <v>0.28829741379310347</v>
      </c>
      <c r="M935" s="109">
        <f t="shared" si="38"/>
        <v>0.1396171108383667</v>
      </c>
      <c r="N935" s="109">
        <f t="shared" si="38"/>
        <v>0.12179218222742261</v>
      </c>
      <c r="O935" s="109">
        <f t="shared" si="38"/>
        <v>0.15663652522745986</v>
      </c>
      <c r="P935" s="69"/>
      <c r="Q935" s="69"/>
      <c r="R935" s="69" t="s">
        <v>2550</v>
      </c>
      <c r="S935" s="108">
        <f t="shared" si="34"/>
        <v>-0.37029763978589053</v>
      </c>
      <c r="T935" s="108">
        <f t="shared" si="35"/>
        <v>0.28829741379310347</v>
      </c>
      <c r="U935" s="108">
        <f t="shared" si="36"/>
        <v>-0.12179218222742261</v>
      </c>
      <c r="V935" s="108">
        <f t="shared" si="37"/>
        <v>0.15663652522745986</v>
      </c>
    </row>
    <row r="936" spans="1:22" x14ac:dyDescent="0.2">
      <c r="A936" s="69" t="s">
        <v>1906</v>
      </c>
      <c r="B936" s="106">
        <f>'Main Pt 2'!B121</f>
        <v>1551490</v>
      </c>
      <c r="C936" s="106">
        <f>'Main Pt 2'!B137</f>
        <v>682690</v>
      </c>
      <c r="D936" s="106">
        <f>'Main Pt 2'!B153</f>
        <v>868805</v>
      </c>
      <c r="E936" s="106">
        <f>'Compare Pt 2'!B121</f>
        <v>4910175</v>
      </c>
      <c r="F936" s="106">
        <f>'Compare Pt 2'!B137</f>
        <v>1976640</v>
      </c>
      <c r="G936" s="106">
        <f>'Compare Pt 2'!B153</f>
        <v>2933535</v>
      </c>
      <c r="H936" s="69"/>
      <c r="I936" s="69" t="s">
        <v>1906</v>
      </c>
      <c r="J936" s="109">
        <f t="shared" si="38"/>
        <v>0.40567185994490779</v>
      </c>
      <c r="K936" s="109">
        <f t="shared" si="38"/>
        <v>0.3931425083285584</v>
      </c>
      <c r="L936" s="109">
        <f t="shared" si="38"/>
        <v>0.41609434865900385</v>
      </c>
      <c r="M936" s="109">
        <f t="shared" si="38"/>
        <v>0.17142661133962328</v>
      </c>
      <c r="N936" s="109">
        <f t="shared" si="38"/>
        <v>0.14128514992033842</v>
      </c>
      <c r="O936" s="109">
        <f t="shared" si="38"/>
        <v>0.20020597048234151</v>
      </c>
      <c r="P936" s="69"/>
      <c r="Q936" s="69"/>
      <c r="R936" s="69" t="s">
        <v>2551</v>
      </c>
      <c r="S936" s="108">
        <f t="shared" si="34"/>
        <v>-0.3931425083285584</v>
      </c>
      <c r="T936" s="108">
        <f t="shared" si="35"/>
        <v>0.41609434865900385</v>
      </c>
      <c r="U936" s="108">
        <f t="shared" si="36"/>
        <v>-0.14128514992033842</v>
      </c>
      <c r="V936" s="108">
        <f t="shared" si="37"/>
        <v>0.20020597048234151</v>
      </c>
    </row>
    <row r="937" spans="1:22" x14ac:dyDescent="0.2">
      <c r="A937" s="69" t="s">
        <v>1907</v>
      </c>
      <c r="B937" s="106">
        <f>'Main Pt 2'!B122</f>
        <v>617615</v>
      </c>
      <c r="C937" s="106">
        <f>'Main Pt 2'!B138</f>
        <v>239055</v>
      </c>
      <c r="D937" s="106">
        <f>'Main Pt 2'!B154</f>
        <v>378565</v>
      </c>
      <c r="E937" s="106">
        <f>'Compare Pt 2'!B122</f>
        <v>4492315</v>
      </c>
      <c r="F937" s="106">
        <f>'Compare Pt 2'!B138</f>
        <v>1928895</v>
      </c>
      <c r="G937" s="106">
        <f>'Compare Pt 2'!B154</f>
        <v>2563420</v>
      </c>
      <c r="H937" s="69"/>
      <c r="I937" s="69" t="s">
        <v>1907</v>
      </c>
      <c r="J937" s="109">
        <f t="shared" si="38"/>
        <v>0.16148929466504727</v>
      </c>
      <c r="K937" s="109">
        <f t="shared" si="38"/>
        <v>0.13766523946225009</v>
      </c>
      <c r="L937" s="109">
        <f t="shared" si="38"/>
        <v>0.18130507662835249</v>
      </c>
      <c r="M937" s="109">
        <f t="shared" si="38"/>
        <v>0.15683806331142164</v>
      </c>
      <c r="N937" s="109">
        <f t="shared" si="38"/>
        <v>0.1378724599601299</v>
      </c>
      <c r="O937" s="109">
        <f t="shared" si="38"/>
        <v>0.1749466049847177</v>
      </c>
      <c r="P937" s="69"/>
      <c r="Q937" s="69"/>
      <c r="R937" s="69" t="s">
        <v>2552</v>
      </c>
      <c r="S937" s="108">
        <f t="shared" si="34"/>
        <v>-0.13766523946225009</v>
      </c>
      <c r="T937" s="108">
        <f t="shared" si="35"/>
        <v>0.18130507662835249</v>
      </c>
      <c r="U937" s="108">
        <f t="shared" si="36"/>
        <v>-0.1378724599601299</v>
      </c>
      <c r="V937" s="108">
        <f t="shared" si="37"/>
        <v>0.1749466049847177</v>
      </c>
    </row>
    <row r="938" spans="1:22" x14ac:dyDescent="0.2">
      <c r="A938" s="69" t="s">
        <v>1908</v>
      </c>
      <c r="B938" s="106">
        <f>'Main Pt 2'!B123</f>
        <v>122675</v>
      </c>
      <c r="C938" s="106">
        <f>'Main Pt 2'!B139</f>
        <v>36860</v>
      </c>
      <c r="D938" s="106">
        <f>'Main Pt 2'!B155</f>
        <v>85815</v>
      </c>
      <c r="E938" s="106">
        <f>'Compare Pt 2'!B123</f>
        <v>3924460</v>
      </c>
      <c r="F938" s="106">
        <f>'Compare Pt 2'!B139</f>
        <v>1868550</v>
      </c>
      <c r="G938" s="106">
        <f>'Compare Pt 2'!B155</f>
        <v>2055905</v>
      </c>
      <c r="H938" s="69"/>
      <c r="I938" s="69" t="s">
        <v>1908</v>
      </c>
      <c r="J938" s="109">
        <f t="shared" si="38"/>
        <v>3.2076130312629514E-2</v>
      </c>
      <c r="K938" s="109">
        <f t="shared" si="38"/>
        <v>2.1226666359534581E-2</v>
      </c>
      <c r="L938" s="109">
        <f t="shared" si="38"/>
        <v>4.109913793103448E-2</v>
      </c>
      <c r="M938" s="109">
        <f t="shared" si="38"/>
        <v>0.13701281097677742</v>
      </c>
      <c r="N938" s="109">
        <f t="shared" si="38"/>
        <v>0.13355915436480509</v>
      </c>
      <c r="O938" s="109">
        <f t="shared" si="38"/>
        <v>0.1403100545057408</v>
      </c>
      <c r="P938" s="69"/>
      <c r="Q938" s="69"/>
      <c r="R938" s="69" t="s">
        <v>2553</v>
      </c>
      <c r="S938" s="108">
        <f t="shared" si="34"/>
        <v>-2.1226666359534581E-2</v>
      </c>
      <c r="T938" s="108">
        <f t="shared" si="35"/>
        <v>4.109913793103448E-2</v>
      </c>
      <c r="U938" s="108">
        <f t="shared" si="36"/>
        <v>-0.13355915436480509</v>
      </c>
      <c r="V938" s="108">
        <f t="shared" si="37"/>
        <v>0.1403100545057408</v>
      </c>
    </row>
    <row r="939" spans="1:22" x14ac:dyDescent="0.2">
      <c r="A939" s="69" t="s">
        <v>1909</v>
      </c>
      <c r="B939" s="106">
        <f>'Main Pt 2'!B124</f>
        <v>21200</v>
      </c>
      <c r="C939" s="106">
        <f>'Main Pt 2'!B140</f>
        <v>4740</v>
      </c>
      <c r="D939" s="106">
        <f>'Main Pt 2'!B156</f>
        <v>16455</v>
      </c>
      <c r="E939" s="106">
        <f>'Compare Pt 2'!B124</f>
        <v>3144770</v>
      </c>
      <c r="F939" s="106">
        <f>'Compare Pt 2'!B140</f>
        <v>1619100</v>
      </c>
      <c r="G939" s="106">
        <f>'Compare Pt 2'!B156</f>
        <v>1525665</v>
      </c>
      <c r="H939" s="69"/>
      <c r="I939" s="69" t="s">
        <v>1909</v>
      </c>
      <c r="J939" s="109">
        <f t="shared" si="38"/>
        <v>5.5432155094986401E-3</v>
      </c>
      <c r="K939" s="109">
        <f t="shared" si="38"/>
        <v>2.7296364227941917E-3</v>
      </c>
      <c r="L939" s="109">
        <f t="shared" si="38"/>
        <v>7.8807471264367816E-3</v>
      </c>
      <c r="M939" s="109">
        <f t="shared" si="38"/>
        <v>0.10979186374060133</v>
      </c>
      <c r="N939" s="109">
        <f t="shared" si="38"/>
        <v>0.11572910911244329</v>
      </c>
      <c r="O939" s="109">
        <f t="shared" si="38"/>
        <v>0.10412258314829773</v>
      </c>
      <c r="P939" s="69"/>
      <c r="Q939" s="69"/>
      <c r="R939" s="69" t="s">
        <v>2554</v>
      </c>
      <c r="S939" s="108">
        <f t="shared" si="34"/>
        <v>-2.7296364227941917E-3</v>
      </c>
      <c r="T939" s="108">
        <f t="shared" si="35"/>
        <v>7.8807471264367816E-3</v>
      </c>
      <c r="U939" s="108">
        <f t="shared" si="36"/>
        <v>-0.11572910911244329</v>
      </c>
      <c r="V939" s="108">
        <f t="shared" si="37"/>
        <v>0.10412258314829773</v>
      </c>
    </row>
    <row r="940" spans="1:22" x14ac:dyDescent="0.2">
      <c r="A940" s="69" t="s">
        <v>1910</v>
      </c>
      <c r="B940" s="106">
        <f>'Main Pt 2'!B125</f>
        <v>2465</v>
      </c>
      <c r="C940" s="106">
        <f>'Main Pt 2'!B141</f>
        <v>650</v>
      </c>
      <c r="D940" s="106">
        <f>'Main Pt 2'!B157</f>
        <v>1820</v>
      </c>
      <c r="E940" s="106">
        <f>'Compare Pt 2'!B125</f>
        <v>2210930</v>
      </c>
      <c r="F940" s="106">
        <f>'Compare Pt 2'!B141</f>
        <v>1245950</v>
      </c>
      <c r="G940" s="106">
        <f>'Compare Pt 2'!B157</f>
        <v>964975</v>
      </c>
      <c r="H940" s="69"/>
      <c r="I940" s="69" t="s">
        <v>1910</v>
      </c>
      <c r="J940" s="109">
        <f t="shared" si="38"/>
        <v>6.4452953919406355E-4</v>
      </c>
      <c r="K940" s="109">
        <f t="shared" si="38"/>
        <v>3.7431723097388703E-4</v>
      </c>
      <c r="L940" s="109">
        <f t="shared" si="38"/>
        <v>8.716475095785441E-4</v>
      </c>
      <c r="M940" s="109">
        <f t="shared" si="38"/>
        <v>7.7189150653309363E-2</v>
      </c>
      <c r="N940" s="109">
        <f t="shared" si="38"/>
        <v>8.9057305601042996E-2</v>
      </c>
      <c r="O940" s="109">
        <f t="shared" si="38"/>
        <v>6.5856980184725078E-2</v>
      </c>
      <c r="P940" s="69"/>
      <c r="Q940" s="69"/>
      <c r="R940" s="69" t="s">
        <v>2555</v>
      </c>
      <c r="S940" s="108">
        <f t="shared" si="34"/>
        <v>-3.7431723097388703E-4</v>
      </c>
      <c r="T940" s="108">
        <f t="shared" si="35"/>
        <v>8.716475095785441E-4</v>
      </c>
      <c r="U940" s="108">
        <f t="shared" si="36"/>
        <v>-8.9057305601042996E-2</v>
      </c>
      <c r="V940" s="108">
        <f t="shared" si="37"/>
        <v>6.5856980184725078E-2</v>
      </c>
    </row>
    <row r="941" spans="1:22" x14ac:dyDescent="0.2">
      <c r="A941" s="69" t="s">
        <v>1911</v>
      </c>
      <c r="B941" s="106">
        <f>'Main Pt 2'!B126</f>
        <v>670</v>
      </c>
      <c r="C941" s="106">
        <f>'Main Pt 2'!B142</f>
        <v>285</v>
      </c>
      <c r="D941" s="106">
        <f>'Main Pt 2'!B158</f>
        <v>385</v>
      </c>
      <c r="E941" s="106">
        <f>'Compare Pt 2'!B126</f>
        <v>1536595</v>
      </c>
      <c r="F941" s="106">
        <f>'Compare Pt 2'!B142</f>
        <v>908335</v>
      </c>
      <c r="G941" s="106">
        <f>'Compare Pt 2'!B158</f>
        <v>628260</v>
      </c>
      <c r="H941" s="69"/>
      <c r="I941" s="69" t="s">
        <v>1911</v>
      </c>
      <c r="J941" s="109">
        <f t="shared" si="38"/>
        <v>1.7518652789453248E-4</v>
      </c>
      <c r="K941" s="109">
        <f t="shared" si="38"/>
        <v>1.6412370896547355E-4</v>
      </c>
      <c r="L941" s="109">
        <f t="shared" si="38"/>
        <v>1.8438697318007662E-4</v>
      </c>
      <c r="M941" s="109">
        <f t="shared" si="38"/>
        <v>5.3646412572140187E-2</v>
      </c>
      <c r="N941" s="109">
        <f t="shared" si="38"/>
        <v>6.4925452612964715E-2</v>
      </c>
      <c r="O941" s="109">
        <f t="shared" si="38"/>
        <v>4.287707595622206E-2</v>
      </c>
      <c r="P941" s="69"/>
      <c r="Q941" s="69"/>
      <c r="R941" s="69" t="s">
        <v>2556</v>
      </c>
      <c r="S941" s="108">
        <f t="shared" si="34"/>
        <v>-1.6412370896547355E-4</v>
      </c>
      <c r="T941" s="108">
        <f t="shared" si="35"/>
        <v>1.8438697318007662E-4</v>
      </c>
      <c r="U941" s="108">
        <f t="shared" si="36"/>
        <v>-6.4925452612964715E-2</v>
      </c>
      <c r="V941" s="108">
        <f t="shared" si="37"/>
        <v>4.287707595622206E-2</v>
      </c>
    </row>
    <row r="942" spans="1:22" x14ac:dyDescent="0.2">
      <c r="A942" s="69" t="s">
        <v>1912</v>
      </c>
      <c r="B942" s="106">
        <f>'Main Pt 2'!B127</f>
        <v>270</v>
      </c>
      <c r="C942" s="106">
        <f>'Main Pt 2'!B143</f>
        <v>145</v>
      </c>
      <c r="D942" s="106">
        <f>'Main Pt 2'!B159</f>
        <v>125</v>
      </c>
      <c r="E942" s="106">
        <f>'Compare Pt 2'!B127</f>
        <v>1076160</v>
      </c>
      <c r="F942" s="106">
        <f>'Compare Pt 2'!B143</f>
        <v>654490</v>
      </c>
      <c r="G942" s="106">
        <f>'Compare Pt 2'!B159</f>
        <v>421675</v>
      </c>
      <c r="H942" s="69"/>
      <c r="I942" s="69" t="s">
        <v>1912</v>
      </c>
      <c r="J942" s="109">
        <f t="shared" si="38"/>
        <v>7.0597556017199651E-5</v>
      </c>
      <c r="K942" s="109">
        <f t="shared" si="38"/>
        <v>8.3501536140328652E-5</v>
      </c>
      <c r="L942" s="109">
        <f t="shared" si="38"/>
        <v>5.9865900383141759E-5</v>
      </c>
      <c r="M942" s="109">
        <f t="shared" si="38"/>
        <v>3.7571463758267067E-2</v>
      </c>
      <c r="N942" s="109">
        <f t="shared" si="38"/>
        <v>4.6781264049782605E-2</v>
      </c>
      <c r="O942" s="109">
        <f t="shared" si="38"/>
        <v>2.8778198522649758E-2</v>
      </c>
      <c r="P942" s="69"/>
      <c r="Q942" s="69"/>
      <c r="R942" s="69" t="s">
        <v>2557</v>
      </c>
      <c r="S942" s="108">
        <f t="shared" si="34"/>
        <v>-8.3501536140328652E-5</v>
      </c>
      <c r="T942" s="108">
        <f t="shared" si="35"/>
        <v>5.9865900383141759E-5</v>
      </c>
      <c r="U942" s="108">
        <f t="shared" si="36"/>
        <v>-4.6781264049782605E-2</v>
      </c>
      <c r="V942" s="108">
        <f t="shared" si="37"/>
        <v>2.8778198522649758E-2</v>
      </c>
    </row>
    <row r="943" spans="1:22" x14ac:dyDescent="0.2">
      <c r="A943" s="69" t="s">
        <v>1940</v>
      </c>
      <c r="B943" s="106">
        <f>'Main Pt 2'!B128</f>
        <v>555</v>
      </c>
      <c r="C943" s="106">
        <f>'Main Pt 2'!B144</f>
        <v>250</v>
      </c>
      <c r="D943" s="106">
        <f>'Main Pt 2'!B160</f>
        <v>305</v>
      </c>
      <c r="E943" s="106">
        <f>'Compare Pt 2'!B128</f>
        <v>2205770</v>
      </c>
      <c r="F943" s="106">
        <f>'Compare Pt 2'!B144</f>
        <v>1540345</v>
      </c>
      <c r="G943" s="106">
        <f>'Compare Pt 2'!B160</f>
        <v>665425</v>
      </c>
      <c r="H943" s="69"/>
      <c r="I943" s="69" t="s">
        <v>1930</v>
      </c>
      <c r="J943" s="109">
        <f t="shared" ref="J943:O945" si="39">B944/B$932</f>
        <v>4.1835588750933133E-5</v>
      </c>
      <c r="K943" s="109">
        <f t="shared" si="39"/>
        <v>4.0311086412572452E-5</v>
      </c>
      <c r="L943" s="109">
        <f t="shared" si="39"/>
        <v>4.5498084291187742E-5</v>
      </c>
      <c r="M943" s="109">
        <f t="shared" si="39"/>
        <v>2.4089468235100251E-2</v>
      </c>
      <c r="N943" s="109">
        <f t="shared" si="39"/>
        <v>3.1824968925186714E-2</v>
      </c>
      <c r="O943" s="109">
        <f t="shared" si="39"/>
        <v>1.6703537293931411E-2</v>
      </c>
      <c r="P943" s="69"/>
      <c r="Q943" s="69"/>
      <c r="R943" s="69" t="s">
        <v>2558</v>
      </c>
      <c r="S943" s="108">
        <f t="shared" si="34"/>
        <v>-4.0311086412572452E-5</v>
      </c>
      <c r="T943" s="108">
        <f t="shared" si="35"/>
        <v>4.5498084291187742E-5</v>
      </c>
      <c r="U943" s="108">
        <f t="shared" si="36"/>
        <v>-3.1824968925186714E-2</v>
      </c>
      <c r="V943" s="108">
        <f t="shared" si="37"/>
        <v>1.6703537293931411E-2</v>
      </c>
    </row>
    <row r="944" spans="1:22" x14ac:dyDescent="0.2">
      <c r="A944" s="69" t="s">
        <v>1930</v>
      </c>
      <c r="B944" s="106">
        <f>'Main Pt 2'!B129</f>
        <v>160</v>
      </c>
      <c r="C944" s="106">
        <f>'Main Pt 2'!B145</f>
        <v>70</v>
      </c>
      <c r="D944" s="106">
        <f>'Main Pt 2'!B161</f>
        <v>95</v>
      </c>
      <c r="E944" s="106">
        <f>'Compare Pt 2'!B129</f>
        <v>689995</v>
      </c>
      <c r="F944" s="106">
        <f>'Compare Pt 2'!B145</f>
        <v>445245</v>
      </c>
      <c r="G944" s="106">
        <f>'Compare Pt 2'!B161</f>
        <v>244750</v>
      </c>
      <c r="H944" s="69"/>
      <c r="I944" s="69" t="s">
        <v>1931</v>
      </c>
      <c r="J944" s="109">
        <f t="shared" si="39"/>
        <v>3.1376691563199846E-5</v>
      </c>
      <c r="K944" s="109">
        <f t="shared" si="39"/>
        <v>2.5914269836653719E-5</v>
      </c>
      <c r="L944" s="109">
        <f t="shared" si="39"/>
        <v>3.5919540229885057E-5</v>
      </c>
      <c r="M944" s="109">
        <f t="shared" si="39"/>
        <v>1.4742861392210283E-2</v>
      </c>
      <c r="N944" s="109">
        <f t="shared" si="39"/>
        <v>2.0835671240984014E-2</v>
      </c>
      <c r="O944" s="109">
        <f t="shared" si="39"/>
        <v>8.9253875681321766E-3</v>
      </c>
      <c r="P944" s="69"/>
      <c r="Q944" s="69"/>
      <c r="R944" s="69" t="s">
        <v>2559</v>
      </c>
      <c r="S944" s="108">
        <f t="shared" si="34"/>
        <v>-2.5914269836653719E-5</v>
      </c>
      <c r="T944" s="108">
        <f t="shared" si="35"/>
        <v>3.5919540229885057E-5</v>
      </c>
      <c r="U944" s="108">
        <f t="shared" si="36"/>
        <v>-2.0835671240984014E-2</v>
      </c>
      <c r="V944" s="108">
        <f t="shared" si="37"/>
        <v>8.9253875681321766E-3</v>
      </c>
    </row>
    <row r="945" spans="1:22" x14ac:dyDescent="0.2">
      <c r="A945" s="69" t="s">
        <v>1931</v>
      </c>
      <c r="B945" s="106">
        <f>'Main Pt 2'!B130</f>
        <v>120</v>
      </c>
      <c r="C945" s="106">
        <f>'Main Pt 2'!B146</f>
        <v>45</v>
      </c>
      <c r="D945" s="106">
        <f>'Main Pt 2'!B162</f>
        <v>75</v>
      </c>
      <c r="E945" s="106">
        <f>'Compare Pt 2'!B130</f>
        <v>422280</v>
      </c>
      <c r="F945" s="106">
        <f>'Compare Pt 2'!B146</f>
        <v>291500</v>
      </c>
      <c r="G945" s="106">
        <f>'Compare Pt 2'!B162</f>
        <v>130780</v>
      </c>
      <c r="H945" s="69"/>
      <c r="I945" s="69" t="s">
        <v>1932</v>
      </c>
      <c r="J945" s="109">
        <f t="shared" si="39"/>
        <v>7.1904918165666322E-5</v>
      </c>
      <c r="K945" s="109">
        <f t="shared" si="39"/>
        <v>8.0622172825144903E-5</v>
      </c>
      <c r="L945" s="109">
        <f t="shared" si="39"/>
        <v>6.4655172413793105E-5</v>
      </c>
      <c r="M945" s="109">
        <f t="shared" si="39"/>
        <v>3.8176846955531744E-2</v>
      </c>
      <c r="N945" s="109">
        <f t="shared" si="39"/>
        <v>5.7439263839638953E-2</v>
      </c>
      <c r="O945" s="109">
        <f t="shared" si="39"/>
        <v>1.9784904847847666E-2</v>
      </c>
      <c r="P945" s="69"/>
      <c r="Q945" s="69"/>
      <c r="R945" s="69" t="s">
        <v>2560</v>
      </c>
      <c r="S945" s="108">
        <f t="shared" si="34"/>
        <v>-8.0622172825144903E-5</v>
      </c>
      <c r="T945" s="108">
        <f t="shared" si="35"/>
        <v>6.4655172413793105E-5</v>
      </c>
      <c r="U945" s="108">
        <f t="shared" si="36"/>
        <v>-5.7439263839638953E-2</v>
      </c>
      <c r="V945" s="108">
        <f t="shared" si="37"/>
        <v>1.9784904847847666E-2</v>
      </c>
    </row>
    <row r="946" spans="1:22" x14ac:dyDescent="0.2">
      <c r="A946" s="69" t="s">
        <v>1932</v>
      </c>
      <c r="B946" s="106">
        <f>'Main Pt 2'!B131</f>
        <v>275</v>
      </c>
      <c r="C946" s="106">
        <f>'Main Pt 2'!B147</f>
        <v>140</v>
      </c>
      <c r="D946" s="106">
        <f>'Main Pt 2'!B163</f>
        <v>135</v>
      </c>
      <c r="E946" s="106">
        <f>'Compare Pt 2'!B131</f>
        <v>1093500</v>
      </c>
      <c r="F946" s="106">
        <f>'Compare Pt 2'!B147</f>
        <v>803600</v>
      </c>
      <c r="G946" s="106">
        <f>'Compare Pt 2'!B163</f>
        <v>289900</v>
      </c>
      <c r="H946" s="69"/>
      <c r="I946" s="69"/>
      <c r="J946" s="69"/>
      <c r="K946" s="69"/>
      <c r="L946" s="69"/>
      <c r="M946" s="69"/>
      <c r="N946" s="69"/>
      <c r="O946" s="69"/>
      <c r="P946" s="69"/>
      <c r="Q946" s="69"/>
      <c r="R946" s="69"/>
      <c r="S946" s="69"/>
      <c r="T946" s="69"/>
      <c r="U946" s="69"/>
      <c r="V946" s="69"/>
    </row>
    <row r="947" spans="1:22" x14ac:dyDescent="0.2">
      <c r="A947" s="69" t="s">
        <v>1941</v>
      </c>
      <c r="B947" s="106">
        <f>'Main Pt 2'!B132</f>
        <v>93</v>
      </c>
      <c r="C947" s="106">
        <f>'Main Pt 2'!B148</f>
        <v>93</v>
      </c>
      <c r="D947" s="106">
        <f>'Main Pt 2'!B164</f>
        <v>94</v>
      </c>
      <c r="E947" s="106">
        <f>'Compare Pt 2'!B132</f>
        <v>96</v>
      </c>
      <c r="F947" s="106">
        <f>'Compare Pt 2'!B148</f>
        <v>96</v>
      </c>
      <c r="G947" s="106">
        <f>'Compare Pt 2'!B164</f>
        <v>96</v>
      </c>
      <c r="H947" s="69"/>
      <c r="I947" s="69"/>
      <c r="J947" s="69"/>
      <c r="K947" s="69"/>
      <c r="L947" s="69"/>
      <c r="M947" s="69"/>
      <c r="N947" s="69"/>
      <c r="O947" s="69"/>
      <c r="P947" s="69"/>
      <c r="Q947" s="69"/>
      <c r="R947" s="69"/>
      <c r="S947" s="69"/>
      <c r="T947" s="69"/>
      <c r="U947" s="69"/>
      <c r="V947" s="69"/>
    </row>
    <row r="948" spans="1:22" x14ac:dyDescent="0.2">
      <c r="A948" s="69"/>
      <c r="B948" s="106"/>
      <c r="C948" s="106"/>
      <c r="D948" s="106"/>
      <c r="E948" s="106"/>
      <c r="F948" s="106"/>
      <c r="G948" s="106"/>
      <c r="H948" s="69"/>
      <c r="I948" s="69"/>
      <c r="J948" s="69"/>
      <c r="K948" s="69"/>
      <c r="L948" s="69"/>
      <c r="M948" s="69"/>
      <c r="N948" s="69"/>
      <c r="O948" s="69"/>
      <c r="P948" s="69"/>
      <c r="Q948" s="69"/>
      <c r="R948" s="69"/>
      <c r="S948" s="69"/>
      <c r="T948" s="69"/>
      <c r="U948" s="69"/>
      <c r="V948" s="69"/>
    </row>
    <row r="949" spans="1:22" ht="15.75" x14ac:dyDescent="0.25">
      <c r="A949" s="102" t="s">
        <v>1951</v>
      </c>
      <c r="B949" s="110">
        <f>'Main Pt 2'!B165</f>
        <v>3824495</v>
      </c>
      <c r="C949" s="110">
        <f>'Main Pt 2'!B182</f>
        <v>1736495</v>
      </c>
      <c r="D949" s="110">
        <f>'Main Pt 2'!B199</f>
        <v>2088000</v>
      </c>
      <c r="E949" s="110">
        <f>'Compare Pt 2'!B165</f>
        <v>28643015</v>
      </c>
      <c r="F949" s="110">
        <f>'Compare Pt 2'!B182</f>
        <v>13990435</v>
      </c>
      <c r="G949" s="110">
        <f>'Compare Pt 2'!B199</f>
        <v>14652585</v>
      </c>
      <c r="H949" s="84"/>
      <c r="I949" s="84"/>
      <c r="J949" s="111" t="str">
        <f t="shared" ref="J949:O949" si="40">J932</f>
        <v>LIM-AT</v>
      </c>
      <c r="K949" s="111" t="str">
        <f t="shared" si="40"/>
        <v>LIM-AT: Male</v>
      </c>
      <c r="L949" s="111" t="str">
        <f t="shared" si="40"/>
        <v>LIM-AT: Female</v>
      </c>
      <c r="M949" s="111" t="str">
        <f t="shared" si="40"/>
        <v>Total pop'n</v>
      </c>
      <c r="N949" s="111" t="str">
        <f t="shared" si="40"/>
        <v>Total pop'n: Male</v>
      </c>
      <c r="O949" s="111" t="str">
        <f t="shared" si="40"/>
        <v>Total pop'n: Female</v>
      </c>
      <c r="P949" s="84"/>
      <c r="Q949" s="84"/>
      <c r="R949" s="84"/>
      <c r="S949" s="111" t="str">
        <f>S932</f>
        <v>LIM-AT</v>
      </c>
      <c r="T949" s="84"/>
      <c r="U949" s="84" t="str">
        <f>U932</f>
        <v>Total pop'n</v>
      </c>
      <c r="V949" s="84"/>
    </row>
    <row r="950" spans="1:22" x14ac:dyDescent="0.2">
      <c r="A950" s="84" t="s">
        <v>1952</v>
      </c>
      <c r="B950" s="110">
        <f>'Main Pt 2'!B166</f>
        <v>2211335</v>
      </c>
      <c r="C950" s="110">
        <f>'Main Pt 2'!B183</f>
        <v>947725</v>
      </c>
      <c r="D950" s="110">
        <f>'Main Pt 2'!B200</f>
        <v>1263610</v>
      </c>
      <c r="E950" s="110">
        <f>'Compare Pt 2'!B166</f>
        <v>8214345</v>
      </c>
      <c r="F950" s="110">
        <f>'Compare Pt 2'!B183</f>
        <v>3447895</v>
      </c>
      <c r="G950" s="110">
        <f>'Compare Pt 2'!B200</f>
        <v>4766455</v>
      </c>
      <c r="H950" s="84"/>
      <c r="I950" s="84" t="s">
        <v>1952</v>
      </c>
      <c r="J950" s="103">
        <f t="shared" ref="J950:O950" si="41">B950/B$949</f>
        <v>0.5782031353159045</v>
      </c>
      <c r="K950" s="103">
        <f t="shared" si="41"/>
        <v>0.5457689195765032</v>
      </c>
      <c r="L950" s="103">
        <f t="shared" si="41"/>
        <v>0.60517720306513412</v>
      </c>
      <c r="M950" s="103">
        <f t="shared" si="41"/>
        <v>0.28678353169175802</v>
      </c>
      <c r="N950" s="103">
        <f t="shared" si="41"/>
        <v>0.24644659011674763</v>
      </c>
      <c r="O950" s="103">
        <f t="shared" si="41"/>
        <v>0.3252978911229657</v>
      </c>
      <c r="P950" s="84"/>
      <c r="Q950" s="84"/>
      <c r="R950" s="84"/>
      <c r="S950" s="105" t="s">
        <v>1830</v>
      </c>
      <c r="T950" s="105" t="s">
        <v>1831</v>
      </c>
      <c r="U950" s="105" t="s">
        <v>1830</v>
      </c>
      <c r="V950" s="105" t="s">
        <v>1831</v>
      </c>
    </row>
    <row r="951" spans="1:22" x14ac:dyDescent="0.2">
      <c r="A951" s="84" t="s">
        <v>1953</v>
      </c>
      <c r="B951" s="110">
        <f>'Main Pt 2'!B167</f>
        <v>1613160</v>
      </c>
      <c r="C951" s="110">
        <f>'Main Pt 2'!B184</f>
        <v>788770</v>
      </c>
      <c r="D951" s="110">
        <f>'Main Pt 2'!B201</f>
        <v>824395</v>
      </c>
      <c r="E951" s="110">
        <f>'Compare Pt 2'!B167</f>
        <v>20428670</v>
      </c>
      <c r="F951" s="110">
        <f>'Compare Pt 2'!B184</f>
        <v>10542540</v>
      </c>
      <c r="G951" s="110">
        <f>'Compare Pt 2'!B201</f>
        <v>9886130</v>
      </c>
      <c r="H951" s="84"/>
      <c r="I951" s="84" t="s">
        <v>1954</v>
      </c>
      <c r="J951" s="103">
        <f t="shared" ref="J951:J959" si="42">B952/B$949</f>
        <v>0.14640887228248436</v>
      </c>
      <c r="K951" s="103">
        <f t="shared" ref="K951:K959" si="43">C952/C$949</f>
        <v>0.15206493540148402</v>
      </c>
      <c r="L951" s="103">
        <f t="shared" ref="L951:L959" si="44">D952/D$949</f>
        <v>0.14170498084291189</v>
      </c>
      <c r="M951" s="103">
        <f t="shared" ref="M951:M959" si="45">E952/E$949</f>
        <v>9.7051410265295041E-2</v>
      </c>
      <c r="N951" s="103">
        <f t="shared" ref="N951:N959" si="46">F952/F$949</f>
        <v>9.7115279117482772E-2</v>
      </c>
      <c r="O951" s="103">
        <f t="shared" ref="O951:O959" si="47">G952/G$949</f>
        <v>9.6990394527655024E-2</v>
      </c>
      <c r="P951" s="84"/>
      <c r="Q951" s="84"/>
      <c r="R951" s="84" t="s">
        <v>2648</v>
      </c>
      <c r="S951" s="111">
        <f t="shared" ref="S951:S962" si="48">-K950</f>
        <v>-0.5457689195765032</v>
      </c>
      <c r="T951" s="111">
        <f t="shared" ref="T951:T962" si="49">L950</f>
        <v>0.60517720306513412</v>
      </c>
      <c r="U951" s="111">
        <f t="shared" ref="U951:U962" si="50">-N950</f>
        <v>-0.24644659011674763</v>
      </c>
      <c r="V951" s="111">
        <f t="shared" ref="V951:V962" si="51">O950</f>
        <v>0.3252978911229657</v>
      </c>
    </row>
    <row r="952" spans="1:22" x14ac:dyDescent="0.2">
      <c r="A952" s="84" t="s">
        <v>1954</v>
      </c>
      <c r="B952" s="110">
        <f>'Main Pt 2'!B168</f>
        <v>559940</v>
      </c>
      <c r="C952" s="110">
        <f>'Main Pt 2'!B185</f>
        <v>264060</v>
      </c>
      <c r="D952" s="110">
        <f>'Main Pt 2'!B202</f>
        <v>295880</v>
      </c>
      <c r="E952" s="110">
        <f>'Compare Pt 2'!B168</f>
        <v>2779845</v>
      </c>
      <c r="F952" s="110">
        <f>'Compare Pt 2'!B185</f>
        <v>1358685</v>
      </c>
      <c r="G952" s="110">
        <f>'Compare Pt 2'!B202</f>
        <v>1421160</v>
      </c>
      <c r="H952" s="84"/>
      <c r="I952" s="84" t="s">
        <v>1955</v>
      </c>
      <c r="J952" s="103">
        <f t="shared" si="42"/>
        <v>8.7414155332926305E-2</v>
      </c>
      <c r="K952" s="103">
        <f t="shared" si="43"/>
        <v>9.1123210835620028E-2</v>
      </c>
      <c r="L952" s="103">
        <f t="shared" si="44"/>
        <v>8.4329501915708815E-2</v>
      </c>
      <c r="M952" s="103">
        <f t="shared" si="45"/>
        <v>5.5875228218817047E-2</v>
      </c>
      <c r="N952" s="103">
        <f t="shared" si="46"/>
        <v>4.9757566508832639E-2</v>
      </c>
      <c r="O952" s="103">
        <f t="shared" si="47"/>
        <v>6.1716413861444927E-2</v>
      </c>
      <c r="P952" s="84"/>
      <c r="Q952" s="84"/>
      <c r="R952" s="84" t="s">
        <v>2550</v>
      </c>
      <c r="S952" s="111">
        <f t="shared" si="48"/>
        <v>-0.15206493540148402</v>
      </c>
      <c r="T952" s="111">
        <f t="shared" si="49"/>
        <v>0.14170498084291189</v>
      </c>
      <c r="U952" s="111">
        <f t="shared" si="50"/>
        <v>-9.7115279117482772E-2</v>
      </c>
      <c r="V952" s="111">
        <f t="shared" si="51"/>
        <v>9.6990394527655024E-2</v>
      </c>
    </row>
    <row r="953" spans="1:22" x14ac:dyDescent="0.2">
      <c r="A953" s="84" t="s">
        <v>1955</v>
      </c>
      <c r="B953" s="110">
        <f>'Main Pt 2'!B169</f>
        <v>334315</v>
      </c>
      <c r="C953" s="110">
        <f>'Main Pt 2'!B186</f>
        <v>158235</v>
      </c>
      <c r="D953" s="110">
        <f>'Main Pt 2'!B203</f>
        <v>176080</v>
      </c>
      <c r="E953" s="110">
        <f>'Compare Pt 2'!B169</f>
        <v>1600435</v>
      </c>
      <c r="F953" s="110">
        <f>'Compare Pt 2'!B186</f>
        <v>696130</v>
      </c>
      <c r="G953" s="110">
        <f>'Compare Pt 2'!B203</f>
        <v>904305</v>
      </c>
      <c r="H953" s="84"/>
      <c r="I953" s="84" t="s">
        <v>1906</v>
      </c>
      <c r="J953" s="103">
        <f t="shared" si="42"/>
        <v>0.12795022610828358</v>
      </c>
      <c r="K953" s="103">
        <f t="shared" si="43"/>
        <v>0.13881698478832361</v>
      </c>
      <c r="L953" s="103">
        <f t="shared" si="44"/>
        <v>0.11891283524904214</v>
      </c>
      <c r="M953" s="103">
        <f t="shared" si="45"/>
        <v>9.542151899861101E-2</v>
      </c>
      <c r="N953" s="103">
        <f t="shared" si="46"/>
        <v>8.648730364709889E-2</v>
      </c>
      <c r="O953" s="103">
        <f t="shared" si="47"/>
        <v>0.10395230602654754</v>
      </c>
      <c r="P953" s="84"/>
      <c r="Q953" s="84"/>
      <c r="R953" s="84" t="s">
        <v>2551</v>
      </c>
      <c r="S953" s="111">
        <f t="shared" si="48"/>
        <v>-9.1123210835620028E-2</v>
      </c>
      <c r="T953" s="111">
        <f t="shared" si="49"/>
        <v>8.4329501915708815E-2</v>
      </c>
      <c r="U953" s="111">
        <f t="shared" si="50"/>
        <v>-4.9757566508832639E-2</v>
      </c>
      <c r="V953" s="111">
        <f t="shared" si="51"/>
        <v>6.1716413861444927E-2</v>
      </c>
    </row>
    <row r="954" spans="1:22" x14ac:dyDescent="0.2">
      <c r="A954" s="84" t="s">
        <v>1906</v>
      </c>
      <c r="B954" s="110">
        <f>'Main Pt 2'!B170</f>
        <v>489345</v>
      </c>
      <c r="C954" s="110">
        <f>'Main Pt 2'!B187</f>
        <v>241055</v>
      </c>
      <c r="D954" s="110">
        <f>'Main Pt 2'!B204</f>
        <v>248290</v>
      </c>
      <c r="E954" s="110">
        <f>'Compare Pt 2'!B170</f>
        <v>2733160</v>
      </c>
      <c r="F954" s="110">
        <f>'Compare Pt 2'!B187</f>
        <v>1209995</v>
      </c>
      <c r="G954" s="110">
        <f>'Compare Pt 2'!B204</f>
        <v>1523170</v>
      </c>
      <c r="H954" s="84"/>
      <c r="I954" s="84" t="s">
        <v>1907</v>
      </c>
      <c r="J954" s="103">
        <f t="shared" si="42"/>
        <v>4.5258262855618847E-2</v>
      </c>
      <c r="K954" s="103">
        <f t="shared" si="43"/>
        <v>5.2061768101837325E-2</v>
      </c>
      <c r="L954" s="103">
        <f t="shared" si="44"/>
        <v>3.960009578544061E-2</v>
      </c>
      <c r="M954" s="103">
        <f t="shared" si="45"/>
        <v>8.0106964996527072E-2</v>
      </c>
      <c r="N954" s="103">
        <f t="shared" si="46"/>
        <v>7.3149619722331721E-2</v>
      </c>
      <c r="O954" s="103">
        <f t="shared" si="47"/>
        <v>8.6749539415741317E-2</v>
      </c>
      <c r="P954" s="84"/>
      <c r="Q954" s="84"/>
      <c r="R954" s="84" t="s">
        <v>2552</v>
      </c>
      <c r="S954" s="111">
        <f t="shared" si="48"/>
        <v>-0.13881698478832361</v>
      </c>
      <c r="T954" s="111">
        <f t="shared" si="49"/>
        <v>0.11891283524904214</v>
      </c>
      <c r="U954" s="111">
        <f t="shared" si="50"/>
        <v>-8.648730364709889E-2</v>
      </c>
      <c r="V954" s="111">
        <f t="shared" si="51"/>
        <v>0.10395230602654754</v>
      </c>
    </row>
    <row r="955" spans="1:22" x14ac:dyDescent="0.2">
      <c r="A955" s="84" t="s">
        <v>1907</v>
      </c>
      <c r="B955" s="110">
        <f>'Main Pt 2'!B171</f>
        <v>173090</v>
      </c>
      <c r="C955" s="110">
        <f>'Main Pt 2'!B188</f>
        <v>90405</v>
      </c>
      <c r="D955" s="110">
        <f>'Main Pt 2'!B205</f>
        <v>82685</v>
      </c>
      <c r="E955" s="110">
        <f>'Compare Pt 2'!B171</f>
        <v>2294505</v>
      </c>
      <c r="F955" s="110">
        <f>'Compare Pt 2'!B188</f>
        <v>1023395</v>
      </c>
      <c r="G955" s="110">
        <f>'Compare Pt 2'!B205</f>
        <v>1271105</v>
      </c>
      <c r="H955" s="84"/>
      <c r="I955" s="84" t="s">
        <v>1908</v>
      </c>
      <c r="J955" s="103">
        <f t="shared" si="42"/>
        <v>1.0764819930474481E-2</v>
      </c>
      <c r="K955" s="103">
        <f t="shared" si="43"/>
        <v>1.4511991108526082E-2</v>
      </c>
      <c r="L955" s="103">
        <f t="shared" si="44"/>
        <v>7.6508620689655169E-3</v>
      </c>
      <c r="M955" s="103">
        <f t="shared" si="45"/>
        <v>7.5126169504153101E-2</v>
      </c>
      <c r="N955" s="103">
        <f t="shared" si="46"/>
        <v>7.1500635970218218E-2</v>
      </c>
      <c r="O955" s="103">
        <f t="shared" si="47"/>
        <v>7.8587839620107985E-2</v>
      </c>
      <c r="P955" s="84"/>
      <c r="Q955" s="84"/>
      <c r="R955" s="84" t="s">
        <v>2553</v>
      </c>
      <c r="S955" s="111">
        <f t="shared" si="48"/>
        <v>-5.2061768101837325E-2</v>
      </c>
      <c r="T955" s="111">
        <f t="shared" si="49"/>
        <v>3.960009578544061E-2</v>
      </c>
      <c r="U955" s="111">
        <f t="shared" si="50"/>
        <v>-7.3149619722331721E-2</v>
      </c>
      <c r="V955" s="111">
        <f t="shared" si="51"/>
        <v>8.6749539415741317E-2</v>
      </c>
    </row>
    <row r="956" spans="1:22" x14ac:dyDescent="0.2">
      <c r="A956" s="84" t="s">
        <v>1908</v>
      </c>
      <c r="B956" s="110">
        <f>'Main Pt 2'!B172</f>
        <v>41170</v>
      </c>
      <c r="C956" s="110">
        <f>'Main Pt 2'!B189</f>
        <v>25200</v>
      </c>
      <c r="D956" s="110">
        <f>'Main Pt 2'!B206</f>
        <v>15975</v>
      </c>
      <c r="E956" s="110">
        <f>'Compare Pt 2'!B172</f>
        <v>2151840</v>
      </c>
      <c r="F956" s="110">
        <f>'Compare Pt 2'!B189</f>
        <v>1000325</v>
      </c>
      <c r="G956" s="110">
        <f>'Compare Pt 2'!B206</f>
        <v>1151515</v>
      </c>
      <c r="H956" s="84"/>
      <c r="I956" s="84" t="s">
        <v>1909</v>
      </c>
      <c r="J956" s="103">
        <f t="shared" si="42"/>
        <v>2.4682997363050544E-3</v>
      </c>
      <c r="K956" s="103">
        <f t="shared" si="43"/>
        <v>3.5387375143608245E-3</v>
      </c>
      <c r="L956" s="103">
        <f t="shared" si="44"/>
        <v>1.5780651340996169E-3</v>
      </c>
      <c r="M956" s="103">
        <f t="shared" si="45"/>
        <v>6.7306461976855442E-2</v>
      </c>
      <c r="N956" s="103">
        <f t="shared" si="46"/>
        <v>6.7585103679764072E-2</v>
      </c>
      <c r="O956" s="103">
        <f t="shared" si="47"/>
        <v>6.7040047882336126E-2</v>
      </c>
      <c r="P956" s="84"/>
      <c r="Q956" s="84"/>
      <c r="R956" s="84" t="s">
        <v>2554</v>
      </c>
      <c r="S956" s="111">
        <f t="shared" si="48"/>
        <v>-1.4511991108526082E-2</v>
      </c>
      <c r="T956" s="111">
        <f t="shared" si="49"/>
        <v>7.6508620689655169E-3</v>
      </c>
      <c r="U956" s="111">
        <f t="shared" si="50"/>
        <v>-7.1500635970218218E-2</v>
      </c>
      <c r="V956" s="111">
        <f t="shared" si="51"/>
        <v>7.8587839620107985E-2</v>
      </c>
    </row>
    <row r="957" spans="1:22" x14ac:dyDescent="0.2">
      <c r="A957" s="84" t="s">
        <v>1909</v>
      </c>
      <c r="B957" s="110">
        <f>'Main Pt 2'!B173</f>
        <v>9440</v>
      </c>
      <c r="C957" s="110">
        <f>'Main Pt 2'!B190</f>
        <v>6145</v>
      </c>
      <c r="D957" s="110">
        <f>'Main Pt 2'!B207</f>
        <v>3295</v>
      </c>
      <c r="E957" s="110">
        <f>'Compare Pt 2'!B173</f>
        <v>1927860</v>
      </c>
      <c r="F957" s="110">
        <f>'Compare Pt 2'!B190</f>
        <v>945545</v>
      </c>
      <c r="G957" s="110">
        <f>'Compare Pt 2'!B207</f>
        <v>982310</v>
      </c>
      <c r="H957" s="84"/>
      <c r="I957" s="84" t="s">
        <v>1910</v>
      </c>
      <c r="J957" s="103">
        <f t="shared" si="42"/>
        <v>6.0269395044313041E-4</v>
      </c>
      <c r="K957" s="103">
        <f t="shared" si="43"/>
        <v>7.9182491167553032E-4</v>
      </c>
      <c r="L957" s="103">
        <f t="shared" si="44"/>
        <v>4.4300766283524902E-4</v>
      </c>
      <c r="M957" s="103">
        <f t="shared" si="45"/>
        <v>5.4340648147550109E-2</v>
      </c>
      <c r="N957" s="103">
        <f t="shared" si="46"/>
        <v>5.9984911119632806E-2</v>
      </c>
      <c r="O957" s="103">
        <f t="shared" si="47"/>
        <v>4.8951430754368599E-2</v>
      </c>
      <c r="P957" s="84"/>
      <c r="Q957" s="84"/>
      <c r="R957" s="84" t="s">
        <v>2555</v>
      </c>
      <c r="S957" s="111">
        <f t="shared" si="48"/>
        <v>-3.5387375143608245E-3</v>
      </c>
      <c r="T957" s="111">
        <f t="shared" si="49"/>
        <v>1.5780651340996169E-3</v>
      </c>
      <c r="U957" s="111">
        <f t="shared" si="50"/>
        <v>-6.7585103679764072E-2</v>
      </c>
      <c r="V957" s="111">
        <f t="shared" si="51"/>
        <v>6.7040047882336126E-2</v>
      </c>
    </row>
    <row r="958" spans="1:22" x14ac:dyDescent="0.2">
      <c r="A958" s="84" t="s">
        <v>1910</v>
      </c>
      <c r="B958" s="110">
        <f>'Main Pt 2'!B174</f>
        <v>2305</v>
      </c>
      <c r="C958" s="110">
        <f>'Main Pt 2'!B191</f>
        <v>1375</v>
      </c>
      <c r="D958" s="110">
        <f>'Main Pt 2'!B208</f>
        <v>925</v>
      </c>
      <c r="E958" s="110">
        <f>'Compare Pt 2'!B174</f>
        <v>1556480</v>
      </c>
      <c r="F958" s="110">
        <f>'Compare Pt 2'!B191</f>
        <v>839215</v>
      </c>
      <c r="G958" s="110">
        <f>'Compare Pt 2'!B208</f>
        <v>717265</v>
      </c>
      <c r="H958" s="84"/>
      <c r="I958" s="84" t="s">
        <v>1911</v>
      </c>
      <c r="J958" s="103">
        <f t="shared" si="42"/>
        <v>2.5362825680253208E-4</v>
      </c>
      <c r="K958" s="103">
        <f t="shared" si="43"/>
        <v>3.3112678124613083E-4</v>
      </c>
      <c r="L958" s="103">
        <f t="shared" si="44"/>
        <v>1.8917624521072796E-4</v>
      </c>
      <c r="M958" s="103">
        <f t="shared" si="45"/>
        <v>4.2601485912010309E-2</v>
      </c>
      <c r="N958" s="103">
        <f t="shared" si="46"/>
        <v>5.0655322725848051E-2</v>
      </c>
      <c r="O958" s="103">
        <f t="shared" si="47"/>
        <v>3.4911587272825922E-2</v>
      </c>
      <c r="P958" s="84"/>
      <c r="Q958" s="84"/>
      <c r="R958" s="84" t="s">
        <v>2556</v>
      </c>
      <c r="S958" s="111">
        <f t="shared" si="48"/>
        <v>-7.9182491167553032E-4</v>
      </c>
      <c r="T958" s="111">
        <f t="shared" si="49"/>
        <v>4.4300766283524902E-4</v>
      </c>
      <c r="U958" s="111">
        <f t="shared" si="50"/>
        <v>-5.9984911119632806E-2</v>
      </c>
      <c r="V958" s="111">
        <f t="shared" si="51"/>
        <v>4.8951430754368599E-2</v>
      </c>
    </row>
    <row r="959" spans="1:22" x14ac:dyDescent="0.2">
      <c r="A959" s="84" t="s">
        <v>1911</v>
      </c>
      <c r="B959" s="110">
        <f>'Main Pt 2'!B175</f>
        <v>970</v>
      </c>
      <c r="C959" s="110">
        <f>'Main Pt 2'!B192</f>
        <v>575</v>
      </c>
      <c r="D959" s="110">
        <f>'Main Pt 2'!B209</f>
        <v>395</v>
      </c>
      <c r="E959" s="110">
        <f>'Compare Pt 2'!B175</f>
        <v>1220235</v>
      </c>
      <c r="F959" s="110">
        <f>'Compare Pt 2'!B192</f>
        <v>708690</v>
      </c>
      <c r="G959" s="110">
        <f>'Compare Pt 2'!B209</f>
        <v>511545</v>
      </c>
      <c r="H959" s="84"/>
      <c r="I959" s="84" t="s">
        <v>1912</v>
      </c>
      <c r="J959" s="103">
        <f t="shared" si="42"/>
        <v>1.5165400922213259E-4</v>
      </c>
      <c r="K959" s="103">
        <f t="shared" si="43"/>
        <v>1.9003797880212726E-4</v>
      </c>
      <c r="L959" s="103">
        <f t="shared" si="44"/>
        <v>1.1973180076628352E-4</v>
      </c>
      <c r="M959" s="103">
        <f t="shared" si="45"/>
        <v>3.4662552109126783E-2</v>
      </c>
      <c r="N959" s="103">
        <f t="shared" si="46"/>
        <v>4.2225277484224041E-2</v>
      </c>
      <c r="O959" s="103">
        <f t="shared" si="47"/>
        <v>2.7441915539135244E-2</v>
      </c>
      <c r="P959" s="84"/>
      <c r="Q959" s="84"/>
      <c r="R959" s="84" t="s">
        <v>2557</v>
      </c>
      <c r="S959" s="111">
        <f t="shared" si="48"/>
        <v>-3.3112678124613083E-4</v>
      </c>
      <c r="T959" s="111">
        <f t="shared" si="49"/>
        <v>1.8917624521072796E-4</v>
      </c>
      <c r="U959" s="111">
        <f t="shared" si="50"/>
        <v>-5.0655322725848051E-2</v>
      </c>
      <c r="V959" s="111">
        <f t="shared" si="51"/>
        <v>3.4911587272825922E-2</v>
      </c>
    </row>
    <row r="960" spans="1:22" x14ac:dyDescent="0.2">
      <c r="A960" s="84" t="s">
        <v>1912</v>
      </c>
      <c r="B960" s="110">
        <f>'Main Pt 2'!B176</f>
        <v>580</v>
      </c>
      <c r="C960" s="110">
        <f>'Main Pt 2'!B193</f>
        <v>330</v>
      </c>
      <c r="D960" s="110">
        <f>'Main Pt 2'!B210</f>
        <v>250</v>
      </c>
      <c r="E960" s="110">
        <f>'Compare Pt 2'!B176</f>
        <v>992840</v>
      </c>
      <c r="F960" s="110">
        <f>'Compare Pt 2'!B193</f>
        <v>590750</v>
      </c>
      <c r="G960" s="110">
        <f>'Compare Pt 2'!B210</f>
        <v>402095</v>
      </c>
      <c r="H960" s="84"/>
      <c r="I960" s="84" t="s">
        <v>1930</v>
      </c>
      <c r="J960" s="103">
        <f t="shared" ref="J960:O962" si="52">B962/B$949</f>
        <v>9.9359523283466182E-5</v>
      </c>
      <c r="K960" s="103">
        <f t="shared" si="52"/>
        <v>1.2669198586808485E-4</v>
      </c>
      <c r="L960" s="103">
        <f t="shared" si="52"/>
        <v>7.9022988505747123E-5</v>
      </c>
      <c r="M960" s="103">
        <f t="shared" si="52"/>
        <v>2.6974290241442808E-2</v>
      </c>
      <c r="N960" s="103">
        <f t="shared" si="52"/>
        <v>3.3938544441255755E-2</v>
      </c>
      <c r="O960" s="103">
        <f t="shared" si="52"/>
        <v>2.0324741334037645E-2</v>
      </c>
      <c r="P960" s="84"/>
      <c r="Q960" s="84"/>
      <c r="R960" s="84" t="s">
        <v>2558</v>
      </c>
      <c r="S960" s="111">
        <f t="shared" si="48"/>
        <v>-1.9003797880212726E-4</v>
      </c>
      <c r="T960" s="111">
        <f t="shared" si="49"/>
        <v>1.1973180076628352E-4</v>
      </c>
      <c r="U960" s="111">
        <f t="shared" si="50"/>
        <v>-4.2225277484224041E-2</v>
      </c>
      <c r="V960" s="111">
        <f t="shared" si="51"/>
        <v>2.7441915539135244E-2</v>
      </c>
    </row>
    <row r="961" spans="1:22" x14ac:dyDescent="0.2">
      <c r="A961" s="84" t="s">
        <v>1940</v>
      </c>
      <c r="B961" s="110">
        <f>'Main Pt 2'!B177</f>
        <v>2010</v>
      </c>
      <c r="C961" s="110">
        <f>'Main Pt 2'!B194</f>
        <v>1390</v>
      </c>
      <c r="D961" s="110">
        <f>'Main Pt 2'!B211</f>
        <v>615</v>
      </c>
      <c r="E961" s="110">
        <f>'Compare Pt 2'!B177</f>
        <v>3171465</v>
      </c>
      <c r="F961" s="110">
        <f>'Compare Pt 2'!B194</f>
        <v>2169815</v>
      </c>
      <c r="G961" s="110">
        <f>'Compare Pt 2'!B211</f>
        <v>1001650</v>
      </c>
      <c r="H961" s="84"/>
      <c r="I961" s="84" t="s">
        <v>1931</v>
      </c>
      <c r="J961" s="103">
        <f t="shared" si="52"/>
        <v>8.3671177501866266E-5</v>
      </c>
      <c r="K961" s="103">
        <f t="shared" si="52"/>
        <v>9.789835271624738E-5</v>
      </c>
      <c r="L961" s="103">
        <f t="shared" si="52"/>
        <v>6.9444444444444444E-5</v>
      </c>
      <c r="M961" s="103">
        <f t="shared" si="52"/>
        <v>2.1826089187887518E-2</v>
      </c>
      <c r="N961" s="103">
        <f t="shared" si="52"/>
        <v>2.7341179884685502E-2</v>
      </c>
      <c r="O961" s="103">
        <f t="shared" si="52"/>
        <v>1.6560559109535963E-2</v>
      </c>
      <c r="P961" s="84"/>
      <c r="Q961" s="84"/>
      <c r="R961" s="84" t="s">
        <v>2559</v>
      </c>
      <c r="S961" s="111">
        <f t="shared" si="48"/>
        <v>-1.2669198586808485E-4</v>
      </c>
      <c r="T961" s="111">
        <f t="shared" si="49"/>
        <v>7.9022988505747123E-5</v>
      </c>
      <c r="U961" s="111">
        <f t="shared" si="50"/>
        <v>-3.3938544441255755E-2</v>
      </c>
      <c r="V961" s="111">
        <f t="shared" si="51"/>
        <v>2.0324741334037645E-2</v>
      </c>
    </row>
    <row r="962" spans="1:22" x14ac:dyDescent="0.2">
      <c r="A962" s="84" t="s">
        <v>1930</v>
      </c>
      <c r="B962" s="110">
        <f>'Main Pt 2'!B178</f>
        <v>380</v>
      </c>
      <c r="C962" s="110">
        <f>'Main Pt 2'!B195</f>
        <v>220</v>
      </c>
      <c r="D962" s="110">
        <f>'Main Pt 2'!B212</f>
        <v>165</v>
      </c>
      <c r="E962" s="110">
        <f>'Compare Pt 2'!B178</f>
        <v>772625</v>
      </c>
      <c r="F962" s="110">
        <f>'Compare Pt 2'!B195</f>
        <v>474815</v>
      </c>
      <c r="G962" s="110">
        <f>'Compare Pt 2'!B212</f>
        <v>297810</v>
      </c>
      <c r="H962" s="84"/>
      <c r="I962" s="84" t="s">
        <v>1932</v>
      </c>
      <c r="J962" s="103">
        <f t="shared" si="52"/>
        <v>3.4252888289826501E-4</v>
      </c>
      <c r="K962" s="103">
        <f t="shared" si="52"/>
        <v>5.7587266303674926E-4</v>
      </c>
      <c r="L962" s="103">
        <f t="shared" si="52"/>
        <v>1.4846743295019157E-4</v>
      </c>
      <c r="M962" s="103">
        <f t="shared" si="52"/>
        <v>6.1923299624707807E-2</v>
      </c>
      <c r="N962" s="103">
        <f t="shared" si="52"/>
        <v>9.3813022968906964E-2</v>
      </c>
      <c r="O962" s="103">
        <f t="shared" si="52"/>
        <v>3.1474992296581114E-2</v>
      </c>
      <c r="P962" s="84"/>
      <c r="Q962" s="84"/>
      <c r="R962" s="84" t="s">
        <v>2560</v>
      </c>
      <c r="S962" s="111">
        <f t="shared" si="48"/>
        <v>-9.789835271624738E-5</v>
      </c>
      <c r="T962" s="111">
        <f t="shared" si="49"/>
        <v>6.9444444444444444E-5</v>
      </c>
      <c r="U962" s="111">
        <f t="shared" si="50"/>
        <v>-2.7341179884685502E-2</v>
      </c>
      <c r="V962" s="111">
        <f t="shared" si="51"/>
        <v>1.6560559109535963E-2</v>
      </c>
    </row>
    <row r="963" spans="1:22" x14ac:dyDescent="0.2">
      <c r="A963" s="84" t="s">
        <v>1931</v>
      </c>
      <c r="B963" s="110">
        <f>'Main Pt 2'!B179</f>
        <v>320</v>
      </c>
      <c r="C963" s="110">
        <f>'Main Pt 2'!B196</f>
        <v>170</v>
      </c>
      <c r="D963" s="110">
        <f>'Main Pt 2'!B213</f>
        <v>145</v>
      </c>
      <c r="E963" s="110">
        <f>'Compare Pt 2'!B179</f>
        <v>625165</v>
      </c>
      <c r="F963" s="110">
        <f>'Compare Pt 2'!B196</f>
        <v>382515</v>
      </c>
      <c r="G963" s="110">
        <f>'Compare Pt 2'!B213</f>
        <v>242655</v>
      </c>
      <c r="H963" s="84"/>
      <c r="I963" s="84"/>
      <c r="J963" s="84"/>
      <c r="K963" s="84"/>
      <c r="L963" s="84"/>
      <c r="M963" s="84"/>
      <c r="N963" s="84"/>
      <c r="O963" s="84"/>
      <c r="P963" s="84"/>
      <c r="Q963" s="84"/>
      <c r="R963" s="84"/>
      <c r="S963" s="84"/>
      <c r="T963" s="84"/>
      <c r="U963" s="84"/>
      <c r="V963" s="84"/>
    </row>
    <row r="964" spans="1:22" x14ac:dyDescent="0.2">
      <c r="A964" s="84" t="s">
        <v>1932</v>
      </c>
      <c r="B964" s="110">
        <f>'Main Pt 2'!B180</f>
        <v>1310</v>
      </c>
      <c r="C964" s="110">
        <f>'Main Pt 2'!B197</f>
        <v>1000</v>
      </c>
      <c r="D964" s="110">
        <f>'Main Pt 2'!B214</f>
        <v>310</v>
      </c>
      <c r="E964" s="110">
        <f>'Compare Pt 2'!B180</f>
        <v>1773670</v>
      </c>
      <c r="F964" s="110">
        <f>'Compare Pt 2'!B197</f>
        <v>1312485</v>
      </c>
      <c r="G964" s="110">
        <f>'Compare Pt 2'!B214</f>
        <v>461190</v>
      </c>
      <c r="H964" s="84"/>
      <c r="I964" s="84"/>
      <c r="J964" s="84"/>
      <c r="K964" s="84"/>
      <c r="L964" s="84"/>
      <c r="M964" s="84"/>
      <c r="N964" s="84"/>
      <c r="O964" s="84"/>
      <c r="P964" s="84"/>
      <c r="Q964" s="84"/>
      <c r="R964" s="84"/>
      <c r="S964" s="84"/>
      <c r="T964" s="84"/>
      <c r="U964" s="84"/>
      <c r="V964" s="84"/>
    </row>
    <row r="965" spans="1:22" x14ac:dyDescent="0.2">
      <c r="A965" s="84" t="s">
        <v>1956</v>
      </c>
      <c r="B965" s="110">
        <f>'Main Pt 2'!B181</f>
        <v>42</v>
      </c>
      <c r="C965" s="110">
        <f>'Main Pt 2'!B198</f>
        <v>45</v>
      </c>
      <c r="D965" s="110">
        <f>'Main Pt 2'!B215</f>
        <v>40</v>
      </c>
      <c r="E965" s="110">
        <f>'Compare Pt 2'!B181</f>
        <v>71</v>
      </c>
      <c r="F965" s="110">
        <f>'Compare Pt 2'!B198</f>
        <v>75</v>
      </c>
      <c r="G965" s="110">
        <f>'Compare Pt 2'!B215</f>
        <v>68</v>
      </c>
      <c r="H965" s="84"/>
      <c r="I965" s="84"/>
      <c r="J965" s="84"/>
      <c r="K965" s="84"/>
      <c r="L965" s="84"/>
      <c r="M965" s="84"/>
      <c r="N965" s="84"/>
      <c r="O965" s="84"/>
      <c r="P965" s="84"/>
      <c r="Q965" s="84"/>
      <c r="R965" s="84"/>
      <c r="S965" s="84"/>
      <c r="T965" s="84"/>
      <c r="U965" s="84"/>
      <c r="V965" s="84"/>
    </row>
    <row r="966" spans="1:22" x14ac:dyDescent="0.2">
      <c r="A966" s="84"/>
      <c r="B966" s="110"/>
      <c r="C966" s="110"/>
      <c r="D966" s="110"/>
      <c r="E966" s="110"/>
      <c r="F966" s="110"/>
      <c r="G966" s="110"/>
      <c r="H966" s="84"/>
      <c r="I966" s="84"/>
      <c r="J966" s="84"/>
      <c r="K966" s="84"/>
      <c r="L966" s="84"/>
      <c r="M966" s="84"/>
      <c r="N966" s="84"/>
      <c r="O966" s="84"/>
      <c r="P966" s="84"/>
      <c r="Q966" s="84"/>
      <c r="R966" s="84"/>
      <c r="S966" s="84"/>
      <c r="T966" s="84"/>
      <c r="U966" s="84"/>
      <c r="V966" s="84"/>
    </row>
    <row r="967" spans="1:22" ht="15.75" x14ac:dyDescent="0.25">
      <c r="A967" s="99" t="s">
        <v>1979</v>
      </c>
      <c r="B967" s="106">
        <f>'Main Pt 2'!B231</f>
        <v>4809335</v>
      </c>
      <c r="C967" s="106">
        <f>'Main Pt 2'!B244</f>
        <v>2242030</v>
      </c>
      <c r="D967" s="106">
        <f>'Main Pt 2'!B257</f>
        <v>2567310</v>
      </c>
      <c r="E967" s="106">
        <f>'Compare Pt 2'!B231</f>
        <v>34460065</v>
      </c>
      <c r="F967" s="106">
        <f>'Compare Pt 2'!B244</f>
        <v>16971580</v>
      </c>
      <c r="G967" s="106">
        <f>'Compare Pt 2'!B257</f>
        <v>17488485</v>
      </c>
      <c r="H967" s="69"/>
      <c r="I967" s="69"/>
      <c r="J967" s="69"/>
      <c r="K967" s="69"/>
      <c r="L967" s="69"/>
      <c r="M967" s="69"/>
      <c r="N967" s="69"/>
      <c r="O967" s="69"/>
    </row>
    <row r="968" spans="1:22" x14ac:dyDescent="0.2">
      <c r="A968" s="69" t="s">
        <v>1980</v>
      </c>
      <c r="B968" s="106">
        <f>'Main Pt 2'!B232</f>
        <v>4809240</v>
      </c>
      <c r="C968" s="106">
        <f>'Main Pt 2'!B245</f>
        <v>2241985</v>
      </c>
      <c r="D968" s="106">
        <f>'Main Pt 2'!B258</f>
        <v>2567260</v>
      </c>
      <c r="E968" s="106">
        <f>'Compare Pt 2'!B232</f>
        <v>17211655</v>
      </c>
      <c r="F968" s="106">
        <f>'Compare Pt 2'!B245</f>
        <v>8249715</v>
      </c>
      <c r="G968" s="106">
        <f>'Compare Pt 2'!B258</f>
        <v>8961935</v>
      </c>
      <c r="H968" s="69"/>
      <c r="I968" s="69" t="s">
        <v>2434</v>
      </c>
      <c r="J968" s="112" t="str">
        <f>TRIM('Main Pt 1'!$B$2)</f>
        <v>LIM-AT</v>
      </c>
      <c r="K968" s="100" t="str">
        <f>CONCATENATE(J968,": Male")</f>
        <v>LIM-AT: Male</v>
      </c>
      <c r="L968" s="100" t="str">
        <f>CONCATENATE(J968,": Female")</f>
        <v>LIM-AT: Female</v>
      </c>
      <c r="M968" s="69" t="str">
        <f>TRIM('Compare Pt 1'!$B$2)</f>
        <v>Total pop'n</v>
      </c>
      <c r="N968" s="100" t="str">
        <f>CONCATENATE(M968,": Male")</f>
        <v>Total pop'n: Male</v>
      </c>
      <c r="O968" s="100" t="str">
        <f>CONCATENATE(M968,": Female")</f>
        <v>Total pop'n: Female</v>
      </c>
    </row>
    <row r="969" spans="1:22" x14ac:dyDescent="0.2">
      <c r="A969" s="69" t="s">
        <v>1981</v>
      </c>
      <c r="B969" s="106">
        <f>'Main Pt 2'!B233</f>
        <v>2935025</v>
      </c>
      <c r="C969" s="106">
        <f>'Main Pt 2'!B246</f>
        <v>1408705</v>
      </c>
      <c r="D969" s="106">
        <f>'Main Pt 2'!B259</f>
        <v>1526315</v>
      </c>
      <c r="E969" s="106">
        <f>'Compare Pt 2'!B233</f>
        <v>3432010</v>
      </c>
      <c r="F969" s="106">
        <f>'Compare Pt 2'!B246</f>
        <v>1664870</v>
      </c>
      <c r="G969" s="106">
        <f>'Compare Pt 2'!B259</f>
        <v>1767145</v>
      </c>
      <c r="H969" s="69"/>
      <c r="I969" s="69" t="s">
        <v>2439</v>
      </c>
      <c r="J969" s="109">
        <f t="shared" ref="J969:O973" si="53">B969/B$967</f>
        <v>0.61027668066375085</v>
      </c>
      <c r="K969" s="109">
        <f t="shared" si="53"/>
        <v>0.62831674866081189</v>
      </c>
      <c r="L969" s="109">
        <f t="shared" si="53"/>
        <v>0.59451916597528154</v>
      </c>
      <c r="M969" s="109">
        <f t="shared" si="53"/>
        <v>9.9593834196192027E-2</v>
      </c>
      <c r="N969" s="109">
        <f t="shared" si="53"/>
        <v>9.8097525392450202E-2</v>
      </c>
      <c r="O969" s="109">
        <f t="shared" si="53"/>
        <v>0.10104620268708239</v>
      </c>
    </row>
    <row r="970" spans="1:22" x14ac:dyDescent="0.2">
      <c r="A970" s="69" t="s">
        <v>1982</v>
      </c>
      <c r="B970" s="106">
        <f>'Main Pt 2'!B234</f>
        <v>1866350</v>
      </c>
      <c r="C970" s="106">
        <f>'Main Pt 2'!B247</f>
        <v>828965</v>
      </c>
      <c r="D970" s="106">
        <f>'Main Pt 2'!B260</f>
        <v>1037395</v>
      </c>
      <c r="E970" s="106">
        <f>'Compare Pt 2'!B234</f>
        <v>3439340</v>
      </c>
      <c r="F970" s="106">
        <f>'Compare Pt 2'!B247</f>
        <v>1563015</v>
      </c>
      <c r="G970" s="106">
        <f>'Compare Pt 2'!B260</f>
        <v>1876320</v>
      </c>
      <c r="H970" s="69"/>
      <c r="I970" s="69" t="s">
        <v>2435</v>
      </c>
      <c r="J970" s="109">
        <f t="shared" si="53"/>
        <v>0.38806820485576488</v>
      </c>
      <c r="K970" s="109">
        <f t="shared" si="53"/>
        <v>0.36973858512151936</v>
      </c>
      <c r="L970" s="109">
        <f t="shared" si="53"/>
        <v>0.40407858809415304</v>
      </c>
      <c r="M970" s="109">
        <f t="shared" si="53"/>
        <v>9.9806544183825535E-2</v>
      </c>
      <c r="N970" s="109">
        <f t="shared" si="53"/>
        <v>9.2096021702163258E-2</v>
      </c>
      <c r="O970" s="109">
        <f t="shared" si="53"/>
        <v>0.10728888179850914</v>
      </c>
    </row>
    <row r="971" spans="1:22" x14ac:dyDescent="0.2">
      <c r="A971" s="69" t="s">
        <v>1983</v>
      </c>
      <c r="B971" s="106">
        <f>'Main Pt 2'!B235</f>
        <v>6680</v>
      </c>
      <c r="C971" s="106">
        <f>'Main Pt 2'!B248</f>
        <v>3600</v>
      </c>
      <c r="D971" s="106">
        <f>'Main Pt 2'!B261</f>
        <v>3080</v>
      </c>
      <c r="E971" s="106">
        <f>'Compare Pt 2'!B235</f>
        <v>3454740</v>
      </c>
      <c r="F971" s="106">
        <f>'Compare Pt 2'!B248</f>
        <v>1648440</v>
      </c>
      <c r="G971" s="106">
        <f>'Compare Pt 2'!B261</f>
        <v>1806305</v>
      </c>
      <c r="H971" s="69"/>
      <c r="I971" s="69" t="s">
        <v>2436</v>
      </c>
      <c r="J971" s="115">
        <f t="shared" si="53"/>
        <v>1.3889654182958767E-3</v>
      </c>
      <c r="K971" s="109">
        <f t="shared" si="53"/>
        <v>1.6056877026623193E-3</v>
      </c>
      <c r="L971" s="109">
        <f t="shared" si="53"/>
        <v>1.1996992961504453E-3</v>
      </c>
      <c r="M971" s="109">
        <f t="shared" si="53"/>
        <v>0.10025343829154124</v>
      </c>
      <c r="N971" s="109">
        <f t="shared" si="53"/>
        <v>9.7129436387183757E-2</v>
      </c>
      <c r="O971" s="109">
        <f t="shared" si="53"/>
        <v>0.10328539035828432</v>
      </c>
    </row>
    <row r="972" spans="1:22" x14ac:dyDescent="0.2">
      <c r="A972" s="69" t="s">
        <v>1984</v>
      </c>
      <c r="B972" s="106">
        <f>'Main Pt 2'!B236</f>
        <v>925</v>
      </c>
      <c r="C972" s="106">
        <f>'Main Pt 2'!B249</f>
        <v>565</v>
      </c>
      <c r="D972" s="106">
        <f>'Main Pt 2'!B262</f>
        <v>355</v>
      </c>
      <c r="E972" s="106">
        <f>'Compare Pt 2'!B236</f>
        <v>3440540</v>
      </c>
      <c r="F972" s="106">
        <f>'Compare Pt 2'!B249</f>
        <v>1673550</v>
      </c>
      <c r="G972" s="106">
        <f>'Compare Pt 2'!B262</f>
        <v>1766985</v>
      </c>
      <c r="H972" s="69"/>
      <c r="I972" s="69" t="s">
        <v>2437</v>
      </c>
      <c r="J972" s="115">
        <f t="shared" si="53"/>
        <v>1.9233428322210867E-4</v>
      </c>
      <c r="K972" s="109">
        <f t="shared" si="53"/>
        <v>2.5200376444561401E-4</v>
      </c>
      <c r="L972" s="109">
        <f t="shared" si="53"/>
        <v>1.3827702926409355E-4</v>
      </c>
      <c r="M972" s="109">
        <f t="shared" si="53"/>
        <v>9.9841367101309877E-2</v>
      </c>
      <c r="N972" s="109">
        <f t="shared" si="53"/>
        <v>9.8608968640515493E-2</v>
      </c>
      <c r="O972" s="109">
        <f t="shared" si="53"/>
        <v>0.10103705380997839</v>
      </c>
    </row>
    <row r="973" spans="1:22" x14ac:dyDescent="0.2">
      <c r="A973" s="69" t="s">
        <v>1985</v>
      </c>
      <c r="B973" s="106">
        <f>'Main Pt 2'!B237</f>
        <v>260</v>
      </c>
      <c r="C973" s="106">
        <f>'Main Pt 2'!B250</f>
        <v>150</v>
      </c>
      <c r="D973" s="106">
        <f>'Main Pt 2'!B263</f>
        <v>110</v>
      </c>
      <c r="E973" s="106">
        <f>'Compare Pt 2'!B237</f>
        <v>3445025</v>
      </c>
      <c r="F973" s="106">
        <f>'Compare Pt 2'!B250</f>
        <v>1699845</v>
      </c>
      <c r="G973" s="106">
        <f>'Compare Pt 2'!B263</f>
        <v>1745180</v>
      </c>
      <c r="H973" s="69"/>
      <c r="I973" s="69" t="s">
        <v>2438</v>
      </c>
      <c r="J973" s="115">
        <f t="shared" si="53"/>
        <v>5.4061528257025142E-5</v>
      </c>
      <c r="K973" s="109">
        <f t="shared" si="53"/>
        <v>6.6903654277596639E-5</v>
      </c>
      <c r="L973" s="109">
        <f t="shared" si="53"/>
        <v>4.2846403433944478E-5</v>
      </c>
      <c r="M973" s="109">
        <f t="shared" si="53"/>
        <v>9.9971517755407593E-2</v>
      </c>
      <c r="N973" s="109">
        <f t="shared" si="53"/>
        <v>0.10015832350317413</v>
      </c>
      <c r="O973" s="109">
        <f t="shared" si="53"/>
        <v>9.9790233402150041E-2</v>
      </c>
    </row>
    <row r="974" spans="1:22" x14ac:dyDescent="0.2">
      <c r="A974" s="69" t="s">
        <v>1986</v>
      </c>
      <c r="B974" s="106">
        <f>'Main Pt 2'!B238</f>
        <v>95</v>
      </c>
      <c r="C974" s="106">
        <f>'Main Pt 2'!B251</f>
        <v>45</v>
      </c>
      <c r="D974" s="106">
        <f>'Main Pt 2'!B264</f>
        <v>50</v>
      </c>
      <c r="E974" s="106">
        <f>'Compare Pt 2'!B238</f>
        <v>17248410</v>
      </c>
      <c r="F974" s="106">
        <f>'Compare Pt 2'!B251</f>
        <v>8721860</v>
      </c>
      <c r="G974" s="106">
        <f>'Compare Pt 2'!B264</f>
        <v>8526555</v>
      </c>
      <c r="H974" s="69"/>
      <c r="I974" s="69" t="s">
        <v>2440</v>
      </c>
      <c r="J974" s="115">
        <f t="shared" ref="J974:O978" si="54">B975/B$967</f>
        <v>1.3515382064256285E-5</v>
      </c>
      <c r="K974" s="109">
        <f t="shared" si="54"/>
        <v>8.9204872370128848E-6</v>
      </c>
      <c r="L974" s="109">
        <f t="shared" si="54"/>
        <v>1.5580510339616175E-5</v>
      </c>
      <c r="M974" s="109">
        <f t="shared" si="54"/>
        <v>0.10039679263518511</v>
      </c>
      <c r="N974" s="109">
        <f t="shared" si="54"/>
        <v>0.1014566705044551</v>
      </c>
      <c r="O974" s="109">
        <f t="shared" si="54"/>
        <v>9.9368241445728436E-2</v>
      </c>
    </row>
    <row r="975" spans="1:22" x14ac:dyDescent="0.2">
      <c r="A975" s="69" t="s">
        <v>1987</v>
      </c>
      <c r="B975" s="106">
        <f>'Main Pt 2'!B239</f>
        <v>65</v>
      </c>
      <c r="C975" s="106">
        <f>'Main Pt 2'!B252</f>
        <v>20</v>
      </c>
      <c r="D975" s="106">
        <f>'Main Pt 2'!B265</f>
        <v>40</v>
      </c>
      <c r="E975" s="106">
        <f>'Compare Pt 2'!B239</f>
        <v>3459680</v>
      </c>
      <c r="F975" s="106">
        <f>'Compare Pt 2'!B252</f>
        <v>1721880</v>
      </c>
      <c r="G975" s="106">
        <f>'Compare Pt 2'!B265</f>
        <v>1737800</v>
      </c>
      <c r="H975" s="69"/>
      <c r="I975" s="69" t="s">
        <v>2441</v>
      </c>
      <c r="J975" s="115">
        <f t="shared" si="54"/>
        <v>4.1585790966942416E-6</v>
      </c>
      <c r="K975" s="109">
        <f t="shared" si="54"/>
        <v>6.6903654277596644E-6</v>
      </c>
      <c r="L975" s="109">
        <f t="shared" si="54"/>
        <v>0</v>
      </c>
      <c r="M975" s="109">
        <f t="shared" si="54"/>
        <v>0.10015970660531255</v>
      </c>
      <c r="N975" s="109">
        <f t="shared" si="54"/>
        <v>0.10225889398629945</v>
      </c>
      <c r="O975" s="109">
        <f t="shared" si="54"/>
        <v>9.8122850549947585E-2</v>
      </c>
    </row>
    <row r="976" spans="1:22" x14ac:dyDescent="0.2">
      <c r="A976" s="69" t="s">
        <v>1988</v>
      </c>
      <c r="B976" s="106">
        <f>'Main Pt 2'!B240</f>
        <v>20</v>
      </c>
      <c r="C976" s="106">
        <f>'Main Pt 2'!B253</f>
        <v>15</v>
      </c>
      <c r="D976" s="106">
        <f>'Main Pt 2'!B266</f>
        <v>0</v>
      </c>
      <c r="E976" s="106">
        <f>'Compare Pt 2'!B240</f>
        <v>3451510</v>
      </c>
      <c r="F976" s="106">
        <f>'Compare Pt 2'!B253</f>
        <v>1735495</v>
      </c>
      <c r="G976" s="106">
        <f>'Compare Pt 2'!B266</f>
        <v>1716020</v>
      </c>
      <c r="H976" s="69"/>
      <c r="I976" s="69" t="s">
        <v>2442</v>
      </c>
      <c r="J976" s="115">
        <f t="shared" si="54"/>
        <v>2.0792895483471208E-6</v>
      </c>
      <c r="K976" s="109">
        <f t="shared" si="54"/>
        <v>0</v>
      </c>
      <c r="L976" s="109">
        <f t="shared" si="54"/>
        <v>0</v>
      </c>
      <c r="M976" s="109">
        <f t="shared" si="54"/>
        <v>9.9748651083507819E-2</v>
      </c>
      <c r="N976" s="109">
        <f t="shared" si="54"/>
        <v>0.10227303527426439</v>
      </c>
      <c r="O976" s="109">
        <f t="shared" si="54"/>
        <v>9.7298879805769345E-2</v>
      </c>
    </row>
    <row r="977" spans="1:15" x14ac:dyDescent="0.2">
      <c r="A977" s="69" t="s">
        <v>1989</v>
      </c>
      <c r="B977" s="106">
        <f>'Main Pt 2'!B241</f>
        <v>10</v>
      </c>
      <c r="C977" s="106">
        <f>'Main Pt 2'!B254</f>
        <v>0</v>
      </c>
      <c r="D977" s="106">
        <f>'Main Pt 2'!B267</f>
        <v>0</v>
      </c>
      <c r="E977" s="106">
        <f>'Compare Pt 2'!B241</f>
        <v>3437345</v>
      </c>
      <c r="F977" s="106">
        <f>'Compare Pt 2'!B254</f>
        <v>1735735</v>
      </c>
      <c r="G977" s="106">
        <f>'Compare Pt 2'!B267</f>
        <v>1701610</v>
      </c>
      <c r="H977" s="69"/>
      <c r="I977" s="69" t="s">
        <v>2443</v>
      </c>
      <c r="J977" s="115">
        <f t="shared" si="54"/>
        <v>0</v>
      </c>
      <c r="K977" s="109">
        <f t="shared" si="54"/>
        <v>0</v>
      </c>
      <c r="L977" s="109">
        <f t="shared" si="54"/>
        <v>0</v>
      </c>
      <c r="M977" s="109">
        <f t="shared" si="54"/>
        <v>0.10022282314325293</v>
      </c>
      <c r="N977" s="109">
        <f t="shared" si="54"/>
        <v>0.10351098719152843</v>
      </c>
      <c r="O977" s="109">
        <f t="shared" si="54"/>
        <v>9.7031846955296583E-2</v>
      </c>
    </row>
    <row r="978" spans="1:15" x14ac:dyDescent="0.2">
      <c r="A978" s="69" t="s">
        <v>1990</v>
      </c>
      <c r="B978" s="106">
        <f>'Main Pt 2'!B242</f>
        <v>0</v>
      </c>
      <c r="C978" s="106">
        <f>'Main Pt 2'!B255</f>
        <v>0</v>
      </c>
      <c r="D978" s="106">
        <f>'Main Pt 2'!B268</f>
        <v>0</v>
      </c>
      <c r="E978" s="106">
        <f>'Compare Pt 2'!B242</f>
        <v>3453685</v>
      </c>
      <c r="F978" s="106">
        <f>'Compare Pt 2'!B255</f>
        <v>1756745</v>
      </c>
      <c r="G978" s="106">
        <f>'Compare Pt 2'!B268</f>
        <v>1696940</v>
      </c>
      <c r="H978" s="69"/>
      <c r="I978" s="69" t="s">
        <v>2444</v>
      </c>
      <c r="J978" s="115">
        <f t="shared" si="54"/>
        <v>0</v>
      </c>
      <c r="K978" s="109">
        <f t="shared" si="54"/>
        <v>0</v>
      </c>
      <c r="L978" s="109">
        <f t="shared" si="54"/>
        <v>0</v>
      </c>
      <c r="M978" s="109">
        <f t="shared" si="54"/>
        <v>0.10000532500446531</v>
      </c>
      <c r="N978" s="109">
        <f t="shared" si="54"/>
        <v>0.1044101374179658</v>
      </c>
      <c r="O978" s="109">
        <f t="shared" si="54"/>
        <v>9.573070508966329E-2</v>
      </c>
    </row>
    <row r="979" spans="1:15" x14ac:dyDescent="0.2">
      <c r="A979" s="69" t="s">
        <v>1991</v>
      </c>
      <c r="B979" s="106">
        <f>'Main Pt 2'!B243</f>
        <v>0</v>
      </c>
      <c r="C979" s="106">
        <f>'Main Pt 2'!B256</f>
        <v>0</v>
      </c>
      <c r="D979" s="106">
        <f>'Main Pt 2'!B269</f>
        <v>0</v>
      </c>
      <c r="E979" s="106">
        <f>'Compare Pt 2'!B243</f>
        <v>3446190</v>
      </c>
      <c r="F979" s="106">
        <f>'Compare Pt 2'!B256</f>
        <v>1772005</v>
      </c>
      <c r="G979" s="106">
        <f>'Compare Pt 2'!B269</f>
        <v>1674185</v>
      </c>
      <c r="H979" s="69"/>
      <c r="I979" s="69"/>
      <c r="J979" s="69"/>
      <c r="K979" s="69"/>
      <c r="L979" s="69"/>
      <c r="M979" s="69"/>
      <c r="N979" s="69"/>
      <c r="O979" s="69"/>
    </row>
    <row r="980" spans="1:15" x14ac:dyDescent="0.2">
      <c r="A980" s="69"/>
      <c r="B980" s="69"/>
      <c r="C980" s="69"/>
      <c r="D980" s="69"/>
      <c r="E980" s="69"/>
      <c r="F980" s="69"/>
      <c r="G980" s="69"/>
      <c r="H980" s="69"/>
      <c r="I980" s="69"/>
      <c r="J980" s="69"/>
      <c r="K980" s="69"/>
      <c r="L980" s="69"/>
      <c r="M980" s="69"/>
      <c r="N980" s="69"/>
      <c r="O980" s="69"/>
    </row>
    <row r="981" spans="1:15" ht="15.75" x14ac:dyDescent="0.25">
      <c r="A981" s="102" t="s">
        <v>2006</v>
      </c>
      <c r="B981" s="110">
        <f>'Main Pt 2'!B270</f>
        <v>4809335</v>
      </c>
      <c r="C981" s="110">
        <f>'Main Pt 2'!B295</f>
        <v>2242025</v>
      </c>
      <c r="D981" s="110">
        <f>'Main Pt 2'!B320</f>
        <v>2567305</v>
      </c>
      <c r="E981" s="110">
        <f>'Compare Pt 2'!B270</f>
        <v>33968185</v>
      </c>
      <c r="F981" s="110">
        <f>'Compare Pt 2'!B295</f>
        <v>16724210</v>
      </c>
      <c r="G981" s="110">
        <f>'Compare Pt 2'!B320</f>
        <v>17243980</v>
      </c>
      <c r="H981" s="84"/>
      <c r="I981" s="84"/>
      <c r="J981" s="84"/>
      <c r="K981" s="84"/>
      <c r="L981" s="84"/>
      <c r="M981" s="84"/>
      <c r="N981" s="84"/>
      <c r="O981" s="84"/>
    </row>
    <row r="982" spans="1:15" x14ac:dyDescent="0.2">
      <c r="A982" s="84" t="s">
        <v>2007</v>
      </c>
      <c r="B982" s="110">
        <f>'Main Pt 2'!B271</f>
        <v>1159810</v>
      </c>
      <c r="C982" s="110">
        <f>'Main Pt 2'!B296</f>
        <v>595630</v>
      </c>
      <c r="D982" s="110">
        <f>'Main Pt 2'!B321</f>
        <v>564180</v>
      </c>
      <c r="E982" s="110">
        <f>'Compare Pt 2'!B271</f>
        <v>6839460</v>
      </c>
      <c r="F982" s="110">
        <f>'Compare Pt 2'!B296</f>
        <v>3510080</v>
      </c>
      <c r="G982" s="110">
        <f>'Compare Pt 2'!B321</f>
        <v>3329390</v>
      </c>
      <c r="H982" s="84"/>
      <c r="I982" s="84"/>
      <c r="J982" s="84"/>
      <c r="K982" s="84"/>
      <c r="L982" s="84"/>
      <c r="M982" s="84"/>
      <c r="N982" s="84"/>
      <c r="O982" s="84"/>
    </row>
    <row r="983" spans="1:15" x14ac:dyDescent="0.2">
      <c r="A983" s="84" t="s">
        <v>2008</v>
      </c>
      <c r="B983" s="110">
        <f>'Main Pt 2'!B272</f>
        <v>393830</v>
      </c>
      <c r="C983" s="110">
        <f>'Main Pt 2'!B297</f>
        <v>202255</v>
      </c>
      <c r="D983" s="110">
        <f>'Main Pt 2'!B322</f>
        <v>191570</v>
      </c>
      <c r="E983" s="110">
        <f>'Compare Pt 2'!B272</f>
        <v>2229270</v>
      </c>
      <c r="F983" s="110">
        <f>'Compare Pt 2'!B297</f>
        <v>1141230</v>
      </c>
      <c r="G983" s="110">
        <f>'Compare Pt 2'!B322</f>
        <v>1088045</v>
      </c>
      <c r="H983" s="84"/>
      <c r="I983" s="84"/>
      <c r="J983" s="84"/>
      <c r="K983" s="84"/>
      <c r="L983" s="84"/>
      <c r="M983" s="84"/>
      <c r="N983" s="84"/>
      <c r="O983" s="84"/>
    </row>
    <row r="984" spans="1:15" x14ac:dyDescent="0.2">
      <c r="A984" s="84" t="s">
        <v>2009</v>
      </c>
      <c r="B984" s="110">
        <f>'Main Pt 2'!B273</f>
        <v>2853580</v>
      </c>
      <c r="C984" s="110">
        <f>'Main Pt 2'!B298</f>
        <v>1339045</v>
      </c>
      <c r="D984" s="110">
        <f>'Main Pt 2'!B323</f>
        <v>1514535</v>
      </c>
      <c r="E984" s="110">
        <f>'Compare Pt 2'!B273</f>
        <v>21691910</v>
      </c>
      <c r="F984" s="110">
        <f>'Compare Pt 2'!B298</f>
        <v>10683800</v>
      </c>
      <c r="G984" s="110">
        <f>'Compare Pt 2'!B323</f>
        <v>11008115</v>
      </c>
      <c r="H984" s="84"/>
      <c r="I984" s="84"/>
      <c r="J984" s="84"/>
      <c r="K984" s="84"/>
      <c r="L984" s="84"/>
      <c r="M984" s="84"/>
      <c r="N984" s="84"/>
      <c r="O984" s="84"/>
    </row>
    <row r="985" spans="1:15" x14ac:dyDescent="0.2">
      <c r="A985" s="84" t="s">
        <v>16</v>
      </c>
      <c r="B985" s="110">
        <f>'Main Pt 2'!B274</f>
        <v>795950</v>
      </c>
      <c r="C985" s="110">
        <f>'Main Pt 2'!B299</f>
        <v>307355</v>
      </c>
      <c r="D985" s="110">
        <f>'Main Pt 2'!B324</f>
        <v>488590</v>
      </c>
      <c r="E985" s="110">
        <f>'Compare Pt 2'!B274</f>
        <v>5436815</v>
      </c>
      <c r="F985" s="110">
        <f>'Compare Pt 2'!B299</f>
        <v>2530335</v>
      </c>
      <c r="G985" s="110">
        <f>'Compare Pt 2'!B324</f>
        <v>2906485</v>
      </c>
      <c r="H985" s="84"/>
      <c r="I985" s="84"/>
      <c r="J985" s="84"/>
      <c r="K985" s="84"/>
      <c r="L985" s="84"/>
      <c r="M985" s="84"/>
      <c r="N985" s="84"/>
      <c r="O985" s="84"/>
    </row>
    <row r="986" spans="1:15" x14ac:dyDescent="0.2">
      <c r="A986" s="84" t="s">
        <v>2010</v>
      </c>
      <c r="B986" s="110">
        <f>'Main Pt 2'!B275</f>
        <v>4809340</v>
      </c>
      <c r="C986" s="110">
        <f>'Main Pt 2'!B300</f>
        <v>2242030</v>
      </c>
      <c r="D986" s="110">
        <f>'Main Pt 2'!B325</f>
        <v>2567310</v>
      </c>
      <c r="E986" s="110">
        <f>'Compare Pt 2'!B275</f>
        <v>4809340</v>
      </c>
      <c r="F986" s="110">
        <f>'Compare Pt 2'!B300</f>
        <v>2242030</v>
      </c>
      <c r="G986" s="110">
        <f>'Compare Pt 2'!B325</f>
        <v>2567310</v>
      </c>
      <c r="H986" s="84"/>
      <c r="I986" s="84"/>
      <c r="J986" s="84"/>
      <c r="K986" s="84"/>
      <c r="L986" s="84"/>
      <c r="M986" s="84"/>
      <c r="N986" s="84"/>
      <c r="O986" s="84"/>
    </row>
    <row r="987" spans="1:15" x14ac:dyDescent="0.2">
      <c r="A987" s="84" t="s">
        <v>2007</v>
      </c>
      <c r="B987" s="110">
        <f>'Main Pt 2'!B276</f>
        <v>1159805</v>
      </c>
      <c r="C987" s="110">
        <f>'Main Pt 2'!B301</f>
        <v>595625</v>
      </c>
      <c r="D987" s="110">
        <f>'Main Pt 2'!B326</f>
        <v>564175</v>
      </c>
      <c r="E987" s="110">
        <f>'Compare Pt 2'!B276</f>
        <v>1159810</v>
      </c>
      <c r="F987" s="110">
        <f>'Compare Pt 2'!B301</f>
        <v>595625</v>
      </c>
      <c r="G987" s="110">
        <f>'Compare Pt 2'!B326</f>
        <v>564180</v>
      </c>
      <c r="H987" s="84"/>
      <c r="I987" s="84"/>
      <c r="J987" s="84"/>
      <c r="K987" s="84"/>
      <c r="L987" s="84"/>
      <c r="M987" s="84"/>
      <c r="N987" s="84"/>
      <c r="O987" s="84"/>
    </row>
    <row r="988" spans="1:15" x14ac:dyDescent="0.2">
      <c r="A988" s="84" t="s">
        <v>2008</v>
      </c>
      <c r="B988" s="110">
        <f>'Main Pt 2'!B277</f>
        <v>393830</v>
      </c>
      <c r="C988" s="110">
        <f>'Main Pt 2'!B302</f>
        <v>202255</v>
      </c>
      <c r="D988" s="110">
        <f>'Main Pt 2'!B327</f>
        <v>191575</v>
      </c>
      <c r="E988" s="110">
        <f>'Compare Pt 2'!B277</f>
        <v>393830</v>
      </c>
      <c r="F988" s="110">
        <f>'Compare Pt 2'!B302</f>
        <v>202255</v>
      </c>
      <c r="G988" s="110">
        <f>'Compare Pt 2'!B327</f>
        <v>191570</v>
      </c>
      <c r="H988" s="84"/>
      <c r="I988" s="84"/>
      <c r="J988" s="84"/>
      <c r="K988" s="84"/>
      <c r="L988" s="84"/>
      <c r="M988" s="84"/>
      <c r="N988" s="84"/>
      <c r="O988" s="84"/>
    </row>
    <row r="989" spans="1:15" x14ac:dyDescent="0.2">
      <c r="A989" s="84" t="s">
        <v>2009</v>
      </c>
      <c r="B989" s="110">
        <f>'Main Pt 2'!B278</f>
        <v>2853580</v>
      </c>
      <c r="C989" s="110">
        <f>'Main Pt 2'!B303</f>
        <v>1339045</v>
      </c>
      <c r="D989" s="110">
        <f>'Main Pt 2'!B328</f>
        <v>1514535</v>
      </c>
      <c r="E989" s="110">
        <f>'Compare Pt 2'!B278</f>
        <v>2853585</v>
      </c>
      <c r="F989" s="110">
        <f>'Compare Pt 2'!B303</f>
        <v>1339045</v>
      </c>
      <c r="G989" s="110">
        <f>'Compare Pt 2'!B328</f>
        <v>1514540</v>
      </c>
      <c r="H989" s="84"/>
      <c r="I989" s="84"/>
      <c r="J989" s="84"/>
      <c r="K989" s="84"/>
      <c r="L989" s="84"/>
      <c r="M989" s="84"/>
      <c r="N989" s="84"/>
      <c r="O989" s="84"/>
    </row>
    <row r="990" spans="1:15" x14ac:dyDescent="0.2">
      <c r="A990" s="84" t="s">
        <v>16</v>
      </c>
      <c r="B990" s="110">
        <f>'Main Pt 2'!B279</f>
        <v>795950</v>
      </c>
      <c r="C990" s="110">
        <f>'Main Pt 2'!B304</f>
        <v>307355</v>
      </c>
      <c r="D990" s="110">
        <f>'Main Pt 2'!B329</f>
        <v>488595</v>
      </c>
      <c r="E990" s="110">
        <f>'Compare Pt 2'!B279</f>
        <v>795950</v>
      </c>
      <c r="F990" s="110">
        <f>'Compare Pt 2'!B304</f>
        <v>307360</v>
      </c>
      <c r="G990" s="110">
        <f>'Compare Pt 2'!B329</f>
        <v>488595</v>
      </c>
      <c r="H990" s="84"/>
      <c r="I990" s="84" t="str">
        <f>A991</f>
        <v>Prevalence of low income based on the Low-income measure, after tax (LIM-AT) (%)</v>
      </c>
      <c r="J990" s="104" t="str">
        <f>TRIM('Main Pt 1'!$B$2)</f>
        <v>LIM-AT</v>
      </c>
      <c r="K990" s="105" t="str">
        <f>CONCATENATE(J990,": Male")</f>
        <v>LIM-AT: Male</v>
      </c>
      <c r="L990" s="105" t="str">
        <f>CONCATENATE(J990,": Female")</f>
        <v>LIM-AT: Female</v>
      </c>
      <c r="M990" s="84" t="str">
        <f>TRIM('Compare Pt 1'!$B$2)</f>
        <v>Total pop'n</v>
      </c>
      <c r="N990" s="105" t="str">
        <f>CONCATENATE(M990,": Male")</f>
        <v>Total pop'n: Male</v>
      </c>
      <c r="O990" s="105" t="str">
        <f>CONCATENATE(M990,": Female")</f>
        <v>Total pop'n: Female</v>
      </c>
    </row>
    <row r="991" spans="1:15" x14ac:dyDescent="0.2">
      <c r="A991" s="84" t="s">
        <v>2011</v>
      </c>
      <c r="B991" s="110">
        <f>'Main Pt 2'!B280</f>
        <v>100</v>
      </c>
      <c r="C991" s="110">
        <f>'Main Pt 2'!B305</f>
        <v>100</v>
      </c>
      <c r="D991" s="110">
        <f>'Main Pt 2'!B330</f>
        <v>100</v>
      </c>
      <c r="E991" s="110">
        <f>'Compare Pt 2'!B280</f>
        <v>14</v>
      </c>
      <c r="F991" s="110">
        <f>'Compare Pt 2'!B305</f>
        <v>13</v>
      </c>
      <c r="G991" s="110">
        <f>'Compare Pt 2'!B330</f>
        <v>15</v>
      </c>
      <c r="H991" s="84"/>
      <c r="I991" s="84" t="s">
        <v>2433</v>
      </c>
      <c r="J991" s="103">
        <f t="shared" ref="J991:O995" si="55">B991/100</f>
        <v>1</v>
      </c>
      <c r="K991" s="103">
        <f t="shared" si="55"/>
        <v>1</v>
      </c>
      <c r="L991" s="103">
        <f t="shared" si="55"/>
        <v>1</v>
      </c>
      <c r="M991" s="103">
        <f t="shared" si="55"/>
        <v>0.14000000000000001</v>
      </c>
      <c r="N991" s="103">
        <f t="shared" si="55"/>
        <v>0.13</v>
      </c>
      <c r="O991" s="103">
        <f t="shared" si="55"/>
        <v>0.15</v>
      </c>
    </row>
    <row r="992" spans="1:15" x14ac:dyDescent="0.2">
      <c r="A992" s="84" t="s">
        <v>2012</v>
      </c>
      <c r="B992" s="110">
        <f>'Main Pt 2'!B281</f>
        <v>100</v>
      </c>
      <c r="C992" s="110">
        <f>'Main Pt 2'!B306</f>
        <v>100</v>
      </c>
      <c r="D992" s="110">
        <f>'Main Pt 2'!B331</f>
        <v>100</v>
      </c>
      <c r="E992" s="110">
        <f>'Compare Pt 2'!B281</f>
        <v>17</v>
      </c>
      <c r="F992" s="110">
        <f>'Compare Pt 2'!B306</f>
        <v>17</v>
      </c>
      <c r="G992" s="110">
        <f>'Compare Pt 2'!B331</f>
        <v>17</v>
      </c>
      <c r="H992" s="84"/>
      <c r="I992" s="84" t="s">
        <v>2007</v>
      </c>
      <c r="J992" s="103">
        <f t="shared" si="55"/>
        <v>1</v>
      </c>
      <c r="K992" s="103">
        <f t="shared" si="55"/>
        <v>1</v>
      </c>
      <c r="L992" s="103">
        <f t="shared" si="55"/>
        <v>1</v>
      </c>
      <c r="M992" s="103">
        <f t="shared" si="55"/>
        <v>0.17</v>
      </c>
      <c r="N992" s="103">
        <f t="shared" si="55"/>
        <v>0.17</v>
      </c>
      <c r="O992" s="103">
        <f t="shared" si="55"/>
        <v>0.17</v>
      </c>
    </row>
    <row r="993" spans="1:16" x14ac:dyDescent="0.2">
      <c r="A993" s="84" t="s">
        <v>2013</v>
      </c>
      <c r="B993" s="110">
        <f>'Main Pt 2'!B282</f>
        <v>100</v>
      </c>
      <c r="C993" s="110">
        <f>'Main Pt 2'!B307</f>
        <v>100</v>
      </c>
      <c r="D993" s="110">
        <f>'Main Pt 2'!B332</f>
        <v>100</v>
      </c>
      <c r="E993" s="110">
        <f>'Compare Pt 2'!B282</f>
        <v>18</v>
      </c>
      <c r="F993" s="110">
        <f>'Compare Pt 2'!B307</f>
        <v>18</v>
      </c>
      <c r="G993" s="110">
        <f>'Compare Pt 2'!B332</f>
        <v>18</v>
      </c>
      <c r="H993" s="84"/>
      <c r="I993" s="84" t="s">
        <v>2008</v>
      </c>
      <c r="J993" s="103">
        <f t="shared" si="55"/>
        <v>1</v>
      </c>
      <c r="K993" s="103">
        <f t="shared" si="55"/>
        <v>1</v>
      </c>
      <c r="L993" s="103">
        <f t="shared" si="55"/>
        <v>1</v>
      </c>
      <c r="M993" s="103">
        <f t="shared" si="55"/>
        <v>0.18</v>
      </c>
      <c r="N993" s="103">
        <f t="shared" si="55"/>
        <v>0.18</v>
      </c>
      <c r="O993" s="103">
        <f t="shared" si="55"/>
        <v>0.18</v>
      </c>
    </row>
    <row r="994" spans="1:16" x14ac:dyDescent="0.2">
      <c r="A994" s="84" t="s">
        <v>2014</v>
      </c>
      <c r="B994" s="110">
        <f>'Main Pt 2'!B283</f>
        <v>100</v>
      </c>
      <c r="C994" s="110">
        <f>'Main Pt 2'!B308</f>
        <v>100</v>
      </c>
      <c r="D994" s="110">
        <f>'Main Pt 2'!B333</f>
        <v>100</v>
      </c>
      <c r="E994" s="110">
        <f>'Compare Pt 2'!B283</f>
        <v>13</v>
      </c>
      <c r="F994" s="110">
        <f>'Compare Pt 2'!B308</f>
        <v>13</v>
      </c>
      <c r="G994" s="110">
        <f>'Compare Pt 2'!B333</f>
        <v>14</v>
      </c>
      <c r="H994" s="84"/>
      <c r="I994" s="84" t="s">
        <v>2009</v>
      </c>
      <c r="J994" s="103">
        <f t="shared" si="55"/>
        <v>1</v>
      </c>
      <c r="K994" s="103">
        <f t="shared" si="55"/>
        <v>1</v>
      </c>
      <c r="L994" s="103">
        <f t="shared" si="55"/>
        <v>1</v>
      </c>
      <c r="M994" s="103">
        <f t="shared" si="55"/>
        <v>0.13</v>
      </c>
      <c r="N994" s="103">
        <f t="shared" si="55"/>
        <v>0.13</v>
      </c>
      <c r="O994" s="103">
        <f t="shared" si="55"/>
        <v>0.14000000000000001</v>
      </c>
    </row>
    <row r="995" spans="1:16" x14ac:dyDescent="0.2">
      <c r="A995" s="84" t="s">
        <v>2015</v>
      </c>
      <c r="B995" s="110">
        <f>'Main Pt 2'!B284</f>
        <v>100</v>
      </c>
      <c r="C995" s="110">
        <f>'Main Pt 2'!B309</f>
        <v>100</v>
      </c>
      <c r="D995" s="110">
        <f>'Main Pt 2'!B334</f>
        <v>100</v>
      </c>
      <c r="E995" s="110">
        <f>'Compare Pt 2'!B284</f>
        <v>15</v>
      </c>
      <c r="F995" s="110">
        <f>'Compare Pt 2'!B309</f>
        <v>12</v>
      </c>
      <c r="G995" s="110">
        <f>'Compare Pt 2'!B334</f>
        <v>17</v>
      </c>
      <c r="H995" s="84"/>
      <c r="I995" s="84" t="s">
        <v>16</v>
      </c>
      <c r="J995" s="103">
        <f t="shared" si="55"/>
        <v>1</v>
      </c>
      <c r="K995" s="103">
        <f t="shared" si="55"/>
        <v>1</v>
      </c>
      <c r="L995" s="103">
        <f t="shared" si="55"/>
        <v>1</v>
      </c>
      <c r="M995" s="103">
        <f t="shared" si="55"/>
        <v>0.15</v>
      </c>
      <c r="N995" s="103">
        <f t="shared" si="55"/>
        <v>0.12</v>
      </c>
      <c r="O995" s="103">
        <f t="shared" si="55"/>
        <v>0.17</v>
      </c>
    </row>
    <row r="996" spans="1:16" x14ac:dyDescent="0.2">
      <c r="A996" s="84" t="s">
        <v>2016</v>
      </c>
      <c r="B996" s="110">
        <f>'Main Pt 2'!B285</f>
        <v>2749405</v>
      </c>
      <c r="C996" s="110">
        <f>'Main Pt 2'!B310</f>
        <v>1320050</v>
      </c>
      <c r="D996" s="110">
        <f>'Main Pt 2'!B335</f>
        <v>1429360</v>
      </c>
      <c r="E996" s="110">
        <f>'Compare Pt 2'!B285</f>
        <v>3113485</v>
      </c>
      <c r="F996" s="110">
        <f>'Compare Pt 2'!B310</f>
        <v>1511140</v>
      </c>
      <c r="G996" s="110">
        <f>'Compare Pt 2'!B335</f>
        <v>1602350</v>
      </c>
      <c r="H996" s="84"/>
      <c r="I996" s="84"/>
      <c r="J996" s="84"/>
      <c r="K996" s="84"/>
      <c r="L996" s="84"/>
      <c r="M996" s="84"/>
      <c r="N996" s="84"/>
      <c r="O996" s="84"/>
    </row>
    <row r="997" spans="1:16" x14ac:dyDescent="0.2">
      <c r="A997" s="84" t="s">
        <v>2007</v>
      </c>
      <c r="B997" s="110">
        <f>'Main Pt 2'!B286</f>
        <v>657380</v>
      </c>
      <c r="C997" s="110">
        <f>'Main Pt 2'!B311</f>
        <v>337255</v>
      </c>
      <c r="D997" s="110">
        <f>'Main Pt 2'!B336</f>
        <v>320135</v>
      </c>
      <c r="E997" s="110">
        <f>'Compare Pt 2'!B286</f>
        <v>690575</v>
      </c>
      <c r="F997" s="110">
        <f>'Compare Pt 2'!B311</f>
        <v>354290</v>
      </c>
      <c r="G997" s="110">
        <f>'Compare Pt 2'!B336</f>
        <v>336285</v>
      </c>
      <c r="H997" s="84"/>
      <c r="I997" s="84"/>
      <c r="J997" s="84"/>
      <c r="K997" s="84"/>
      <c r="L997" s="84"/>
      <c r="M997" s="84"/>
      <c r="N997" s="84"/>
      <c r="O997" s="84"/>
      <c r="P997" s="7"/>
    </row>
    <row r="998" spans="1:16" x14ac:dyDescent="0.2">
      <c r="A998" s="84" t="s">
        <v>2008</v>
      </c>
      <c r="B998" s="110">
        <f>'Main Pt 2'!B287</f>
        <v>225530</v>
      </c>
      <c r="C998" s="110">
        <f>'Main Pt 2'!B312</f>
        <v>115295</v>
      </c>
      <c r="D998" s="110">
        <f>'Main Pt 2'!B337</f>
        <v>110240</v>
      </c>
      <c r="E998" s="110">
        <f>'Compare Pt 2'!B287</f>
        <v>233310</v>
      </c>
      <c r="F998" s="110">
        <f>'Compare Pt 2'!B312</f>
        <v>119375</v>
      </c>
      <c r="G998" s="110">
        <f>'Compare Pt 2'!B337</f>
        <v>113940</v>
      </c>
      <c r="H998" s="84"/>
      <c r="I998" s="84"/>
      <c r="J998" s="84"/>
      <c r="K998" s="84"/>
      <c r="L998" s="84"/>
      <c r="M998" s="84"/>
      <c r="N998" s="84"/>
      <c r="O998" s="84"/>
      <c r="P998" s="7"/>
    </row>
    <row r="999" spans="1:16" x14ac:dyDescent="0.2">
      <c r="A999" s="84" t="s">
        <v>2009</v>
      </c>
      <c r="B999" s="110">
        <f>'Main Pt 2'!B288</f>
        <v>1836315</v>
      </c>
      <c r="C999" s="110">
        <f>'Main Pt 2'!B313</f>
        <v>887065</v>
      </c>
      <c r="D999" s="110">
        <f>'Main Pt 2'!B338</f>
        <v>949250</v>
      </c>
      <c r="E999" s="110">
        <f>'Compare Pt 2'!B288</f>
        <v>2146725</v>
      </c>
      <c r="F999" s="110">
        <f>'Compare Pt 2'!B313</f>
        <v>1050890</v>
      </c>
      <c r="G999" s="110">
        <f>'Compare Pt 2'!B338</f>
        <v>1095835</v>
      </c>
      <c r="H999" s="84"/>
      <c r="I999" s="84"/>
      <c r="J999" s="84"/>
      <c r="K999" s="84"/>
      <c r="L999" s="84"/>
      <c r="M999" s="84"/>
      <c r="N999" s="84"/>
      <c r="O999" s="84"/>
      <c r="P999" s="7"/>
    </row>
    <row r="1000" spans="1:16" x14ac:dyDescent="0.2">
      <c r="A1000" s="84" t="s">
        <v>16</v>
      </c>
      <c r="B1000" s="110">
        <f>'Main Pt 2'!B289</f>
        <v>255710</v>
      </c>
      <c r="C1000" s="110">
        <f>'Main Pt 2'!B314</f>
        <v>95735</v>
      </c>
      <c r="D1000" s="110">
        <f>'Main Pt 2'!B339</f>
        <v>159975</v>
      </c>
      <c r="E1000" s="110">
        <f>'Compare Pt 2'!B289</f>
        <v>276185</v>
      </c>
      <c r="F1000" s="110">
        <f>'Compare Pt 2'!B314</f>
        <v>105955</v>
      </c>
      <c r="G1000" s="110">
        <f>'Compare Pt 2'!B339</f>
        <v>170230</v>
      </c>
      <c r="H1000" s="84"/>
      <c r="I1000" s="84" t="str">
        <f>A1001</f>
        <v>Prevalence of low income based on the Low-income cut-offs, after tax (LICO-AT) (%)</v>
      </c>
      <c r="J1000" s="104" t="str">
        <f>TRIM('Main Pt 1'!$B$2)</f>
        <v>LIM-AT</v>
      </c>
      <c r="K1000" s="105" t="str">
        <f>CONCATENATE(J1000,": Male")</f>
        <v>LIM-AT: Male</v>
      </c>
      <c r="L1000" s="105" t="str">
        <f>CONCATENATE(J1000,": Female")</f>
        <v>LIM-AT: Female</v>
      </c>
      <c r="M1000" s="84" t="str">
        <f>TRIM('Compare Pt 1'!$B$2)</f>
        <v>Total pop'n</v>
      </c>
      <c r="N1000" s="105" t="str">
        <f>CONCATENATE(M1000,": Male")</f>
        <v>Total pop'n: Male</v>
      </c>
      <c r="O1000" s="105" t="str">
        <f>CONCATENATE(M1000,": Female")</f>
        <v>Total pop'n: Female</v>
      </c>
      <c r="P1000" s="7"/>
    </row>
    <row r="1001" spans="1:16" x14ac:dyDescent="0.2">
      <c r="A1001" s="84" t="s">
        <v>2017</v>
      </c>
      <c r="B1001" s="110">
        <f>'Main Pt 2'!B290</f>
        <v>57</v>
      </c>
      <c r="C1001" s="110">
        <f>'Main Pt 2'!B315</f>
        <v>59</v>
      </c>
      <c r="D1001" s="110">
        <f>'Main Pt 2'!B340</f>
        <v>56</v>
      </c>
      <c r="E1001" s="110">
        <f>'Compare Pt 2'!B290</f>
        <v>9</v>
      </c>
      <c r="F1001" s="110">
        <f>'Compare Pt 2'!B315</f>
        <v>9</v>
      </c>
      <c r="G1001" s="110">
        <f>'Compare Pt 2'!B340</f>
        <v>9</v>
      </c>
      <c r="H1001" s="84"/>
      <c r="I1001" s="84" t="s">
        <v>2433</v>
      </c>
      <c r="J1001" s="103">
        <f t="shared" ref="J1001:O1005" si="56">B1001/100</f>
        <v>0.56999999999999995</v>
      </c>
      <c r="K1001" s="103">
        <f t="shared" si="56"/>
        <v>0.59</v>
      </c>
      <c r="L1001" s="103">
        <f t="shared" si="56"/>
        <v>0.56000000000000005</v>
      </c>
      <c r="M1001" s="103">
        <f t="shared" si="56"/>
        <v>0.09</v>
      </c>
      <c r="N1001" s="103">
        <f t="shared" si="56"/>
        <v>0.09</v>
      </c>
      <c r="O1001" s="103">
        <f t="shared" si="56"/>
        <v>0.09</v>
      </c>
      <c r="P1001" s="7"/>
    </row>
    <row r="1002" spans="1:16" x14ac:dyDescent="0.2">
      <c r="A1002" s="84" t="s">
        <v>2012</v>
      </c>
      <c r="B1002" s="110">
        <f>'Main Pt 2'!B291</f>
        <v>57</v>
      </c>
      <c r="C1002" s="110">
        <f>'Main Pt 2'!B316</f>
        <v>57</v>
      </c>
      <c r="D1002" s="110">
        <f>'Main Pt 2'!B341</f>
        <v>57</v>
      </c>
      <c r="E1002" s="110">
        <f>'Compare Pt 2'!B291</f>
        <v>10</v>
      </c>
      <c r="F1002" s="110">
        <f>'Compare Pt 2'!B316</f>
        <v>10</v>
      </c>
      <c r="G1002" s="110">
        <f>'Compare Pt 2'!B341</f>
        <v>10</v>
      </c>
      <c r="H1002" s="84"/>
      <c r="I1002" s="84" t="s">
        <v>2007</v>
      </c>
      <c r="J1002" s="103">
        <f t="shared" si="56"/>
        <v>0.56999999999999995</v>
      </c>
      <c r="K1002" s="103">
        <f t="shared" si="56"/>
        <v>0.56999999999999995</v>
      </c>
      <c r="L1002" s="103">
        <f t="shared" si="56"/>
        <v>0.56999999999999995</v>
      </c>
      <c r="M1002" s="103">
        <f t="shared" si="56"/>
        <v>0.1</v>
      </c>
      <c r="N1002" s="103">
        <f t="shared" si="56"/>
        <v>0.1</v>
      </c>
      <c r="O1002" s="103">
        <f t="shared" si="56"/>
        <v>0.1</v>
      </c>
      <c r="P1002" s="7"/>
    </row>
    <row r="1003" spans="1:16" x14ac:dyDescent="0.2">
      <c r="A1003" s="84" t="s">
        <v>2013</v>
      </c>
      <c r="B1003" s="110">
        <f>'Main Pt 2'!B292</f>
        <v>57</v>
      </c>
      <c r="C1003" s="110">
        <f>'Main Pt 2'!B317</f>
        <v>57</v>
      </c>
      <c r="D1003" s="110">
        <f>'Main Pt 2'!B342</f>
        <v>58</v>
      </c>
      <c r="E1003" s="110">
        <f>'Compare Pt 2'!B292</f>
        <v>11</v>
      </c>
      <c r="F1003" s="110">
        <f>'Compare Pt 2'!B317</f>
        <v>11</v>
      </c>
      <c r="G1003" s="110">
        <f>'Compare Pt 2'!B342</f>
        <v>11</v>
      </c>
      <c r="H1003" s="84"/>
      <c r="I1003" s="84" t="s">
        <v>2008</v>
      </c>
      <c r="J1003" s="103">
        <f t="shared" si="56"/>
        <v>0.56999999999999995</v>
      </c>
      <c r="K1003" s="103">
        <f t="shared" si="56"/>
        <v>0.56999999999999995</v>
      </c>
      <c r="L1003" s="103">
        <f t="shared" si="56"/>
        <v>0.57999999999999996</v>
      </c>
      <c r="M1003" s="103">
        <f t="shared" si="56"/>
        <v>0.11</v>
      </c>
      <c r="N1003" s="103">
        <f t="shared" si="56"/>
        <v>0.11</v>
      </c>
      <c r="O1003" s="103">
        <f t="shared" si="56"/>
        <v>0.11</v>
      </c>
      <c r="P1003" s="7"/>
    </row>
    <row r="1004" spans="1:16" x14ac:dyDescent="0.2">
      <c r="A1004" s="84" t="s">
        <v>2014</v>
      </c>
      <c r="B1004" s="110">
        <f>'Main Pt 2'!B293</f>
        <v>64</v>
      </c>
      <c r="C1004" s="110">
        <f>'Main Pt 2'!B318</f>
        <v>66</v>
      </c>
      <c r="D1004" s="110">
        <f>'Main Pt 2'!B343</f>
        <v>63</v>
      </c>
      <c r="E1004" s="110">
        <f>'Compare Pt 2'!B293</f>
        <v>10</v>
      </c>
      <c r="F1004" s="110">
        <f>'Compare Pt 2'!B318</f>
        <v>10</v>
      </c>
      <c r="G1004" s="110">
        <f>'Compare Pt 2'!B343</f>
        <v>10</v>
      </c>
      <c r="H1004" s="84"/>
      <c r="I1004" s="84" t="s">
        <v>2009</v>
      </c>
      <c r="J1004" s="103">
        <f t="shared" si="56"/>
        <v>0.64</v>
      </c>
      <c r="K1004" s="103">
        <f t="shared" si="56"/>
        <v>0.66</v>
      </c>
      <c r="L1004" s="103">
        <f t="shared" si="56"/>
        <v>0.63</v>
      </c>
      <c r="M1004" s="103">
        <f t="shared" si="56"/>
        <v>0.1</v>
      </c>
      <c r="N1004" s="103">
        <f t="shared" si="56"/>
        <v>0.1</v>
      </c>
      <c r="O1004" s="103">
        <f t="shared" si="56"/>
        <v>0.1</v>
      </c>
      <c r="P1004" s="7"/>
    </row>
    <row r="1005" spans="1:16" x14ac:dyDescent="0.2">
      <c r="A1005" s="84" t="s">
        <v>2015</v>
      </c>
      <c r="B1005" s="110">
        <f>'Main Pt 2'!B294</f>
        <v>32</v>
      </c>
      <c r="C1005" s="110">
        <f>'Main Pt 2'!B319</f>
        <v>31</v>
      </c>
      <c r="D1005" s="110">
        <f>'Main Pt 2'!B344</f>
        <v>33</v>
      </c>
      <c r="E1005" s="110">
        <f>'Compare Pt 2'!B294</f>
        <v>5</v>
      </c>
      <c r="F1005" s="110">
        <f>'Compare Pt 2'!B319</f>
        <v>4</v>
      </c>
      <c r="G1005" s="110">
        <f>'Compare Pt 2'!B344</f>
        <v>6</v>
      </c>
      <c r="H1005" s="84"/>
      <c r="I1005" s="84" t="s">
        <v>16</v>
      </c>
      <c r="J1005" s="103">
        <f t="shared" si="56"/>
        <v>0.32</v>
      </c>
      <c r="K1005" s="103">
        <f t="shared" si="56"/>
        <v>0.31</v>
      </c>
      <c r="L1005" s="103">
        <f t="shared" si="56"/>
        <v>0.33</v>
      </c>
      <c r="M1005" s="103">
        <f t="shared" si="56"/>
        <v>0.05</v>
      </c>
      <c r="N1005" s="103">
        <f t="shared" si="56"/>
        <v>0.04</v>
      </c>
      <c r="O1005" s="103">
        <f t="shared" si="56"/>
        <v>0.06</v>
      </c>
      <c r="P1005" s="7"/>
    </row>
    <row r="1006" spans="1:16" x14ac:dyDescent="0.2">
      <c r="A1006" s="84"/>
      <c r="B1006" s="110"/>
      <c r="C1006" s="110"/>
      <c r="D1006" s="110"/>
      <c r="E1006" s="110"/>
      <c r="F1006" s="110"/>
      <c r="G1006" s="110"/>
      <c r="H1006" s="84"/>
      <c r="I1006" s="84"/>
      <c r="J1006" s="84"/>
      <c r="K1006" s="84"/>
      <c r="L1006" s="84"/>
      <c r="M1006" s="84"/>
      <c r="N1006" s="84"/>
      <c r="O1006" s="84"/>
    </row>
    <row r="1007" spans="1:16" ht="15.75" x14ac:dyDescent="0.25">
      <c r="A1007" s="99" t="s">
        <v>81</v>
      </c>
      <c r="B1007" s="106">
        <f>'Main Pt 1'!B129</f>
        <v>4809340</v>
      </c>
      <c r="C1007" s="106">
        <f>'Main Pt 1'!B134</f>
        <v>2242030</v>
      </c>
      <c r="D1007" s="106">
        <f>'Main Pt 1'!B139</f>
        <v>2567310</v>
      </c>
      <c r="E1007" s="106">
        <f>'Compare Pt 1'!B129</f>
        <v>34460060</v>
      </c>
      <c r="F1007" s="106">
        <f>'Compare Pt 1'!B134</f>
        <v>16971575</v>
      </c>
      <c r="G1007" s="106">
        <f>'Compare Pt 1'!B139</f>
        <v>17488485</v>
      </c>
      <c r="H1007" s="69"/>
      <c r="I1007" s="109"/>
      <c r="J1007" s="112" t="str">
        <f>J37</f>
        <v>LIM-AT</v>
      </c>
      <c r="K1007" s="112" t="str">
        <f t="shared" ref="K1007:O1007" si="57">K37</f>
        <v>LIM-AT: Male</v>
      </c>
      <c r="L1007" s="112" t="str">
        <f t="shared" si="57"/>
        <v>LIM-AT: Female</v>
      </c>
      <c r="M1007" s="112" t="str">
        <f t="shared" si="57"/>
        <v>Total pop'n</v>
      </c>
      <c r="N1007" s="112" t="str">
        <f t="shared" si="57"/>
        <v>Total pop'n: Male</v>
      </c>
      <c r="O1007" s="112" t="str">
        <f t="shared" si="57"/>
        <v>Total pop'n: Female</v>
      </c>
    </row>
    <row r="1008" spans="1:16" x14ac:dyDescent="0.2">
      <c r="A1008" s="69" t="s">
        <v>82</v>
      </c>
      <c r="B1008" s="106">
        <f>'Main Pt 1'!B130</f>
        <v>4066770</v>
      </c>
      <c r="C1008" s="106">
        <f>'Main Pt 1'!B135</f>
        <v>1880570</v>
      </c>
      <c r="D1008" s="106">
        <f>'Main Pt 1'!B140</f>
        <v>2186200</v>
      </c>
      <c r="E1008" s="106">
        <f>'Compare Pt 1'!B130</f>
        <v>32034585</v>
      </c>
      <c r="F1008" s="106">
        <f>'Compare Pt 1'!B135</f>
        <v>15799495</v>
      </c>
      <c r="G1008" s="106">
        <f>'Compare Pt 1'!B140</f>
        <v>16235090</v>
      </c>
      <c r="H1008" s="69"/>
      <c r="I1008" s="69" t="s">
        <v>2534</v>
      </c>
      <c r="J1008" s="109">
        <f t="shared" ref="J1008:O1008" si="58">B1008/B1007</f>
        <v>0.8455983565312496</v>
      </c>
      <c r="K1008" s="109">
        <f t="shared" si="58"/>
        <v>0.83878003416546609</v>
      </c>
      <c r="L1008" s="109">
        <f t="shared" si="58"/>
        <v>0.85155279261172201</v>
      </c>
      <c r="M1008" s="115">
        <f t="shared" si="58"/>
        <v>0.9296148932996634</v>
      </c>
      <c r="N1008" s="115">
        <f t="shared" si="58"/>
        <v>0.93093864299571494</v>
      </c>
      <c r="O1008" s="115">
        <f t="shared" si="58"/>
        <v>0.92833026988901557</v>
      </c>
    </row>
    <row r="1009" spans="1:26" x14ac:dyDescent="0.2">
      <c r="A1009" s="69" t="s">
        <v>83</v>
      </c>
      <c r="B1009" s="106">
        <f>'Main Pt 1'!B131</f>
        <v>1011200</v>
      </c>
      <c r="C1009" s="106">
        <f>'Main Pt 1'!B136</f>
        <v>518695</v>
      </c>
      <c r="D1009" s="106">
        <f>'Main Pt 1'!B141</f>
        <v>492505</v>
      </c>
      <c r="E1009" s="106">
        <f>'Compare Pt 1'!B131</f>
        <v>6652795</v>
      </c>
      <c r="F1009" s="106">
        <f>'Compare Pt 1'!B136</f>
        <v>3412780</v>
      </c>
      <c r="G1009" s="106">
        <f>'Compare Pt 1'!B141</f>
        <v>3240015</v>
      </c>
      <c r="H1009" s="69"/>
      <c r="I1009" s="69" t="s">
        <v>2535</v>
      </c>
      <c r="J1009" s="109">
        <f t="shared" ref="J1009:O1009" si="59">B1011/B1007</f>
        <v>0.15440060382505708</v>
      </c>
      <c r="K1009" s="109">
        <f t="shared" si="59"/>
        <v>0.16121773571272463</v>
      </c>
      <c r="L1009" s="109">
        <f t="shared" si="59"/>
        <v>0.14844720738827799</v>
      </c>
      <c r="M1009" s="115">
        <f t="shared" si="59"/>
        <v>7.0385106700336569E-2</v>
      </c>
      <c r="N1009" s="115">
        <f t="shared" si="59"/>
        <v>6.9061651614537839E-2</v>
      </c>
      <c r="O1009" s="115">
        <f t="shared" si="59"/>
        <v>7.1670016013393956E-2</v>
      </c>
    </row>
    <row r="1010" spans="1:26" x14ac:dyDescent="0.2">
      <c r="A1010" s="69" t="s">
        <v>84</v>
      </c>
      <c r="B1010" s="106">
        <f>'Main Pt 1'!B132</f>
        <v>3055575</v>
      </c>
      <c r="C1010" s="106">
        <f>'Main Pt 1'!B137</f>
        <v>1361880</v>
      </c>
      <c r="D1010" s="106">
        <f>'Main Pt 1'!B142</f>
        <v>1693690</v>
      </c>
      <c r="E1010" s="106">
        <f>'Compare Pt 1'!B132</f>
        <v>25381790</v>
      </c>
      <c r="F1010" s="106">
        <f>'Compare Pt 1'!B137</f>
        <v>12386710</v>
      </c>
      <c r="G1010" s="106">
        <f>'Compare Pt 1'!B142</f>
        <v>12995080</v>
      </c>
      <c r="H1010" s="69"/>
      <c r="I1010" s="69"/>
      <c r="J1010" s="69"/>
      <c r="K1010" s="69"/>
      <c r="L1010" s="69"/>
      <c r="M1010" s="69"/>
      <c r="N1010" s="69"/>
      <c r="O1010" s="69"/>
      <c r="Q1010" s="7"/>
      <c r="R1010" s="7"/>
      <c r="S1010" s="7"/>
      <c r="T1010" s="7"/>
      <c r="U1010" s="7"/>
      <c r="V1010" s="7"/>
      <c r="W1010" s="7"/>
      <c r="X1010" s="7"/>
      <c r="Y1010" s="7"/>
      <c r="Z1010" s="7"/>
    </row>
    <row r="1011" spans="1:26" x14ac:dyDescent="0.2">
      <c r="A1011" s="69" t="s">
        <v>85</v>
      </c>
      <c r="B1011" s="106">
        <f>'Main Pt 1'!B133</f>
        <v>742565</v>
      </c>
      <c r="C1011" s="106">
        <f>'Main Pt 1'!B138</f>
        <v>361455</v>
      </c>
      <c r="D1011" s="106">
        <f>'Main Pt 1'!B143</f>
        <v>381110</v>
      </c>
      <c r="E1011" s="106">
        <f>'Compare Pt 1'!B133</f>
        <v>2425475</v>
      </c>
      <c r="F1011" s="106">
        <f>'Compare Pt 1'!B138</f>
        <v>1172085</v>
      </c>
      <c r="G1011" s="106">
        <f>'Compare Pt 1'!B143</f>
        <v>1253400</v>
      </c>
      <c r="H1011" s="69"/>
      <c r="I1011" s="69"/>
      <c r="J1011" s="69"/>
      <c r="K1011" s="69"/>
      <c r="L1011" s="69"/>
      <c r="M1011" s="69"/>
      <c r="N1011" s="69"/>
      <c r="O1011" s="69"/>
      <c r="Q1011" s="7"/>
      <c r="R1011" s="7"/>
      <c r="S1011" s="7"/>
      <c r="T1011" s="7"/>
      <c r="U1011" s="7"/>
      <c r="V1011" s="7"/>
      <c r="W1011" s="7"/>
      <c r="X1011" s="7"/>
      <c r="Y1011" s="7"/>
      <c r="Z1011" s="7"/>
    </row>
    <row r="1012" spans="1:26" x14ac:dyDescent="0.2">
      <c r="A1012" s="69"/>
      <c r="B1012" s="106"/>
      <c r="C1012" s="106"/>
      <c r="D1012" s="106"/>
      <c r="E1012" s="106"/>
      <c r="F1012" s="106"/>
      <c r="G1012" s="106"/>
      <c r="H1012" s="69"/>
      <c r="I1012" s="69"/>
      <c r="J1012" s="69"/>
      <c r="K1012" s="69"/>
      <c r="L1012" s="69"/>
      <c r="M1012" s="69"/>
      <c r="N1012" s="69"/>
      <c r="O1012" s="69"/>
      <c r="Q1012" s="7"/>
      <c r="R1012" s="148" t="s">
        <v>2675</v>
      </c>
      <c r="S1012" s="148"/>
      <c r="T1012" s="148"/>
      <c r="U1012" s="148"/>
      <c r="V1012" s="148"/>
      <c r="W1012" s="148"/>
      <c r="X1012" s="148"/>
      <c r="Y1012" s="7"/>
      <c r="Z1012" s="7"/>
    </row>
    <row r="1013" spans="1:26" ht="15.75" x14ac:dyDescent="0.25">
      <c r="A1013" s="102" t="s">
        <v>92</v>
      </c>
      <c r="B1013" s="110">
        <f>'Main Pt 1'!B144</f>
        <v>4809340</v>
      </c>
      <c r="C1013" s="110">
        <f>'Main Pt 1'!B155</f>
        <v>2242030</v>
      </c>
      <c r="D1013" s="110">
        <f>'Main Pt 1'!B166</f>
        <v>2567310</v>
      </c>
      <c r="E1013" s="110">
        <f>'Compare Pt 1'!B144</f>
        <v>34460065</v>
      </c>
      <c r="F1013" s="110">
        <f>'Compare Pt 1'!B155</f>
        <v>16971580</v>
      </c>
      <c r="G1013" s="110">
        <f>'Compare Pt 1'!B166</f>
        <v>17488485</v>
      </c>
      <c r="H1013" s="84"/>
      <c r="I1013" s="84"/>
      <c r="J1013" s="104" t="str">
        <f>J37</f>
        <v>LIM-AT</v>
      </c>
      <c r="K1013" s="105" t="str">
        <f>CONCATENATE(J1013,": Male")</f>
        <v>LIM-AT: Male</v>
      </c>
      <c r="L1013" s="105" t="str">
        <f>CONCATENATE(J1013,": Female")</f>
        <v>LIM-AT: Female</v>
      </c>
      <c r="M1013" s="84" t="str">
        <f>M37</f>
        <v>Total pop'n</v>
      </c>
      <c r="N1013" s="105" t="str">
        <f>CONCATENATE(M1013,": Male")</f>
        <v>Total pop'n: Male</v>
      </c>
      <c r="O1013" s="105" t="str">
        <f>CONCATENATE(M1013,": Female")</f>
        <v>Total pop'n: Female</v>
      </c>
      <c r="Q1013" s="7"/>
      <c r="R1013" s="7"/>
      <c r="S1013" s="137" t="str">
        <f>J1013</f>
        <v>LIM-AT</v>
      </c>
      <c r="T1013" s="137" t="str">
        <f t="shared" ref="T1013:X1013" si="60">K1013</f>
        <v>LIM-AT: Male</v>
      </c>
      <c r="U1013" s="137" t="str">
        <f t="shared" si="60"/>
        <v>LIM-AT: Female</v>
      </c>
      <c r="V1013" s="137" t="str">
        <f t="shared" si="60"/>
        <v>Total pop'n</v>
      </c>
      <c r="W1013" s="137" t="str">
        <f t="shared" si="60"/>
        <v>Total pop'n: Male</v>
      </c>
      <c r="X1013" s="137" t="str">
        <f t="shared" si="60"/>
        <v>Total pop'n: Female</v>
      </c>
      <c r="Y1013" s="7"/>
      <c r="Z1013" s="7"/>
    </row>
    <row r="1014" spans="1:26" x14ac:dyDescent="0.2">
      <c r="A1014" s="84" t="s">
        <v>93</v>
      </c>
      <c r="B1014" s="110">
        <f>'Main Pt 1'!B145</f>
        <v>3243225</v>
      </c>
      <c r="C1014" s="110">
        <f>'Main Pt 1'!B156</f>
        <v>1511920</v>
      </c>
      <c r="D1014" s="110">
        <f>'Main Pt 1'!B167</f>
        <v>1731300</v>
      </c>
      <c r="E1014" s="110">
        <f>'Compare Pt 1'!B145</f>
        <v>26412610</v>
      </c>
      <c r="F1014" s="110">
        <f>'Compare Pt 1'!B156</f>
        <v>13124325</v>
      </c>
      <c r="G1014" s="110">
        <f>'Compare Pt 1'!B167</f>
        <v>13288285</v>
      </c>
      <c r="H1014" s="84"/>
      <c r="I1014" s="84" t="str">
        <f t="shared" ref="I1014:I1023" si="61">TRIM(A1014)</f>
        <v>Non-immigrants</v>
      </c>
      <c r="J1014" s="103">
        <f t="shared" ref="J1014:J1023" si="62">B1014/B$1013</f>
        <v>0.67435968344928821</v>
      </c>
      <c r="K1014" s="103">
        <f t="shared" ref="K1014:K1023" si="63">C1014/C$1013</f>
        <v>0.67435315316922606</v>
      </c>
      <c r="L1014" s="103">
        <f t="shared" ref="L1014:L1023" si="64">D1014/D$1013</f>
        <v>0.67436343877443705</v>
      </c>
      <c r="M1014" s="103">
        <f t="shared" ref="M1014:M1023" si="65">E1014/E$1013</f>
        <v>0.76647011548004917</v>
      </c>
      <c r="N1014" s="103">
        <f t="shared" ref="N1014:N1023" si="66">F1014/F$1013</f>
        <v>0.77331191321020198</v>
      </c>
      <c r="O1014" s="103">
        <f t="shared" ref="O1014:O1023" si="67">G1014/G$1013</f>
        <v>0.75983053992384131</v>
      </c>
      <c r="Q1014" s="7"/>
      <c r="R1014" s="7" t="s">
        <v>2691</v>
      </c>
      <c r="S1014" s="136">
        <f>IF(J1014&lt;Charts!$R$514,"",Data!J1014)</f>
        <v>0.67435968344928821</v>
      </c>
      <c r="T1014" s="136">
        <f>IF(K1014&lt;Charts!$R$514,"",Data!K1014)</f>
        <v>0.67435315316922606</v>
      </c>
      <c r="U1014" s="136">
        <f>IF(L1014&lt;Charts!$R$514,"",Data!L1014)</f>
        <v>0.67436343877443705</v>
      </c>
      <c r="V1014" s="136">
        <f>IF(M1014&lt;Charts!$R$514,"",Data!M1014)</f>
        <v>0.76647011548004917</v>
      </c>
      <c r="W1014" s="136">
        <f>IF(N1014&lt;Charts!$R$514,"",Data!N1014)</f>
        <v>0.77331191321020198</v>
      </c>
      <c r="X1014" s="136">
        <f>IF(O1014&lt;Charts!$R$514,"",Data!O1014)</f>
        <v>0.75983053992384131</v>
      </c>
      <c r="Y1014" s="7"/>
      <c r="Z1014" s="7"/>
    </row>
    <row r="1015" spans="1:26" x14ac:dyDescent="0.2">
      <c r="A1015" s="84" t="s">
        <v>94</v>
      </c>
      <c r="B1015" s="110">
        <f>'Main Pt 1'!B146</f>
        <v>1349775</v>
      </c>
      <c r="C1015" s="110">
        <f>'Main Pt 1'!B157</f>
        <v>617680</v>
      </c>
      <c r="D1015" s="110">
        <f>'Main Pt 1'!B168</f>
        <v>732095</v>
      </c>
      <c r="E1015" s="110">
        <f>'Compare Pt 1'!B146</f>
        <v>7540825</v>
      </c>
      <c r="F1015" s="110">
        <f>'Compare Pt 1'!B157</f>
        <v>3586495</v>
      </c>
      <c r="G1015" s="110">
        <f>'Compare Pt 1'!B168</f>
        <v>3954330</v>
      </c>
      <c r="H1015" s="84"/>
      <c r="I1015" s="84" t="str">
        <f t="shared" si="61"/>
        <v>Immigrants</v>
      </c>
      <c r="J1015" s="103">
        <f t="shared" si="62"/>
        <v>0.28065701322842634</v>
      </c>
      <c r="K1015" s="103">
        <f t="shared" si="63"/>
        <v>0.27550032782790596</v>
      </c>
      <c r="L1015" s="103">
        <f t="shared" si="64"/>
        <v>0.28516034292703257</v>
      </c>
      <c r="M1015" s="103">
        <f t="shared" si="65"/>
        <v>0.21882793894904146</v>
      </c>
      <c r="N1015" s="103">
        <f t="shared" si="66"/>
        <v>0.21132357741589175</v>
      </c>
      <c r="O1015" s="103">
        <f t="shared" si="67"/>
        <v>0.22611049499141864</v>
      </c>
      <c r="Q1015" s="7"/>
      <c r="R1015" s="7" t="s">
        <v>2692</v>
      </c>
      <c r="S1015" s="136">
        <f>IF(J1015&lt;Charts!$R$514,"",Data!J1015)</f>
        <v>0.28065701322842634</v>
      </c>
      <c r="T1015" s="136">
        <f>IF(K1015&lt;Charts!$R$514,"",Data!K1015)</f>
        <v>0.27550032782790596</v>
      </c>
      <c r="U1015" s="136">
        <f>IF(L1015&lt;Charts!$R$514,"",Data!L1015)</f>
        <v>0.28516034292703257</v>
      </c>
      <c r="V1015" s="136">
        <f>IF(M1015&lt;Charts!$R$514,"",Data!M1015)</f>
        <v>0.21882793894904146</v>
      </c>
      <c r="W1015" s="136">
        <f>IF(N1015&lt;Charts!$R$514,"",Data!N1015)</f>
        <v>0.21132357741589175</v>
      </c>
      <c r="X1015" s="136">
        <f>IF(O1015&lt;Charts!$R$514,"",Data!O1015)</f>
        <v>0.22611049499141864</v>
      </c>
      <c r="Y1015" s="7"/>
      <c r="Z1015" s="7"/>
    </row>
    <row r="1016" spans="1:26" x14ac:dyDescent="0.2">
      <c r="A1016" s="84" t="s">
        <v>95</v>
      </c>
      <c r="B1016" s="110">
        <f>'Main Pt 1'!B147</f>
        <v>215760</v>
      </c>
      <c r="C1016" s="110">
        <f>'Main Pt 1'!B158</f>
        <v>91045</v>
      </c>
      <c r="D1016" s="110">
        <f>'Main Pt 1'!B169</f>
        <v>124715</v>
      </c>
      <c r="E1016" s="110">
        <f>'Compare Pt 1'!B147</f>
        <v>1941505</v>
      </c>
      <c r="F1016" s="110">
        <f>'Compare Pt 1'!B158</f>
        <v>927795</v>
      </c>
      <c r="G1016" s="110">
        <f>'Compare Pt 1'!B169</f>
        <v>1013710</v>
      </c>
      <c r="H1016" s="84"/>
      <c r="I1016" s="84" t="str">
        <f t="shared" si="61"/>
        <v>Before 1981</v>
      </c>
      <c r="J1016" s="103">
        <f t="shared" si="62"/>
        <v>4.4862704653861031E-2</v>
      </c>
      <c r="K1016" s="103">
        <f t="shared" si="63"/>
        <v>4.0608288024691908E-2</v>
      </c>
      <c r="L1016" s="103">
        <f t="shared" si="64"/>
        <v>4.8578083675130779E-2</v>
      </c>
      <c r="M1016" s="103">
        <f t="shared" si="65"/>
        <v>5.6340723675361609E-2</v>
      </c>
      <c r="N1016" s="103">
        <f t="shared" si="66"/>
        <v>5.466756778096088E-2</v>
      </c>
      <c r="O1016" s="103">
        <f t="shared" si="67"/>
        <v>5.7964426306795588E-2</v>
      </c>
      <c r="Q1016" s="7"/>
      <c r="R1016" s="7" t="s">
        <v>2693</v>
      </c>
      <c r="S1016" s="136">
        <f>IF(J1016&lt;Charts!$R$514,"",Data!J1016)</f>
        <v>4.4862704653861031E-2</v>
      </c>
      <c r="T1016" s="136">
        <f>IF(K1016&lt;Charts!$R$514,"",Data!K1016)</f>
        <v>4.0608288024691908E-2</v>
      </c>
      <c r="U1016" s="136">
        <f>IF(L1016&lt;Charts!$R$514,"",Data!L1016)</f>
        <v>4.8578083675130779E-2</v>
      </c>
      <c r="V1016" s="136">
        <f>IF(M1016&lt;Charts!$R$514,"",Data!M1016)</f>
        <v>5.6340723675361609E-2</v>
      </c>
      <c r="W1016" s="136">
        <f>IF(N1016&lt;Charts!$R$514,"",Data!N1016)</f>
        <v>5.466756778096088E-2</v>
      </c>
      <c r="X1016" s="136">
        <f>IF(O1016&lt;Charts!$R$514,"",Data!O1016)</f>
        <v>5.7964426306795588E-2</v>
      </c>
      <c r="Y1016" s="7"/>
      <c r="Z1016" s="7"/>
    </row>
    <row r="1017" spans="1:26" x14ac:dyDescent="0.2">
      <c r="A1017" s="84" t="s">
        <v>96</v>
      </c>
      <c r="B1017" s="110">
        <f>'Main Pt 1'!B148</f>
        <v>132215</v>
      </c>
      <c r="C1017" s="110">
        <f>'Main Pt 1'!B159</f>
        <v>61960</v>
      </c>
      <c r="D1017" s="110">
        <f>'Main Pt 1'!B170</f>
        <v>70250</v>
      </c>
      <c r="E1017" s="110">
        <f>'Compare Pt 1'!B148</f>
        <v>915555</v>
      </c>
      <c r="F1017" s="110">
        <f>'Compare Pt 1'!B159</f>
        <v>439245</v>
      </c>
      <c r="G1017" s="110">
        <f>'Compare Pt 1'!B170</f>
        <v>476315</v>
      </c>
      <c r="H1017" s="84"/>
      <c r="I1017" s="84" t="str">
        <f t="shared" si="61"/>
        <v>1981 to 1990</v>
      </c>
      <c r="J1017" s="103">
        <f t="shared" si="62"/>
        <v>2.7491298182286968E-2</v>
      </c>
      <c r="K1017" s="103">
        <f t="shared" si="63"/>
        <v>2.7635669460265921E-2</v>
      </c>
      <c r="L1017" s="103">
        <f t="shared" si="64"/>
        <v>2.7363271283950906E-2</v>
      </c>
      <c r="M1017" s="103">
        <f t="shared" si="65"/>
        <v>2.6568580181145916E-2</v>
      </c>
      <c r="N1017" s="103">
        <f t="shared" si="66"/>
        <v>2.5881208467331857E-2</v>
      </c>
      <c r="O1017" s="103">
        <f t="shared" si="67"/>
        <v>2.7235921236173403E-2</v>
      </c>
      <c r="Q1017" s="7"/>
      <c r="R1017" s="7" t="s">
        <v>2694</v>
      </c>
      <c r="S1017" s="136">
        <f>IF(J1017&lt;Charts!$R$514,"",Data!J1017)</f>
        <v>2.7491298182286968E-2</v>
      </c>
      <c r="T1017" s="136">
        <f>IF(K1017&lt;Charts!$R$514,"",Data!K1017)</f>
        <v>2.7635669460265921E-2</v>
      </c>
      <c r="U1017" s="136">
        <f>IF(L1017&lt;Charts!$R$514,"",Data!L1017)</f>
        <v>2.7363271283950906E-2</v>
      </c>
      <c r="V1017" s="136">
        <f>IF(M1017&lt;Charts!$R$514,"",Data!M1017)</f>
        <v>2.6568580181145916E-2</v>
      </c>
      <c r="W1017" s="136">
        <f>IF(N1017&lt;Charts!$R$514,"",Data!N1017)</f>
        <v>2.5881208467331857E-2</v>
      </c>
      <c r="X1017" s="136">
        <f>IF(O1017&lt;Charts!$R$514,"",Data!O1017)</f>
        <v>2.7235921236173403E-2</v>
      </c>
      <c r="Y1017" s="7"/>
      <c r="Z1017" s="7"/>
    </row>
    <row r="1018" spans="1:26" x14ac:dyDescent="0.2">
      <c r="A1018" s="84" t="s">
        <v>97</v>
      </c>
      <c r="B1018" s="110">
        <f>'Main Pt 1'!B149</f>
        <v>248275</v>
      </c>
      <c r="C1018" s="110">
        <f>'Main Pt 1'!B160</f>
        <v>112230</v>
      </c>
      <c r="D1018" s="110">
        <f>'Main Pt 1'!B171</f>
        <v>136050</v>
      </c>
      <c r="E1018" s="110">
        <f>'Compare Pt 1'!B149</f>
        <v>1486660</v>
      </c>
      <c r="F1018" s="110">
        <f>'Compare Pt 1'!B160</f>
        <v>696715</v>
      </c>
      <c r="G1018" s="110">
        <f>'Compare Pt 1'!B171</f>
        <v>789945</v>
      </c>
      <c r="H1018" s="84"/>
      <c r="I1018" s="84" t="str">
        <f t="shared" si="61"/>
        <v>1991 to 2000</v>
      </c>
      <c r="J1018" s="103">
        <f t="shared" si="62"/>
        <v>5.1623507591478247E-2</v>
      </c>
      <c r="K1018" s="103">
        <f t="shared" si="63"/>
        <v>5.0057314130497806E-2</v>
      </c>
      <c r="L1018" s="103">
        <f t="shared" si="64"/>
        <v>5.2993210792619511E-2</v>
      </c>
      <c r="M1018" s="103">
        <f t="shared" si="65"/>
        <v>4.3141532089391012E-2</v>
      </c>
      <c r="N1018" s="103">
        <f t="shared" si="66"/>
        <v>4.1051864352052075E-2</v>
      </c>
      <c r="O1018" s="103">
        <f t="shared" si="67"/>
        <v>4.5169435774453877E-2</v>
      </c>
      <c r="Q1018" s="7"/>
      <c r="R1018" s="7" t="s">
        <v>2695</v>
      </c>
      <c r="S1018" s="136">
        <f>IF(J1018&lt;Charts!$R$514,"",Data!J1018)</f>
        <v>5.1623507591478247E-2</v>
      </c>
      <c r="T1018" s="136">
        <f>IF(K1018&lt;Charts!$R$514,"",Data!K1018)</f>
        <v>5.0057314130497806E-2</v>
      </c>
      <c r="U1018" s="136">
        <f>IF(L1018&lt;Charts!$R$514,"",Data!L1018)</f>
        <v>5.2993210792619511E-2</v>
      </c>
      <c r="V1018" s="136">
        <f>IF(M1018&lt;Charts!$R$514,"",Data!M1018)</f>
        <v>4.3141532089391012E-2</v>
      </c>
      <c r="W1018" s="136">
        <f>IF(N1018&lt;Charts!$R$514,"",Data!N1018)</f>
        <v>4.1051864352052075E-2</v>
      </c>
      <c r="X1018" s="136">
        <f>IF(O1018&lt;Charts!$R$514,"",Data!O1018)</f>
        <v>4.5169435774453877E-2</v>
      </c>
      <c r="Y1018" s="7"/>
      <c r="Z1018" s="7"/>
    </row>
    <row r="1019" spans="1:26" x14ac:dyDescent="0.2">
      <c r="A1019" s="84" t="s">
        <v>98</v>
      </c>
      <c r="B1019" s="110">
        <f>'Main Pt 1'!B150</f>
        <v>374095</v>
      </c>
      <c r="C1019" s="110">
        <f>'Main Pt 1'!B161</f>
        <v>170035</v>
      </c>
      <c r="D1019" s="110">
        <f>'Main Pt 1'!B172</f>
        <v>204060</v>
      </c>
      <c r="E1019" s="110">
        <f>'Compare Pt 1'!B150</f>
        <v>1985035</v>
      </c>
      <c r="F1019" s="110">
        <f>'Compare Pt 1'!B161</f>
        <v>940570</v>
      </c>
      <c r="G1019" s="110">
        <f>'Compare Pt 1'!B172</f>
        <v>1044465</v>
      </c>
      <c r="H1019" s="84"/>
      <c r="I1019" s="84" t="str">
        <f t="shared" si="61"/>
        <v>2001 to 2010</v>
      </c>
      <c r="J1019" s="103">
        <f t="shared" si="62"/>
        <v>7.7785101490017342E-2</v>
      </c>
      <c r="K1019" s="103">
        <f t="shared" si="63"/>
        <v>7.5839752367274305E-2</v>
      </c>
      <c r="L1019" s="103">
        <f t="shared" si="64"/>
        <v>7.9483973497551916E-2</v>
      </c>
      <c r="M1019" s="103">
        <f t="shared" si="65"/>
        <v>5.7603925007106052E-2</v>
      </c>
      <c r="N1019" s="103">
        <f t="shared" si="66"/>
        <v>5.5420296754927947E-2</v>
      </c>
      <c r="O1019" s="103">
        <f t="shared" si="67"/>
        <v>5.9723012027628468E-2</v>
      </c>
      <c r="Q1019" s="7"/>
      <c r="R1019" s="7" t="s">
        <v>2696</v>
      </c>
      <c r="S1019" s="136">
        <f>IF(J1019&lt;Charts!$R$514,"",Data!J1019)</f>
        <v>7.7785101490017342E-2</v>
      </c>
      <c r="T1019" s="136">
        <f>IF(K1019&lt;Charts!$R$514,"",Data!K1019)</f>
        <v>7.5839752367274305E-2</v>
      </c>
      <c r="U1019" s="136">
        <f>IF(L1019&lt;Charts!$R$514,"",Data!L1019)</f>
        <v>7.9483973497551916E-2</v>
      </c>
      <c r="V1019" s="136">
        <f>IF(M1019&lt;Charts!$R$514,"",Data!M1019)</f>
        <v>5.7603925007106052E-2</v>
      </c>
      <c r="W1019" s="136">
        <f>IF(N1019&lt;Charts!$R$514,"",Data!N1019)</f>
        <v>5.5420296754927947E-2</v>
      </c>
      <c r="X1019" s="136">
        <f>IF(O1019&lt;Charts!$R$514,"",Data!O1019)</f>
        <v>5.9723012027628468E-2</v>
      </c>
      <c r="Y1019" s="7"/>
      <c r="Z1019" s="7"/>
    </row>
    <row r="1020" spans="1:26" x14ac:dyDescent="0.2">
      <c r="A1020" s="84" t="s">
        <v>99</v>
      </c>
      <c r="B1020" s="110">
        <f>'Main Pt 1'!B151</f>
        <v>159805</v>
      </c>
      <c r="C1020" s="110">
        <f>'Main Pt 1'!B162</f>
        <v>72235</v>
      </c>
      <c r="D1020" s="110">
        <f>'Main Pt 1'!B173</f>
        <v>87565</v>
      </c>
      <c r="E1020" s="110">
        <f>'Compare Pt 1'!B151</f>
        <v>928940</v>
      </c>
      <c r="F1020" s="110">
        <f>'Compare Pt 1'!B162</f>
        <v>439890</v>
      </c>
      <c r="G1020" s="110">
        <f>'Compare Pt 1'!B173</f>
        <v>489055</v>
      </c>
      <c r="H1020" s="84"/>
      <c r="I1020" s="84" t="str">
        <f t="shared" si="61"/>
        <v>2001 to 2005</v>
      </c>
      <c r="J1020" s="103">
        <f t="shared" si="62"/>
        <v>3.3228052081990457E-2</v>
      </c>
      <c r="K1020" s="103">
        <f t="shared" si="63"/>
        <v>3.2218569778281289E-2</v>
      </c>
      <c r="L1020" s="103">
        <f t="shared" si="64"/>
        <v>3.4107684697212259E-2</v>
      </c>
      <c r="M1020" s="103">
        <f t="shared" si="65"/>
        <v>2.6957000806585828E-2</v>
      </c>
      <c r="N1020" s="103">
        <f t="shared" si="66"/>
        <v>2.5919213178737632E-2</v>
      </c>
      <c r="O1020" s="103">
        <f t="shared" si="67"/>
        <v>2.7964400575578731E-2</v>
      </c>
      <c r="Q1020" s="7"/>
      <c r="R1020" s="7" t="s">
        <v>2697</v>
      </c>
      <c r="S1020" s="136">
        <f>IF(J1020&lt;Charts!$R$514,"",Data!J1020)</f>
        <v>3.3228052081990457E-2</v>
      </c>
      <c r="T1020" s="136">
        <f>IF(K1020&lt;Charts!$R$514,"",Data!K1020)</f>
        <v>3.2218569778281289E-2</v>
      </c>
      <c r="U1020" s="136">
        <f>IF(L1020&lt;Charts!$R$514,"",Data!L1020)</f>
        <v>3.4107684697212259E-2</v>
      </c>
      <c r="V1020" s="136">
        <f>IF(M1020&lt;Charts!$R$514,"",Data!M1020)</f>
        <v>2.6957000806585828E-2</v>
      </c>
      <c r="W1020" s="136">
        <f>IF(N1020&lt;Charts!$R$514,"",Data!N1020)</f>
        <v>2.5919213178737632E-2</v>
      </c>
      <c r="X1020" s="136">
        <f>IF(O1020&lt;Charts!$R$514,"",Data!O1020)</f>
        <v>2.7964400575578731E-2</v>
      </c>
      <c r="Y1020" s="7"/>
      <c r="Z1020" s="7"/>
    </row>
    <row r="1021" spans="1:26" x14ac:dyDescent="0.2">
      <c r="A1021" s="84" t="s">
        <v>100</v>
      </c>
      <c r="B1021" s="110">
        <f>'Main Pt 1'!B152</f>
        <v>214295</v>
      </c>
      <c r="C1021" s="110">
        <f>'Main Pt 1'!B163</f>
        <v>97800</v>
      </c>
      <c r="D1021" s="110">
        <f>'Main Pt 1'!B174</f>
        <v>116495</v>
      </c>
      <c r="E1021" s="110">
        <f>'Compare Pt 1'!B152</f>
        <v>1056095</v>
      </c>
      <c r="F1021" s="110">
        <f>'Compare Pt 1'!B163</f>
        <v>500680</v>
      </c>
      <c r="G1021" s="110">
        <f>'Compare Pt 1'!B174</f>
        <v>555415</v>
      </c>
      <c r="H1021" s="84"/>
      <c r="I1021" s="84" t="str">
        <f t="shared" si="61"/>
        <v>2006 to 2010</v>
      </c>
      <c r="J1021" s="103">
        <f t="shared" si="62"/>
        <v>4.4558089051720193E-2</v>
      </c>
      <c r="K1021" s="103">
        <f t="shared" si="63"/>
        <v>4.3621182588993009E-2</v>
      </c>
      <c r="L1021" s="103">
        <f t="shared" si="64"/>
        <v>4.5376288800339656E-2</v>
      </c>
      <c r="M1021" s="103">
        <f t="shared" si="65"/>
        <v>3.0646924200520224E-2</v>
      </c>
      <c r="N1021" s="103">
        <f t="shared" si="66"/>
        <v>2.9501083576190315E-2</v>
      </c>
      <c r="O1021" s="103">
        <f t="shared" si="67"/>
        <v>3.1758897354459234E-2</v>
      </c>
      <c r="Q1021" s="7"/>
      <c r="R1021" s="7" t="s">
        <v>2698</v>
      </c>
      <c r="S1021" s="136">
        <f>IF(J1021&lt;Charts!$R$514,"",Data!J1021)</f>
        <v>4.4558089051720193E-2</v>
      </c>
      <c r="T1021" s="136">
        <f>IF(K1021&lt;Charts!$R$514,"",Data!K1021)</f>
        <v>4.3621182588993009E-2</v>
      </c>
      <c r="U1021" s="136">
        <f>IF(L1021&lt;Charts!$R$514,"",Data!L1021)</f>
        <v>4.5376288800339656E-2</v>
      </c>
      <c r="V1021" s="136">
        <f>IF(M1021&lt;Charts!$R$514,"",Data!M1021)</f>
        <v>3.0646924200520224E-2</v>
      </c>
      <c r="W1021" s="136">
        <f>IF(N1021&lt;Charts!$R$514,"",Data!N1021)</f>
        <v>2.9501083576190315E-2</v>
      </c>
      <c r="X1021" s="136">
        <f>IF(O1021&lt;Charts!$R$514,"",Data!O1021)</f>
        <v>3.1758897354459234E-2</v>
      </c>
      <c r="Y1021" s="7"/>
      <c r="Z1021" s="7"/>
    </row>
    <row r="1022" spans="1:26" x14ac:dyDescent="0.2">
      <c r="A1022" s="84" t="s">
        <v>101</v>
      </c>
      <c r="B1022" s="110">
        <f>'Main Pt 1'!B153</f>
        <v>379425</v>
      </c>
      <c r="C1022" s="110">
        <f>'Main Pt 1'!B164</f>
        <v>182410</v>
      </c>
      <c r="D1022" s="110">
        <f>'Main Pt 1'!B175</f>
        <v>197020</v>
      </c>
      <c r="E1022" s="110">
        <f>'Compare Pt 1'!B153</f>
        <v>1212080</v>
      </c>
      <c r="F1022" s="110">
        <f>'Compare Pt 1'!B164</f>
        <v>582175</v>
      </c>
      <c r="G1022" s="110">
        <f>'Compare Pt 1'!B175</f>
        <v>629900</v>
      </c>
      <c r="H1022" s="84"/>
      <c r="I1022" s="84" t="str">
        <f t="shared" si="61"/>
        <v>2011 to 2016</v>
      </c>
      <c r="J1022" s="103">
        <f t="shared" si="62"/>
        <v>7.8893361667089448E-2</v>
      </c>
      <c r="K1022" s="103">
        <f t="shared" si="63"/>
        <v>8.135930384517602E-2</v>
      </c>
      <c r="L1022" s="103">
        <f t="shared" si="64"/>
        <v>7.6741803677779469E-2</v>
      </c>
      <c r="M1022" s="103">
        <f t="shared" si="65"/>
        <v>3.5173468187015895E-2</v>
      </c>
      <c r="N1022" s="103">
        <f t="shared" si="66"/>
        <v>3.4302934670784921E-2</v>
      </c>
      <c r="O1022" s="103">
        <f t="shared" si="67"/>
        <v>3.6017985548776811E-2</v>
      </c>
      <c r="Q1022" s="7"/>
      <c r="R1022" s="7" t="s">
        <v>2699</v>
      </c>
      <c r="S1022" s="136">
        <f>IF(J1022&lt;Charts!$R$514,"",Data!J1022)</f>
        <v>7.8893361667089448E-2</v>
      </c>
      <c r="T1022" s="136">
        <f>IF(K1022&lt;Charts!$R$514,"",Data!K1022)</f>
        <v>8.135930384517602E-2</v>
      </c>
      <c r="U1022" s="136">
        <f>IF(L1022&lt;Charts!$R$514,"",Data!L1022)</f>
        <v>7.6741803677779469E-2</v>
      </c>
      <c r="V1022" s="136">
        <f>IF(M1022&lt;Charts!$R$514,"",Data!M1022)</f>
        <v>3.5173468187015895E-2</v>
      </c>
      <c r="W1022" s="136">
        <f>IF(N1022&lt;Charts!$R$514,"",Data!N1022)</f>
        <v>3.4302934670784921E-2</v>
      </c>
      <c r="X1022" s="136">
        <f>IF(O1022&lt;Charts!$R$514,"",Data!O1022)</f>
        <v>3.6017985548776811E-2</v>
      </c>
      <c r="Y1022" s="7"/>
      <c r="Z1022" s="7"/>
    </row>
    <row r="1023" spans="1:26" x14ac:dyDescent="0.2">
      <c r="A1023" s="84" t="s">
        <v>102</v>
      </c>
      <c r="B1023" s="110">
        <f>'Main Pt 1'!B154</f>
        <v>216345</v>
      </c>
      <c r="C1023" s="110">
        <f>'Main Pt 1'!B165</f>
        <v>112430</v>
      </c>
      <c r="D1023" s="110">
        <f>'Main Pt 1'!B176</f>
        <v>103915</v>
      </c>
      <c r="E1023" s="110">
        <f>'Compare Pt 1'!B154</f>
        <v>506625</v>
      </c>
      <c r="F1023" s="110">
        <f>'Compare Pt 1'!B165</f>
        <v>260760</v>
      </c>
      <c r="G1023" s="110">
        <f>'Compare Pt 1'!B176</f>
        <v>245870</v>
      </c>
      <c r="H1023" s="84"/>
      <c r="I1023" s="84" t="str">
        <f t="shared" si="61"/>
        <v>Non-permanent residents</v>
      </c>
      <c r="J1023" s="103">
        <f t="shared" si="62"/>
        <v>4.4984342965978696E-2</v>
      </c>
      <c r="K1023" s="103">
        <f t="shared" si="63"/>
        <v>5.0146519002867936E-2</v>
      </c>
      <c r="L1023" s="103">
        <f t="shared" si="64"/>
        <v>4.0476218298530368E-2</v>
      </c>
      <c r="M1023" s="103">
        <f t="shared" si="65"/>
        <v>1.4701800475419882E-2</v>
      </c>
      <c r="N1023" s="103">
        <f t="shared" si="66"/>
        <v>1.536450937390626E-2</v>
      </c>
      <c r="O1023" s="103">
        <f t="shared" si="67"/>
        <v>1.4058965084740044E-2</v>
      </c>
      <c r="Q1023" s="7"/>
      <c r="R1023" s="7" t="s">
        <v>2700</v>
      </c>
      <c r="S1023" s="136">
        <f>IF(J1023&lt;Charts!$R$514,"",Data!J1023)</f>
        <v>4.4984342965978696E-2</v>
      </c>
      <c r="T1023" s="136">
        <f>IF(K1023&lt;Charts!$R$514,"",Data!K1023)</f>
        <v>5.0146519002867936E-2</v>
      </c>
      <c r="U1023" s="136">
        <f>IF(L1023&lt;Charts!$R$514,"",Data!L1023)</f>
        <v>4.0476218298530368E-2</v>
      </c>
      <c r="V1023" s="136">
        <f>IF(M1023&lt;Charts!$R$514,"",Data!M1023)</f>
        <v>1.4701800475419882E-2</v>
      </c>
      <c r="W1023" s="136">
        <f>IF(N1023&lt;Charts!$R$514,"",Data!N1023)</f>
        <v>1.536450937390626E-2</v>
      </c>
      <c r="X1023" s="136">
        <f>IF(O1023&lt;Charts!$R$514,"",Data!O1023)</f>
        <v>1.4058965084740044E-2</v>
      </c>
      <c r="Y1023" s="7"/>
      <c r="Z1023" s="7"/>
    </row>
    <row r="1024" spans="1:26" x14ac:dyDescent="0.2">
      <c r="A1024" s="84"/>
      <c r="B1024" s="110"/>
      <c r="C1024" s="110"/>
      <c r="D1024" s="110"/>
      <c r="E1024" s="110"/>
      <c r="F1024" s="110"/>
      <c r="G1024" s="110"/>
      <c r="H1024" s="84"/>
      <c r="I1024" s="84"/>
      <c r="J1024" s="103"/>
      <c r="K1024" s="84"/>
      <c r="L1024" s="84"/>
      <c r="M1024" s="84"/>
      <c r="N1024" s="84"/>
      <c r="O1024" s="84"/>
      <c r="Q1024" s="7"/>
      <c r="R1024" s="148" t="s">
        <v>2675</v>
      </c>
      <c r="S1024" s="148"/>
      <c r="T1024" s="148"/>
      <c r="U1024" s="148"/>
      <c r="V1024" s="148"/>
      <c r="W1024" s="148"/>
      <c r="X1024" s="148"/>
      <c r="Y1024" s="7"/>
      <c r="Z1024" s="7"/>
    </row>
    <row r="1025" spans="1:26" ht="15.75" x14ac:dyDescent="0.25">
      <c r="A1025" s="99" t="s">
        <v>115</v>
      </c>
      <c r="B1025" s="106">
        <f>'Main Pt 1'!B177</f>
        <v>1349765</v>
      </c>
      <c r="C1025" s="106">
        <f>'Main Pt 1'!B183</f>
        <v>617670</v>
      </c>
      <c r="D1025" s="106">
        <f>'Main Pt 1'!B189</f>
        <v>732090</v>
      </c>
      <c r="E1025" s="106">
        <f>'Compare Pt 1'!B177</f>
        <v>7540805</v>
      </c>
      <c r="F1025" s="106">
        <f>'Compare Pt 1'!B183</f>
        <v>3586490</v>
      </c>
      <c r="G1025" s="106">
        <f>'Compare Pt 1'!B189</f>
        <v>3954325</v>
      </c>
      <c r="H1025" s="69"/>
      <c r="I1025" s="69"/>
      <c r="J1025" s="112" t="str">
        <f>TRIM('Main Pt 1'!B2)</f>
        <v>LIM-AT</v>
      </c>
      <c r="K1025" s="100" t="str">
        <f>CONCATENATE(J1025,": Male")</f>
        <v>LIM-AT: Male</v>
      </c>
      <c r="L1025" s="100" t="str">
        <f>CONCATENATE(J1025,": Female")</f>
        <v>LIM-AT: Female</v>
      </c>
      <c r="M1025" s="69" t="str">
        <f>TRIM('Compare Pt 1'!B2)</f>
        <v>Total pop'n</v>
      </c>
      <c r="N1025" s="100" t="str">
        <f>CONCATENATE(M1025,": Male")</f>
        <v>Total pop'n: Male</v>
      </c>
      <c r="O1025" s="100" t="str">
        <f>CONCATENATE(M1025,": Female")</f>
        <v>Total pop'n: Female</v>
      </c>
      <c r="Q1025" s="7"/>
      <c r="R1025" s="7"/>
      <c r="S1025" s="135" t="str">
        <f>J1025</f>
        <v>LIM-AT</v>
      </c>
      <c r="T1025" s="135" t="str">
        <f t="shared" ref="T1025:X1025" si="68">K1025</f>
        <v>LIM-AT: Male</v>
      </c>
      <c r="U1025" s="135" t="str">
        <f t="shared" si="68"/>
        <v>LIM-AT: Female</v>
      </c>
      <c r="V1025" s="135" t="str">
        <f t="shared" si="68"/>
        <v>Total pop'n</v>
      </c>
      <c r="W1025" s="135" t="str">
        <f t="shared" si="68"/>
        <v>Total pop'n: Male</v>
      </c>
      <c r="X1025" s="135" t="str">
        <f t="shared" si="68"/>
        <v>Total pop'n: Female</v>
      </c>
      <c r="Y1025" s="7"/>
      <c r="Z1025" s="7"/>
    </row>
    <row r="1026" spans="1:26" x14ac:dyDescent="0.2">
      <c r="A1026" s="69" t="s">
        <v>116</v>
      </c>
      <c r="B1026" s="106">
        <f>'Main Pt 1'!B178</f>
        <v>129600</v>
      </c>
      <c r="C1026" s="106">
        <f>'Main Pt 1'!B184</f>
        <v>64590</v>
      </c>
      <c r="D1026" s="106">
        <f>'Main Pt 1'!B190</f>
        <v>65010</v>
      </c>
      <c r="E1026" s="106">
        <f>'Compare Pt 1'!B178</f>
        <v>731340</v>
      </c>
      <c r="F1026" s="106">
        <f>'Compare Pt 1'!B184</f>
        <v>364165</v>
      </c>
      <c r="G1026" s="106">
        <f>'Compare Pt 1'!B190</f>
        <v>367175</v>
      </c>
      <c r="H1026" s="69"/>
      <c r="I1026" s="69" t="str">
        <f>TRIM(A1026)</f>
        <v>Under 5 years</v>
      </c>
      <c r="J1026" s="109">
        <f t="shared" ref="J1026:L1030" si="69">B1026/B$1025</f>
        <v>9.601671402058877E-2</v>
      </c>
      <c r="K1026" s="109">
        <f t="shared" si="69"/>
        <v>0.10457040167079508</v>
      </c>
      <c r="L1026" s="109">
        <f t="shared" si="69"/>
        <v>8.8800557308527636E-2</v>
      </c>
      <c r="M1026" s="109">
        <f t="shared" ref="M1026:O1030" si="70">E1026/E$1025</f>
        <v>9.6984340531282798E-2</v>
      </c>
      <c r="N1026" s="109">
        <f t="shared" si="70"/>
        <v>0.10153799397182203</v>
      </c>
      <c r="O1026" s="109">
        <f t="shared" si="70"/>
        <v>9.2854026919891516E-2</v>
      </c>
      <c r="Q1026" s="7"/>
      <c r="R1026" s="7" t="s">
        <v>2701</v>
      </c>
      <c r="S1026" s="136">
        <f>IF(J1026&lt;Charts!$R$543,"",Data!J1026)</f>
        <v>9.601671402058877E-2</v>
      </c>
      <c r="T1026" s="136">
        <f>IF(K1026&lt;Charts!$R$543,"",Data!K1026)</f>
        <v>0.10457040167079508</v>
      </c>
      <c r="U1026" s="136">
        <f>IF(L1026&lt;Charts!$R$543,"",Data!L1026)</f>
        <v>8.8800557308527636E-2</v>
      </c>
      <c r="V1026" s="136">
        <f>IF(M1026&lt;Charts!$R$543,"",Data!M1026)</f>
        <v>9.6984340531282798E-2</v>
      </c>
      <c r="W1026" s="136">
        <f>IF(N1026&lt;Charts!$R$543,"",Data!N1026)</f>
        <v>0.10153799397182203</v>
      </c>
      <c r="X1026" s="136">
        <f>IF(O1026&lt;Charts!$R$543,"",Data!O1026)</f>
        <v>9.2854026919891516E-2</v>
      </c>
      <c r="Y1026" s="7"/>
      <c r="Z1026" s="7"/>
    </row>
    <row r="1027" spans="1:26" x14ac:dyDescent="0.2">
      <c r="A1027" s="69" t="s">
        <v>117</v>
      </c>
      <c r="B1027" s="106">
        <f>'Main Pt 1'!B179</f>
        <v>225645</v>
      </c>
      <c r="C1027" s="106">
        <f>'Main Pt 1'!B185</f>
        <v>114340</v>
      </c>
      <c r="D1027" s="106">
        <f>'Main Pt 1'!B191</f>
        <v>111305</v>
      </c>
      <c r="E1027" s="106">
        <f>'Compare Pt 1'!B179</f>
        <v>1311810</v>
      </c>
      <c r="F1027" s="106">
        <f>'Compare Pt 1'!B185</f>
        <v>665870</v>
      </c>
      <c r="G1027" s="106">
        <f>'Compare Pt 1'!B191</f>
        <v>645940</v>
      </c>
      <c r="H1027" s="69"/>
      <c r="I1027" s="69" t="str">
        <f>TRIM(A1027)</f>
        <v>5 to 14 years</v>
      </c>
      <c r="J1027" s="109">
        <f t="shared" si="69"/>
        <v>0.16717354502450427</v>
      </c>
      <c r="K1027" s="109">
        <f t="shared" si="69"/>
        <v>0.18511502906082536</v>
      </c>
      <c r="L1027" s="109">
        <f t="shared" si="69"/>
        <v>0.15203731781611551</v>
      </c>
      <c r="M1027" s="109">
        <f t="shared" si="70"/>
        <v>0.17396153328457639</v>
      </c>
      <c r="N1027" s="109">
        <f t="shared" si="70"/>
        <v>0.18566063198280214</v>
      </c>
      <c r="O1027" s="109">
        <f t="shared" si="70"/>
        <v>0.16335025573264716</v>
      </c>
      <c r="Q1027" s="7"/>
      <c r="R1027" s="7" t="s">
        <v>2702</v>
      </c>
      <c r="S1027" s="136">
        <f>IF(J1027&lt;Charts!$R$543,"",Data!J1027)</f>
        <v>0.16717354502450427</v>
      </c>
      <c r="T1027" s="136">
        <f>IF(K1027&lt;Charts!$R$543,"",Data!K1027)</f>
        <v>0.18511502906082536</v>
      </c>
      <c r="U1027" s="136">
        <f>IF(L1027&lt;Charts!$R$543,"",Data!L1027)</f>
        <v>0.15203731781611551</v>
      </c>
      <c r="V1027" s="136">
        <f>IF(M1027&lt;Charts!$R$543,"",Data!M1027)</f>
        <v>0.17396153328457639</v>
      </c>
      <c r="W1027" s="136">
        <f>IF(N1027&lt;Charts!$R$543,"",Data!N1027)</f>
        <v>0.18566063198280214</v>
      </c>
      <c r="X1027" s="136">
        <f>IF(O1027&lt;Charts!$R$543,"",Data!O1027)</f>
        <v>0.16335025573264716</v>
      </c>
      <c r="Y1027" s="7"/>
      <c r="Z1027" s="7"/>
    </row>
    <row r="1028" spans="1:26" x14ac:dyDescent="0.2">
      <c r="A1028" s="69" t="s">
        <v>118</v>
      </c>
      <c r="B1028" s="106">
        <f>'Main Pt 1'!B180</f>
        <v>252950</v>
      </c>
      <c r="C1028" s="106">
        <f>'Main Pt 1'!B186</f>
        <v>109935</v>
      </c>
      <c r="D1028" s="106">
        <f>'Main Pt 1'!B192</f>
        <v>143025</v>
      </c>
      <c r="E1028" s="106">
        <f>'Compare Pt 1'!B180</f>
        <v>1604430</v>
      </c>
      <c r="F1028" s="106">
        <f>'Compare Pt 1'!B186</f>
        <v>724430</v>
      </c>
      <c r="G1028" s="106">
        <f>'Compare Pt 1'!B192</f>
        <v>880005</v>
      </c>
      <c r="H1028" s="69"/>
      <c r="I1028" s="69" t="str">
        <f>TRIM(A1028)</f>
        <v>15 to 24 years</v>
      </c>
      <c r="J1028" s="109">
        <f t="shared" si="69"/>
        <v>0.18740299237274638</v>
      </c>
      <c r="K1028" s="109">
        <f t="shared" si="69"/>
        <v>0.17798338918840156</v>
      </c>
      <c r="L1028" s="109">
        <f t="shared" si="69"/>
        <v>0.1953653239355817</v>
      </c>
      <c r="M1028" s="109">
        <f t="shared" si="70"/>
        <v>0.21276640889135842</v>
      </c>
      <c r="N1028" s="109">
        <f t="shared" si="70"/>
        <v>0.20198857378662705</v>
      </c>
      <c r="O1028" s="109">
        <f t="shared" si="70"/>
        <v>0.22254240609965037</v>
      </c>
      <c r="Q1028" s="7"/>
      <c r="R1028" s="7" t="s">
        <v>2703</v>
      </c>
      <c r="S1028" s="136">
        <f>IF(J1028&lt;Charts!$R$543,"",Data!J1028)</f>
        <v>0.18740299237274638</v>
      </c>
      <c r="T1028" s="136">
        <f>IF(K1028&lt;Charts!$R$543,"",Data!K1028)</f>
        <v>0.17798338918840156</v>
      </c>
      <c r="U1028" s="136">
        <f>IF(L1028&lt;Charts!$R$543,"",Data!L1028)</f>
        <v>0.1953653239355817</v>
      </c>
      <c r="V1028" s="136">
        <f>IF(M1028&lt;Charts!$R$543,"",Data!M1028)</f>
        <v>0.21276640889135842</v>
      </c>
      <c r="W1028" s="136">
        <f>IF(N1028&lt;Charts!$R$543,"",Data!N1028)</f>
        <v>0.20198857378662705</v>
      </c>
      <c r="X1028" s="136">
        <f>IF(O1028&lt;Charts!$R$543,"",Data!O1028)</f>
        <v>0.22254240609965037</v>
      </c>
      <c r="Y1028" s="7"/>
      <c r="Z1028" s="7"/>
    </row>
    <row r="1029" spans="1:26" x14ac:dyDescent="0.2">
      <c r="A1029" s="69" t="s">
        <v>119</v>
      </c>
      <c r="B1029" s="106">
        <f>'Main Pt 1'!B181</f>
        <v>561280</v>
      </c>
      <c r="C1029" s="106">
        <f>'Main Pt 1'!B187</f>
        <v>247060</v>
      </c>
      <c r="D1029" s="106">
        <f>'Main Pt 1'!B193</f>
        <v>314225</v>
      </c>
      <c r="E1029" s="106">
        <f>'Compare Pt 1'!B181</f>
        <v>3198920</v>
      </c>
      <c r="F1029" s="106">
        <f>'Compare Pt 1'!B187</f>
        <v>1513970</v>
      </c>
      <c r="G1029" s="106">
        <f>'Compare Pt 1'!B193</f>
        <v>1684955</v>
      </c>
      <c r="H1029" s="69"/>
      <c r="I1029" s="69" t="str">
        <f>TRIM(A1029)</f>
        <v>25 to 44 years</v>
      </c>
      <c r="J1029" s="109">
        <f t="shared" si="69"/>
        <v>0.41583534911632763</v>
      </c>
      <c r="K1029" s="109">
        <f t="shared" si="69"/>
        <v>0.3999870481001182</v>
      </c>
      <c r="L1029" s="109">
        <f t="shared" si="69"/>
        <v>0.42921635318061985</v>
      </c>
      <c r="M1029" s="109">
        <f t="shared" si="70"/>
        <v>0.42421465612756198</v>
      </c>
      <c r="N1029" s="109">
        <f t="shared" si="70"/>
        <v>0.42213138751258195</v>
      </c>
      <c r="O1029" s="109">
        <f t="shared" si="70"/>
        <v>0.4261043288045368</v>
      </c>
      <c r="Q1029" s="7"/>
      <c r="R1029" s="7" t="s">
        <v>2704</v>
      </c>
      <c r="S1029" s="136">
        <f>IF(J1029&lt;Charts!$R$543,"",Data!J1029)</f>
        <v>0.41583534911632763</v>
      </c>
      <c r="T1029" s="136">
        <f>IF(K1029&lt;Charts!$R$543,"",Data!K1029)</f>
        <v>0.3999870481001182</v>
      </c>
      <c r="U1029" s="136">
        <f>IF(L1029&lt;Charts!$R$543,"",Data!L1029)</f>
        <v>0.42921635318061985</v>
      </c>
      <c r="V1029" s="136">
        <f>IF(M1029&lt;Charts!$R$543,"",Data!M1029)</f>
        <v>0.42421465612756198</v>
      </c>
      <c r="W1029" s="136">
        <f>IF(N1029&lt;Charts!$R$543,"",Data!N1029)</f>
        <v>0.42213138751258195</v>
      </c>
      <c r="X1029" s="136">
        <f>IF(O1029&lt;Charts!$R$543,"",Data!O1029)</f>
        <v>0.4261043288045368</v>
      </c>
      <c r="Y1029" s="7"/>
      <c r="Z1029" s="7"/>
    </row>
    <row r="1030" spans="1:26" x14ac:dyDescent="0.2">
      <c r="A1030" s="69" t="s">
        <v>120</v>
      </c>
      <c r="B1030" s="106">
        <f>'Main Pt 1'!B182</f>
        <v>180290</v>
      </c>
      <c r="C1030" s="106">
        <f>'Main Pt 1'!B188</f>
        <v>81750</v>
      </c>
      <c r="D1030" s="106">
        <f>'Main Pt 1'!B194</f>
        <v>98535</v>
      </c>
      <c r="E1030" s="106">
        <f>'Compare Pt 1'!B182</f>
        <v>694300</v>
      </c>
      <c r="F1030" s="106">
        <f>'Compare Pt 1'!B188</f>
        <v>318050</v>
      </c>
      <c r="G1030" s="106">
        <f>'Compare Pt 1'!B194</f>
        <v>376250</v>
      </c>
      <c r="H1030" s="69"/>
      <c r="I1030" s="69" t="str">
        <f>TRIM(A1030)</f>
        <v>45 years and over</v>
      </c>
      <c r="J1030" s="109">
        <f t="shared" si="69"/>
        <v>0.13357139946583294</v>
      </c>
      <c r="K1030" s="109">
        <f t="shared" si="69"/>
        <v>0.13235222691728593</v>
      </c>
      <c r="L1030" s="109">
        <f t="shared" si="69"/>
        <v>0.13459410728189158</v>
      </c>
      <c r="M1030" s="109">
        <f t="shared" si="70"/>
        <v>9.2072398106037748E-2</v>
      </c>
      <c r="N1030" s="109">
        <f t="shared" si="70"/>
        <v>8.8680018625452744E-2</v>
      </c>
      <c r="O1030" s="109">
        <f t="shared" si="70"/>
        <v>9.5148982443274133E-2</v>
      </c>
      <c r="Q1030" s="7"/>
      <c r="R1030" s="7" t="s">
        <v>2705</v>
      </c>
      <c r="S1030" s="136">
        <f>IF(J1030&lt;Charts!$R$543,"",Data!J1030)</f>
        <v>0.13357139946583294</v>
      </c>
      <c r="T1030" s="136">
        <f>IF(K1030&lt;Charts!$R$543,"",Data!K1030)</f>
        <v>0.13235222691728593</v>
      </c>
      <c r="U1030" s="136">
        <f>IF(L1030&lt;Charts!$R$543,"",Data!L1030)</f>
        <v>0.13459410728189158</v>
      </c>
      <c r="V1030" s="136">
        <f>IF(M1030&lt;Charts!$R$543,"",Data!M1030)</f>
        <v>9.2072398106037748E-2</v>
      </c>
      <c r="W1030" s="136">
        <f>IF(N1030&lt;Charts!$R$543,"",Data!N1030)</f>
        <v>8.8680018625452744E-2</v>
      </c>
      <c r="X1030" s="136">
        <f>IF(O1030&lt;Charts!$R$543,"",Data!O1030)</f>
        <v>9.5148982443274133E-2</v>
      </c>
      <c r="Y1030" s="7"/>
      <c r="Z1030" s="7"/>
    </row>
    <row r="1031" spans="1:26" x14ac:dyDescent="0.2">
      <c r="A1031" s="69"/>
      <c r="B1031" s="106"/>
      <c r="C1031" s="106"/>
      <c r="D1031" s="106"/>
      <c r="E1031" s="106"/>
      <c r="F1031" s="106"/>
      <c r="G1031" s="106"/>
      <c r="H1031" s="69"/>
      <c r="I1031" s="69"/>
      <c r="J1031" s="108"/>
      <c r="K1031" s="108"/>
      <c r="L1031" s="108"/>
      <c r="M1031" s="108"/>
      <c r="N1031" s="69"/>
      <c r="O1031" s="69"/>
      <c r="Q1031" s="7"/>
      <c r="R1031" s="148" t="s">
        <v>2675</v>
      </c>
      <c r="S1031" s="148"/>
      <c r="T1031" s="148"/>
      <c r="U1031" s="148"/>
      <c r="V1031" s="148"/>
      <c r="W1031" s="148"/>
      <c r="X1031" s="148"/>
      <c r="Y1031" s="7"/>
      <c r="Z1031" s="7"/>
    </row>
    <row r="1032" spans="1:26" ht="15.75" x14ac:dyDescent="0.25">
      <c r="A1032" s="102" t="s">
        <v>128</v>
      </c>
      <c r="B1032" s="110">
        <f>'Main Pt 1'!B195</f>
        <v>1349775</v>
      </c>
      <c r="C1032" s="110">
        <f>'Main Pt 1'!B255</f>
        <v>617675</v>
      </c>
      <c r="D1032" s="110">
        <f>'Main Pt 1'!B315</f>
        <v>732095</v>
      </c>
      <c r="E1032" s="110">
        <f>'Compare Pt 1'!B195</f>
        <v>7540830</v>
      </c>
      <c r="F1032" s="110">
        <f>'Compare Pt 1'!B255</f>
        <v>3586500</v>
      </c>
      <c r="G1032" s="110">
        <f>'Compare Pt 1'!B315</f>
        <v>3954330</v>
      </c>
      <c r="H1032" s="84"/>
      <c r="I1032" s="84"/>
      <c r="J1032" s="104" t="str">
        <f>TRIM('Main Pt 1'!B2)</f>
        <v>LIM-AT</v>
      </c>
      <c r="K1032" s="105" t="str">
        <f>CONCATENATE(J1032,": Male")</f>
        <v>LIM-AT: Male</v>
      </c>
      <c r="L1032" s="105" t="str">
        <f>CONCATENATE(J1032,": Female")</f>
        <v>LIM-AT: Female</v>
      </c>
      <c r="M1032" s="84" t="str">
        <f>TRIM('Compare Pt 1'!B2)</f>
        <v>Total pop'n</v>
      </c>
      <c r="N1032" s="105" t="str">
        <f>CONCATENATE(M1032,": Male")</f>
        <v>Total pop'n: Male</v>
      </c>
      <c r="O1032" s="105" t="str">
        <f>CONCATENATE(M1032,": Female")</f>
        <v>Total pop'n: Female</v>
      </c>
      <c r="Q1032" s="7"/>
      <c r="R1032" s="7"/>
      <c r="S1032" s="135" t="str">
        <f>J1032</f>
        <v>LIM-AT</v>
      </c>
      <c r="T1032" s="135" t="str">
        <f t="shared" ref="T1032:X1032" si="71">K1032</f>
        <v>LIM-AT: Male</v>
      </c>
      <c r="U1032" s="135" t="str">
        <f t="shared" si="71"/>
        <v>LIM-AT: Female</v>
      </c>
      <c r="V1032" s="135" t="str">
        <f t="shared" si="71"/>
        <v>Total pop'n</v>
      </c>
      <c r="W1032" s="135" t="str">
        <f t="shared" si="71"/>
        <v>Total pop'n: Male</v>
      </c>
      <c r="X1032" s="135" t="str">
        <f t="shared" si="71"/>
        <v>Total pop'n: Female</v>
      </c>
      <c r="Y1032" s="7"/>
      <c r="Z1032" s="7"/>
    </row>
    <row r="1033" spans="1:26" x14ac:dyDescent="0.2">
      <c r="A1033" s="84" t="s">
        <v>129</v>
      </c>
      <c r="B1033" s="110">
        <f>'Main Pt 1'!B196</f>
        <v>185005</v>
      </c>
      <c r="C1033" s="110">
        <f>'Main Pt 1'!B256</f>
        <v>77255</v>
      </c>
      <c r="D1033" s="110">
        <f>'Main Pt 1'!B316</f>
        <v>107750</v>
      </c>
      <c r="E1033" s="110">
        <f>'Compare Pt 1'!B196</f>
        <v>1128745</v>
      </c>
      <c r="F1033" s="110">
        <f>'Compare Pt 1'!B256</f>
        <v>510650</v>
      </c>
      <c r="G1033" s="110">
        <f>'Compare Pt 1'!B316</f>
        <v>618095</v>
      </c>
      <c r="H1033" s="84"/>
      <c r="I1033" s="84" t="s">
        <v>1855</v>
      </c>
      <c r="J1033" s="103">
        <f t="shared" ref="J1033:O1033" si="72">B1014/(B$1013-B$1023)</f>
        <v>0.70612421742240083</v>
      </c>
      <c r="K1033" s="103">
        <f t="shared" si="72"/>
        <v>0.70995492111194591</v>
      </c>
      <c r="L1033" s="103">
        <f t="shared" si="72"/>
        <v>0.70281055210390542</v>
      </c>
      <c r="M1033" s="103">
        <f t="shared" si="72"/>
        <v>0.77790674523700687</v>
      </c>
      <c r="N1033" s="103">
        <f t="shared" si="72"/>
        <v>0.78537887428624087</v>
      </c>
      <c r="O1033" s="103">
        <f t="shared" si="72"/>
        <v>0.77066529641820569</v>
      </c>
      <c r="Q1033" s="7"/>
      <c r="R1033" s="7" t="s">
        <v>1855</v>
      </c>
      <c r="S1033" s="136">
        <f>IF(J1033&lt;Charts!$R$572,"",Data!J1033)</f>
        <v>0.70612421742240083</v>
      </c>
      <c r="T1033" s="136">
        <f>IF(K1033&lt;Charts!$R$572,"",Data!K1033)</f>
        <v>0.70995492111194591</v>
      </c>
      <c r="U1033" s="136">
        <f>IF(L1033&lt;Charts!$R$572,"",Data!L1033)</f>
        <v>0.70281055210390542</v>
      </c>
      <c r="V1033" s="136">
        <f>IF(M1033&lt;Charts!$R$572,"",Data!M1033)</f>
        <v>0.77790674523700687</v>
      </c>
      <c r="W1033" s="136">
        <f>IF(N1033&lt;Charts!$R$572,"",Data!N1033)</f>
        <v>0.78537887428624087</v>
      </c>
      <c r="X1033" s="136">
        <f>IF(O1033&lt;Charts!$R$572,"",Data!O1033)</f>
        <v>0.77066529641820569</v>
      </c>
      <c r="Y1033" s="7"/>
      <c r="Z1033" s="7"/>
    </row>
    <row r="1034" spans="1:26" x14ac:dyDescent="0.2">
      <c r="A1034" s="84" t="s">
        <v>141</v>
      </c>
      <c r="B1034" s="110">
        <f>'Main Pt 1'!B208</f>
        <v>249685</v>
      </c>
      <c r="C1034" s="110">
        <f>'Main Pt 1'!B268</f>
        <v>107645</v>
      </c>
      <c r="D1034" s="110">
        <f>'Main Pt 1'!B328</f>
        <v>142040</v>
      </c>
      <c r="E1034" s="110">
        <f>'Compare Pt 1'!B208</f>
        <v>2088410</v>
      </c>
      <c r="F1034" s="110">
        <f>'Compare Pt 1'!B268</f>
        <v>1015145</v>
      </c>
      <c r="G1034" s="110">
        <f>'Compare Pt 1'!B328</f>
        <v>1073265</v>
      </c>
      <c r="H1034" s="84"/>
      <c r="I1034" s="84" t="str">
        <f>TRIM(A1033)</f>
        <v>Americas</v>
      </c>
      <c r="J1034" s="103">
        <f t="shared" ref="J1034:L1038" si="73">B1033/(B$1013-B$1023)</f>
        <v>4.0279817417610948E-2</v>
      </c>
      <c r="K1034" s="103">
        <f t="shared" si="73"/>
        <v>3.6276765589782121E-2</v>
      </c>
      <c r="L1034" s="103">
        <f t="shared" si="73"/>
        <v>4.3740447634260847E-2</v>
      </c>
      <c r="M1034" s="103">
        <f t="shared" ref="M1034:O1038" si="74">E1033/(E$1013-E$1023)</f>
        <v>3.3243906950223598E-2</v>
      </c>
      <c r="N1034" s="103">
        <f t="shared" si="74"/>
        <v>3.055804562552885E-2</v>
      </c>
      <c r="O1034" s="103">
        <f t="shared" si="74"/>
        <v>3.5846940849749299E-2</v>
      </c>
      <c r="Q1034" s="7"/>
      <c r="R1034" s="7" t="s">
        <v>2706</v>
      </c>
      <c r="S1034" s="136">
        <f>IF(J1034&lt;Charts!$R$572,"",Data!J1034)</f>
        <v>4.0279817417610948E-2</v>
      </c>
      <c r="T1034" s="136">
        <f>IF(K1034&lt;Charts!$R$572,"",Data!K1034)</f>
        <v>3.6276765589782121E-2</v>
      </c>
      <c r="U1034" s="136">
        <f>IF(L1034&lt;Charts!$R$572,"",Data!L1034)</f>
        <v>4.3740447634260847E-2</v>
      </c>
      <c r="V1034" s="136">
        <f>IF(M1034&lt;Charts!$R$572,"",Data!M1034)</f>
        <v>3.3243906950223598E-2</v>
      </c>
      <c r="W1034" s="136">
        <f>IF(N1034&lt;Charts!$R$572,"",Data!N1034)</f>
        <v>3.055804562552885E-2</v>
      </c>
      <c r="X1034" s="136">
        <f>IF(O1034&lt;Charts!$R$572,"",Data!O1034)</f>
        <v>3.5846940849749299E-2</v>
      </c>
      <c r="Y1034" s="7"/>
      <c r="Z1034" s="7"/>
    </row>
    <row r="1035" spans="1:26" x14ac:dyDescent="0.2">
      <c r="A1035" s="84" t="s">
        <v>159</v>
      </c>
      <c r="B1035" s="110">
        <f>'Main Pt 1'!B226</f>
        <v>153970</v>
      </c>
      <c r="C1035" s="110">
        <f>'Main Pt 1'!B286</f>
        <v>73595</v>
      </c>
      <c r="D1035" s="110">
        <f>'Main Pt 1'!B346</f>
        <v>80375</v>
      </c>
      <c r="E1035" s="110">
        <f>'Compare Pt 1'!B226</f>
        <v>637485</v>
      </c>
      <c r="F1035" s="110">
        <f>'Compare Pt 1'!B286</f>
        <v>322510</v>
      </c>
      <c r="G1035" s="110">
        <f>'Compare Pt 1'!B346</f>
        <v>314975</v>
      </c>
      <c r="H1035" s="84"/>
      <c r="I1035" s="84" t="str">
        <f>TRIM(A1034)</f>
        <v>Europe</v>
      </c>
      <c r="J1035" s="103">
        <f t="shared" si="73"/>
        <v>5.4362131898684843E-2</v>
      </c>
      <c r="K1035" s="103">
        <f t="shared" si="73"/>
        <v>5.0547051089406464E-2</v>
      </c>
      <c r="L1035" s="103">
        <f t="shared" si="73"/>
        <v>5.7660261549609383E-2</v>
      </c>
      <c r="M1035" s="103">
        <f t="shared" si="74"/>
        <v>6.1508053381336324E-2</v>
      </c>
      <c r="N1035" s="103">
        <f t="shared" si="74"/>
        <v>6.0747767015622213E-2</v>
      </c>
      <c r="O1035" s="103">
        <f t="shared" si="74"/>
        <v>6.2244908907378611E-2</v>
      </c>
      <c r="R1035" t="s">
        <v>2707</v>
      </c>
      <c r="S1035" s="136">
        <f>IF(J1035&lt;Charts!$R$572,"",Data!J1035)</f>
        <v>5.4362131898684843E-2</v>
      </c>
      <c r="T1035" s="136">
        <f>IF(K1035&lt;Charts!$R$572,"",Data!K1035)</f>
        <v>5.0547051089406464E-2</v>
      </c>
      <c r="U1035" s="136">
        <f>IF(L1035&lt;Charts!$R$572,"",Data!L1035)</f>
        <v>5.7660261549609383E-2</v>
      </c>
      <c r="V1035" s="136">
        <f>IF(M1035&lt;Charts!$R$572,"",Data!M1035)</f>
        <v>6.1508053381336324E-2</v>
      </c>
      <c r="W1035" s="136">
        <f>IF(N1035&lt;Charts!$R$572,"",Data!N1035)</f>
        <v>6.0747767015622213E-2</v>
      </c>
      <c r="X1035" s="136">
        <f>IF(O1035&lt;Charts!$R$572,"",Data!O1035)</f>
        <v>6.2244908907378611E-2</v>
      </c>
    </row>
    <row r="1036" spans="1:26" x14ac:dyDescent="0.2">
      <c r="A1036" s="84" t="s">
        <v>169</v>
      </c>
      <c r="B1036" s="110">
        <f>'Main Pt 1'!B236</f>
        <v>755510</v>
      </c>
      <c r="C1036" s="110">
        <f>'Main Pt 1'!B296</f>
        <v>356600</v>
      </c>
      <c r="D1036" s="110">
        <f>'Main Pt 1'!B356</f>
        <v>398905</v>
      </c>
      <c r="E1036" s="110">
        <f>'Compare Pt 1'!B236</f>
        <v>3629160</v>
      </c>
      <c r="F1036" s="110">
        <f>'Compare Pt 1'!B296</f>
        <v>1709985</v>
      </c>
      <c r="G1036" s="110">
        <f>'Compare Pt 1'!B356</f>
        <v>1919180</v>
      </c>
      <c r="H1036" s="84"/>
      <c r="I1036" s="84" t="str">
        <f>TRIM(A1035)</f>
        <v>Africa</v>
      </c>
      <c r="J1036" s="103">
        <f t="shared" si="73"/>
        <v>3.3522788507281194E-2</v>
      </c>
      <c r="K1036" s="103">
        <f t="shared" si="73"/>
        <v>3.4558132982719758E-2</v>
      </c>
      <c r="L1036" s="103">
        <f t="shared" si="73"/>
        <v>3.2627735300266504E-2</v>
      </c>
      <c r="M1036" s="103">
        <f t="shared" si="74"/>
        <v>1.8775269899014652E-2</v>
      </c>
      <c r="N1036" s="103">
        <f t="shared" si="74"/>
        <v>1.929947183920358E-2</v>
      </c>
      <c r="O1036" s="103">
        <f t="shared" si="74"/>
        <v>1.8267240786852806E-2</v>
      </c>
      <c r="R1036" t="s">
        <v>2708</v>
      </c>
      <c r="S1036" s="136">
        <f>IF(J1036&lt;Charts!$R$572,"",Data!J1036)</f>
        <v>3.3522788507281194E-2</v>
      </c>
      <c r="T1036" s="136">
        <f>IF(K1036&lt;Charts!$R$572,"",Data!K1036)</f>
        <v>3.4558132982719758E-2</v>
      </c>
      <c r="U1036" s="136">
        <f>IF(L1036&lt;Charts!$R$572,"",Data!L1036)</f>
        <v>3.2627735300266504E-2</v>
      </c>
      <c r="V1036" s="136">
        <f>IF(M1036&lt;Charts!$R$572,"",Data!M1036)</f>
        <v>1.8775269899014652E-2</v>
      </c>
      <c r="W1036" s="136">
        <f>IF(N1036&lt;Charts!$R$572,"",Data!N1036)</f>
        <v>1.929947183920358E-2</v>
      </c>
      <c r="X1036" s="136">
        <f>IF(O1036&lt;Charts!$R$572,"",Data!O1036)</f>
        <v>1.8267240786852806E-2</v>
      </c>
    </row>
    <row r="1037" spans="1:26" x14ac:dyDescent="0.2">
      <c r="A1037" s="84" t="s">
        <v>187</v>
      </c>
      <c r="B1037" s="110">
        <f>'Main Pt 1'!B254</f>
        <v>5610</v>
      </c>
      <c r="C1037" s="110">
        <f>'Main Pt 1'!B314</f>
        <v>2585</v>
      </c>
      <c r="D1037" s="110">
        <f>'Main Pt 1'!B374</f>
        <v>3025</v>
      </c>
      <c r="E1037" s="110">
        <f>'Compare Pt 1'!B254</f>
        <v>57030</v>
      </c>
      <c r="F1037" s="110">
        <f>'Compare Pt 1'!B314</f>
        <v>28205</v>
      </c>
      <c r="G1037" s="110">
        <f>'Compare Pt 1'!B374</f>
        <v>28825</v>
      </c>
      <c r="H1037" s="84"/>
      <c r="I1037" s="84" t="str">
        <f>TRIM(A1036)</f>
        <v>Asia</v>
      </c>
      <c r="J1037" s="103">
        <f t="shared" si="73"/>
        <v>0.16449179674700276</v>
      </c>
      <c r="K1037" s="103">
        <f t="shared" si="73"/>
        <v>0.16744928625093913</v>
      </c>
      <c r="L1037" s="103">
        <f t="shared" si="73"/>
        <v>0.16193302332756215</v>
      </c>
      <c r="M1037" s="103">
        <f t="shared" si="74"/>
        <v>0.10688637145455659</v>
      </c>
      <c r="N1037" s="103">
        <f t="shared" si="74"/>
        <v>0.10232801262894341</v>
      </c>
      <c r="O1037" s="103">
        <f t="shared" si="74"/>
        <v>0.11130446280915046</v>
      </c>
      <c r="R1037" t="s">
        <v>2709</v>
      </c>
      <c r="S1037" s="136">
        <f>IF(J1037&lt;Charts!$R$572,"",Data!J1037)</f>
        <v>0.16449179674700276</v>
      </c>
      <c r="T1037" s="136">
        <f>IF(K1037&lt;Charts!$R$572,"",Data!K1037)</f>
        <v>0.16744928625093913</v>
      </c>
      <c r="U1037" s="136">
        <f>IF(L1037&lt;Charts!$R$572,"",Data!L1037)</f>
        <v>0.16193302332756215</v>
      </c>
      <c r="V1037" s="136">
        <f>IF(M1037&lt;Charts!$R$572,"",Data!M1037)</f>
        <v>0.10688637145455659</v>
      </c>
      <c r="W1037" s="136">
        <f>IF(N1037&lt;Charts!$R$572,"",Data!N1037)</f>
        <v>0.10232801262894341</v>
      </c>
      <c r="X1037" s="136">
        <f>IF(O1037&lt;Charts!$R$572,"",Data!O1037)</f>
        <v>0.11130446280915046</v>
      </c>
    </row>
    <row r="1038" spans="1:26" x14ac:dyDescent="0.2">
      <c r="A1038" s="84"/>
      <c r="B1038" s="110"/>
      <c r="C1038" s="110"/>
      <c r="D1038" s="110"/>
      <c r="E1038" s="110"/>
      <c r="F1038" s="110"/>
      <c r="G1038" s="110"/>
      <c r="H1038" s="84"/>
      <c r="I1038" s="84" t="str">
        <f>TRIM(A1037)</f>
        <v>Oceania and other places of birth</v>
      </c>
      <c r="J1038" s="103">
        <f t="shared" si="73"/>
        <v>1.2214252356033482E-3</v>
      </c>
      <c r="K1038" s="103">
        <f t="shared" si="73"/>
        <v>1.2138429752066116E-3</v>
      </c>
      <c r="L1038" s="103">
        <f t="shared" si="73"/>
        <v>1.2279800843957222E-3</v>
      </c>
      <c r="M1038" s="103">
        <f t="shared" si="74"/>
        <v>1.6796530778619191E-3</v>
      </c>
      <c r="N1038" s="103">
        <f t="shared" si="74"/>
        <v>1.6878286044610617E-3</v>
      </c>
      <c r="O1038" s="103">
        <f t="shared" si="74"/>
        <v>1.6717301870974907E-3</v>
      </c>
      <c r="R1038" t="s">
        <v>2710</v>
      </c>
      <c r="S1038" s="136">
        <f>IF(J1038&lt;Charts!$R$572,"",Data!J1038)</f>
        <v>1.2214252356033482E-3</v>
      </c>
      <c r="T1038" s="136">
        <f>IF(K1038&lt;Charts!$R$572,"",Data!K1038)</f>
        <v>1.2138429752066116E-3</v>
      </c>
      <c r="U1038" s="136">
        <f>IF(L1038&lt;Charts!$R$572,"",Data!L1038)</f>
        <v>1.2279800843957222E-3</v>
      </c>
      <c r="V1038" s="136">
        <f>IF(M1038&lt;Charts!$R$572,"",Data!M1038)</f>
        <v>1.6796530778619191E-3</v>
      </c>
      <c r="W1038" s="136">
        <f>IF(N1038&lt;Charts!$R$572,"",Data!N1038)</f>
        <v>1.6878286044610617E-3</v>
      </c>
      <c r="X1038" s="136">
        <f>IF(O1038&lt;Charts!$R$572,"",Data!O1038)</f>
        <v>1.6717301870974907E-3</v>
      </c>
    </row>
    <row r="1039" spans="1:26" x14ac:dyDescent="0.2">
      <c r="A1039" s="84"/>
      <c r="B1039" s="110"/>
      <c r="C1039" s="110"/>
      <c r="D1039" s="110"/>
      <c r="E1039" s="110"/>
      <c r="F1039" s="110"/>
      <c r="G1039" s="110"/>
      <c r="H1039" s="84"/>
      <c r="I1039" s="84"/>
      <c r="J1039" s="111"/>
      <c r="K1039" s="111"/>
      <c r="L1039" s="111"/>
      <c r="M1039" s="111"/>
      <c r="N1039" s="111"/>
      <c r="O1039" s="111"/>
      <c r="R1039" s="148" t="s">
        <v>2675</v>
      </c>
      <c r="S1039" s="148"/>
      <c r="T1039" s="148"/>
      <c r="U1039" s="148"/>
      <c r="V1039" s="148"/>
      <c r="W1039" s="148"/>
      <c r="X1039" s="148"/>
    </row>
    <row r="1040" spans="1:26" x14ac:dyDescent="0.2">
      <c r="A1040" s="84" t="s">
        <v>128</v>
      </c>
      <c r="B1040" s="110">
        <f>'Main Pt 1'!B195</f>
        <v>1349775</v>
      </c>
      <c r="C1040" s="110">
        <f>'Main Pt 1'!B255</f>
        <v>617675</v>
      </c>
      <c r="D1040" s="110">
        <f>'Main Pt 1'!B315</f>
        <v>732095</v>
      </c>
      <c r="E1040" s="110">
        <f>'Compare Pt 1'!B195</f>
        <v>7540830</v>
      </c>
      <c r="F1040" s="110">
        <f>'Compare Pt 1'!B255</f>
        <v>3586500</v>
      </c>
      <c r="G1040" s="110">
        <f>'Compare Pt 1'!B315</f>
        <v>3954330</v>
      </c>
      <c r="H1040" s="84"/>
      <c r="I1040" s="84"/>
      <c r="J1040" s="103" t="str">
        <f>J1032</f>
        <v>LIM-AT</v>
      </c>
      <c r="K1040" s="103" t="str">
        <f t="shared" ref="K1040:O1040" si="75">K1032</f>
        <v>LIM-AT: Male</v>
      </c>
      <c r="L1040" s="103" t="str">
        <f t="shared" si="75"/>
        <v>LIM-AT: Female</v>
      </c>
      <c r="M1040" s="103" t="str">
        <f t="shared" si="75"/>
        <v>Total pop'n</v>
      </c>
      <c r="N1040" s="103" t="str">
        <f t="shared" si="75"/>
        <v>Total pop'n: Male</v>
      </c>
      <c r="O1040" s="103" t="str">
        <f t="shared" si="75"/>
        <v>Total pop'n: Female</v>
      </c>
      <c r="S1040" s="8" t="str">
        <f>J1040</f>
        <v>LIM-AT</v>
      </c>
      <c r="T1040" s="8" t="str">
        <f t="shared" ref="T1040:X1040" si="76">K1040</f>
        <v>LIM-AT: Male</v>
      </c>
      <c r="U1040" s="8" t="str">
        <f t="shared" si="76"/>
        <v>LIM-AT: Female</v>
      </c>
      <c r="V1040" s="8" t="str">
        <f t="shared" si="76"/>
        <v>Total pop'n</v>
      </c>
      <c r="W1040" s="8" t="str">
        <f t="shared" si="76"/>
        <v>Total pop'n: Male</v>
      </c>
      <c r="X1040" s="8" t="str">
        <f t="shared" si="76"/>
        <v>Total pop'n: Female</v>
      </c>
    </row>
    <row r="1041" spans="1:24" x14ac:dyDescent="0.2">
      <c r="A1041" s="84" t="s">
        <v>130</v>
      </c>
      <c r="B1041" s="110">
        <f>'Main Pt 1'!B197</f>
        <v>5335</v>
      </c>
      <c r="C1041" s="110">
        <f>'Main Pt 1'!B257</f>
        <v>2395</v>
      </c>
      <c r="D1041" s="110">
        <f>'Main Pt 1'!B317</f>
        <v>2940</v>
      </c>
      <c r="E1041" s="110">
        <f>'Compare Pt 1'!B197</f>
        <v>29315</v>
      </c>
      <c r="F1041" s="110">
        <f>'Compare Pt 1'!B257</f>
        <v>13235</v>
      </c>
      <c r="G1041" s="110">
        <f>'Compare Pt 1'!B317</f>
        <v>16080</v>
      </c>
      <c r="H1041" s="84"/>
      <c r="I1041" s="84" t="str">
        <f>I1034</f>
        <v>Americas</v>
      </c>
      <c r="J1041" s="103">
        <f>B1033/B$1032</f>
        <v>0.13706358467151933</v>
      </c>
      <c r="K1041" s="103">
        <f t="shared" ref="K1041:O1045" si="77">C1033/C$1032</f>
        <v>0.1250738657060752</v>
      </c>
      <c r="L1041" s="103">
        <f t="shared" si="77"/>
        <v>0.14718035227668541</v>
      </c>
      <c r="M1041" s="103">
        <f t="shared" si="77"/>
        <v>0.14968445118110341</v>
      </c>
      <c r="N1041" s="103">
        <f t="shared" si="77"/>
        <v>0.1423811515404991</v>
      </c>
      <c r="O1041" s="103">
        <f t="shared" si="77"/>
        <v>0.15630840117036263</v>
      </c>
      <c r="R1041" t="s">
        <v>2706</v>
      </c>
      <c r="S1041" s="136">
        <f>IF(J1041&lt;Charts!$R$600,"",Data!J1041)</f>
        <v>0.13706358467151933</v>
      </c>
      <c r="T1041" s="136">
        <f>IF(K1041&lt;Charts!$R$600,"",Data!K1041)</f>
        <v>0.1250738657060752</v>
      </c>
      <c r="U1041" s="136">
        <f>IF(L1041&lt;Charts!$R$600,"",Data!L1041)</f>
        <v>0.14718035227668541</v>
      </c>
      <c r="V1041" s="136">
        <f>IF(M1041&lt;Charts!$R$600,"",Data!M1041)</f>
        <v>0.14968445118110341</v>
      </c>
      <c r="W1041" s="136">
        <f>IF(N1041&lt;Charts!$R$600,"",Data!N1041)</f>
        <v>0.1423811515404991</v>
      </c>
      <c r="X1041" s="136">
        <f>IF(O1041&lt;Charts!$R$600,"",Data!O1041)</f>
        <v>0.15630840117036263</v>
      </c>
    </row>
    <row r="1042" spans="1:24" x14ac:dyDescent="0.2">
      <c r="A1042" s="84" t="s">
        <v>131</v>
      </c>
      <c r="B1042" s="110">
        <f>'Main Pt 1'!B198</f>
        <v>15600</v>
      </c>
      <c r="C1042" s="110">
        <f>'Main Pt 1'!B258</f>
        <v>6735</v>
      </c>
      <c r="D1042" s="110">
        <f>'Main Pt 1'!B318</f>
        <v>8865</v>
      </c>
      <c r="E1042" s="110">
        <f>'Compare Pt 1'!B198</f>
        <v>70035</v>
      </c>
      <c r="F1042" s="110">
        <f>'Compare Pt 1'!B258</f>
        <v>32070</v>
      </c>
      <c r="G1042" s="110">
        <f>'Compare Pt 1'!B318</f>
        <v>37965</v>
      </c>
      <c r="H1042" s="84"/>
      <c r="I1042" s="84" t="str">
        <f t="shared" ref="I1042:I1045" si="78">I1035</f>
        <v>Europe</v>
      </c>
      <c r="J1042" s="103">
        <f t="shared" ref="J1042:J1045" si="79">B1034/B$1032</f>
        <v>0.18498268229890166</v>
      </c>
      <c r="K1042" s="103">
        <f t="shared" si="77"/>
        <v>0.17427449710608331</v>
      </c>
      <c r="L1042" s="103">
        <f t="shared" si="77"/>
        <v>0.19401853584575773</v>
      </c>
      <c r="M1042" s="103">
        <f t="shared" si="77"/>
        <v>0.27694696737627023</v>
      </c>
      <c r="N1042" s="103">
        <f t="shared" si="77"/>
        <v>0.28304614526697336</v>
      </c>
      <c r="O1042" s="103">
        <f t="shared" si="77"/>
        <v>0.27141513227272385</v>
      </c>
      <c r="R1042" t="s">
        <v>2707</v>
      </c>
      <c r="S1042" s="136">
        <f>IF(J1042&lt;Charts!$R$600,"",Data!J1042)</f>
        <v>0.18498268229890166</v>
      </c>
      <c r="T1042" s="136">
        <f>IF(K1042&lt;Charts!$R$600,"",Data!K1042)</f>
        <v>0.17427449710608331</v>
      </c>
      <c r="U1042" s="136">
        <f>IF(L1042&lt;Charts!$R$600,"",Data!L1042)</f>
        <v>0.19401853584575773</v>
      </c>
      <c r="V1042" s="136">
        <f>IF(M1042&lt;Charts!$R$600,"",Data!M1042)</f>
        <v>0.27694696737627023</v>
      </c>
      <c r="W1042" s="136">
        <f>IF(N1042&lt;Charts!$R$600,"",Data!N1042)</f>
        <v>0.28304614526697336</v>
      </c>
      <c r="X1042" s="136">
        <f>IF(O1042&lt;Charts!$R$600,"",Data!O1042)</f>
        <v>0.27141513227272385</v>
      </c>
    </row>
    <row r="1043" spans="1:24" x14ac:dyDescent="0.2">
      <c r="A1043" s="84" t="s">
        <v>132</v>
      </c>
      <c r="B1043" s="110">
        <f>'Main Pt 1'!B199</f>
        <v>7795</v>
      </c>
      <c r="C1043" s="110">
        <f>'Main Pt 1'!B259</f>
        <v>3440</v>
      </c>
      <c r="D1043" s="110">
        <f>'Main Pt 1'!B319</f>
        <v>4355</v>
      </c>
      <c r="E1043" s="110">
        <f>'Compare Pt 1'!B199</f>
        <v>48080</v>
      </c>
      <c r="F1043" s="110">
        <f>'Compare Pt 1'!B259</f>
        <v>23865</v>
      </c>
      <c r="G1043" s="110">
        <f>'Compare Pt 1'!B319</f>
        <v>24210</v>
      </c>
      <c r="H1043" s="84"/>
      <c r="I1043" s="84" t="str">
        <f t="shared" si="78"/>
        <v>Africa</v>
      </c>
      <c r="J1043" s="103">
        <f t="shared" si="79"/>
        <v>0.11407086366246226</v>
      </c>
      <c r="K1043" s="103">
        <f t="shared" si="77"/>
        <v>0.11914841947626179</v>
      </c>
      <c r="L1043" s="103">
        <f t="shared" si="77"/>
        <v>0.10978766416926765</v>
      </c>
      <c r="M1043" s="103">
        <f t="shared" si="77"/>
        <v>8.4537776345574689E-2</v>
      </c>
      <c r="N1043" s="103">
        <f t="shared" si="77"/>
        <v>8.9923323574515546E-2</v>
      </c>
      <c r="O1043" s="103">
        <f t="shared" si="77"/>
        <v>7.9653190300253141E-2</v>
      </c>
      <c r="R1043" t="s">
        <v>2708</v>
      </c>
      <c r="S1043" s="136">
        <f>IF(J1043&lt;Charts!$R$600,"",Data!J1043)</f>
        <v>0.11407086366246226</v>
      </c>
      <c r="T1043" s="136">
        <f>IF(K1043&lt;Charts!$R$600,"",Data!K1043)</f>
        <v>0.11914841947626179</v>
      </c>
      <c r="U1043" s="136">
        <f>IF(L1043&lt;Charts!$R$600,"",Data!L1043)</f>
        <v>0.10978766416926765</v>
      </c>
      <c r="V1043" s="136">
        <f>IF(M1043&lt;Charts!$R$600,"",Data!M1043)</f>
        <v>8.4537776345574689E-2</v>
      </c>
      <c r="W1043" s="136">
        <f>IF(N1043&lt;Charts!$R$600,"",Data!N1043)</f>
        <v>8.9923323574515546E-2</v>
      </c>
      <c r="X1043" s="136">
        <f>IF(O1043&lt;Charts!$R$600,"",Data!O1043)</f>
        <v>7.9653190300253141E-2</v>
      </c>
    </row>
    <row r="1044" spans="1:24" x14ac:dyDescent="0.2">
      <c r="A1044" s="84" t="s">
        <v>133</v>
      </c>
      <c r="B1044" s="110">
        <f>'Main Pt 1'!B200</f>
        <v>12015</v>
      </c>
      <c r="C1044" s="110">
        <f>'Main Pt 1'!B260</f>
        <v>4630</v>
      </c>
      <c r="D1044" s="110">
        <f>'Main Pt 1'!B320</f>
        <v>7385</v>
      </c>
      <c r="E1044" s="110">
        <f>'Compare Pt 1'!B200</f>
        <v>87680</v>
      </c>
      <c r="F1044" s="110">
        <f>'Compare Pt 1'!B260</f>
        <v>38940</v>
      </c>
      <c r="G1044" s="110">
        <f>'Compare Pt 1'!B320</f>
        <v>48745</v>
      </c>
      <c r="H1044" s="84"/>
      <c r="I1044" s="84" t="str">
        <f t="shared" si="78"/>
        <v>Asia</v>
      </c>
      <c r="J1044" s="103">
        <f t="shared" si="79"/>
        <v>0.55973032542460777</v>
      </c>
      <c r="K1044" s="103">
        <f t="shared" si="77"/>
        <v>0.57732626381187513</v>
      </c>
      <c r="L1044" s="103">
        <f t="shared" si="77"/>
        <v>0.54488147030098555</v>
      </c>
      <c r="M1044" s="103">
        <f t="shared" si="77"/>
        <v>0.4812679771324907</v>
      </c>
      <c r="N1044" s="103">
        <f t="shared" si="77"/>
        <v>0.47678377248013382</v>
      </c>
      <c r="O1044" s="103">
        <f t="shared" si="77"/>
        <v>0.48533632751945338</v>
      </c>
      <c r="R1044" t="s">
        <v>2709</v>
      </c>
      <c r="S1044" s="136">
        <f>IF(J1044&lt;Charts!$R$600,"",Data!J1044)</f>
        <v>0.55973032542460777</v>
      </c>
      <c r="T1044" s="136">
        <f>IF(K1044&lt;Charts!$R$600,"",Data!K1044)</f>
        <v>0.57732626381187513</v>
      </c>
      <c r="U1044" s="136">
        <f>IF(L1044&lt;Charts!$R$600,"",Data!L1044)</f>
        <v>0.54488147030098555</v>
      </c>
      <c r="V1044" s="136">
        <f>IF(M1044&lt;Charts!$R$600,"",Data!M1044)</f>
        <v>0.4812679771324907</v>
      </c>
      <c r="W1044" s="136">
        <f>IF(N1044&lt;Charts!$R$600,"",Data!N1044)</f>
        <v>0.47678377248013382</v>
      </c>
      <c r="X1044" s="136">
        <f>IF(O1044&lt;Charts!$R$600,"",Data!O1044)</f>
        <v>0.48533632751945338</v>
      </c>
    </row>
    <row r="1045" spans="1:24" x14ac:dyDescent="0.2">
      <c r="A1045" s="84" t="s">
        <v>134</v>
      </c>
      <c r="B1045" s="110">
        <f>'Main Pt 1'!B201</f>
        <v>19010</v>
      </c>
      <c r="C1045" s="110">
        <f>'Main Pt 1'!B261</f>
        <v>7800</v>
      </c>
      <c r="D1045" s="110">
        <f>'Main Pt 1'!B321</f>
        <v>11205</v>
      </c>
      <c r="E1045" s="110">
        <f>'Compare Pt 1'!B201</f>
        <v>93485</v>
      </c>
      <c r="F1045" s="110">
        <f>'Compare Pt 1'!B261</f>
        <v>40955</v>
      </c>
      <c r="G1045" s="110">
        <f>'Compare Pt 1'!B321</f>
        <v>52525</v>
      </c>
      <c r="H1045" s="84"/>
      <c r="I1045" s="84" t="str">
        <f t="shared" si="78"/>
        <v>Oceania and other places of birth</v>
      </c>
      <c r="J1045" s="103">
        <f t="shared" si="79"/>
        <v>4.156248263599489E-3</v>
      </c>
      <c r="K1045" s="103">
        <f t="shared" si="77"/>
        <v>4.1850487716031896E-3</v>
      </c>
      <c r="L1045" s="103">
        <f t="shared" si="77"/>
        <v>4.1319774073036971E-3</v>
      </c>
      <c r="M1045" s="103">
        <f t="shared" si="77"/>
        <v>7.5628279645609305E-3</v>
      </c>
      <c r="N1045" s="103">
        <f t="shared" si="77"/>
        <v>7.8642130210511644E-3</v>
      </c>
      <c r="O1045" s="103">
        <f t="shared" si="77"/>
        <v>7.2894776106192452E-3</v>
      </c>
      <c r="R1045" t="s">
        <v>2710</v>
      </c>
      <c r="S1045" s="136">
        <f>IF(J1045&lt;Charts!$R$600,"",Data!J1045)</f>
        <v>4.156248263599489E-3</v>
      </c>
      <c r="T1045" s="136">
        <f>IF(K1045&lt;Charts!$R$600,"",Data!K1045)</f>
        <v>4.1850487716031896E-3</v>
      </c>
      <c r="U1045" s="136">
        <f>IF(L1045&lt;Charts!$R$600,"",Data!L1045)</f>
        <v>4.1319774073036971E-3</v>
      </c>
      <c r="V1045" s="136">
        <f>IF(M1045&lt;Charts!$R$600,"",Data!M1045)</f>
        <v>7.5628279645609305E-3</v>
      </c>
      <c r="W1045" s="136">
        <f>IF(N1045&lt;Charts!$R$600,"",Data!N1045)</f>
        <v>7.8642130210511644E-3</v>
      </c>
      <c r="X1045" s="136">
        <f>IF(O1045&lt;Charts!$R$600,"",Data!O1045)</f>
        <v>7.2894776106192452E-3</v>
      </c>
    </row>
    <row r="1046" spans="1:24" x14ac:dyDescent="0.2">
      <c r="A1046" s="84" t="s">
        <v>135</v>
      </c>
      <c r="B1046" s="110">
        <f>'Main Pt 1'!B202</f>
        <v>21275</v>
      </c>
      <c r="C1046" s="110">
        <f>'Main Pt 1'!B262</f>
        <v>8180</v>
      </c>
      <c r="D1046" s="110">
        <f>'Main Pt 1'!B322</f>
        <v>13100</v>
      </c>
      <c r="E1046" s="110">
        <f>'Compare Pt 1'!B202</f>
        <v>138345</v>
      </c>
      <c r="F1046" s="110">
        <f>'Compare Pt 1'!B262</f>
        <v>59955</v>
      </c>
      <c r="G1046" s="110">
        <f>'Compare Pt 1'!B322</f>
        <v>78390</v>
      </c>
      <c r="H1046" s="84"/>
      <c r="I1046" s="84"/>
      <c r="J1046" s="84"/>
      <c r="K1046" s="84"/>
      <c r="L1046" s="84"/>
      <c r="M1046" s="84"/>
      <c r="N1046" s="84"/>
      <c r="O1046" s="84"/>
    </row>
    <row r="1047" spans="1:24" x14ac:dyDescent="0.2">
      <c r="A1047" s="84" t="s">
        <v>136</v>
      </c>
      <c r="B1047" s="110">
        <f>'Main Pt 1'!B203</f>
        <v>14790</v>
      </c>
      <c r="C1047" s="110">
        <f>'Main Pt 1'!B263</f>
        <v>6515</v>
      </c>
      <c r="D1047" s="110">
        <f>'Main Pt 1'!B323</f>
        <v>8275</v>
      </c>
      <c r="E1047" s="110">
        <f>'Compare Pt 1'!B203</f>
        <v>80590</v>
      </c>
      <c r="F1047" s="110">
        <f>'Compare Pt 1'!B263</f>
        <v>37535</v>
      </c>
      <c r="G1047" s="110">
        <f>'Compare Pt 1'!B323</f>
        <v>43055</v>
      </c>
      <c r="H1047" s="84"/>
      <c r="I1047" s="84"/>
      <c r="J1047" s="84"/>
      <c r="K1047" s="84"/>
      <c r="L1047" s="84"/>
      <c r="M1047" s="84"/>
      <c r="N1047" s="84"/>
      <c r="O1047" s="84"/>
    </row>
    <row r="1048" spans="1:24" x14ac:dyDescent="0.2">
      <c r="A1048" s="84" t="s">
        <v>137</v>
      </c>
      <c r="B1048" s="110">
        <f>'Main Pt 1'!B204</f>
        <v>4670</v>
      </c>
      <c r="C1048" s="110">
        <f>'Main Pt 1'!B264</f>
        <v>1835</v>
      </c>
      <c r="D1048" s="110">
        <f>'Main Pt 1'!B324</f>
        <v>2835</v>
      </c>
      <c r="E1048" s="110">
        <f>'Compare Pt 1'!B204</f>
        <v>29615</v>
      </c>
      <c r="F1048" s="110">
        <f>'Compare Pt 1'!B264</f>
        <v>12950</v>
      </c>
      <c r="G1048" s="110">
        <f>'Compare Pt 1'!B324</f>
        <v>16665</v>
      </c>
      <c r="H1048" s="84"/>
      <c r="I1048" s="84"/>
      <c r="J1048" s="84"/>
      <c r="K1048" s="84"/>
      <c r="L1048" s="84"/>
      <c r="M1048" s="84"/>
      <c r="N1048" s="84"/>
      <c r="O1048" s="84"/>
    </row>
    <row r="1049" spans="1:24" x14ac:dyDescent="0.2">
      <c r="A1049" s="84" t="s">
        <v>138</v>
      </c>
      <c r="B1049" s="110">
        <f>'Main Pt 1'!B205</f>
        <v>8675</v>
      </c>
      <c r="C1049" s="110">
        <f>'Main Pt 1'!B265</f>
        <v>3555</v>
      </c>
      <c r="D1049" s="110">
        <f>'Main Pt 1'!B325</f>
        <v>5125</v>
      </c>
      <c r="E1049" s="110">
        <f>'Compare Pt 1'!B205</f>
        <v>65040</v>
      </c>
      <c r="F1049" s="110">
        <f>'Compare Pt 1'!B265</f>
        <v>29325</v>
      </c>
      <c r="G1049" s="110">
        <f>'Compare Pt 1'!B325</f>
        <v>35710</v>
      </c>
      <c r="H1049" s="84"/>
      <c r="I1049" s="84"/>
      <c r="J1049" s="84"/>
      <c r="K1049" s="84"/>
      <c r="L1049" s="84"/>
      <c r="M1049" s="84"/>
      <c r="N1049" s="84"/>
      <c r="O1049" s="84"/>
    </row>
    <row r="1050" spans="1:24" x14ac:dyDescent="0.2">
      <c r="A1050" s="84" t="s">
        <v>139</v>
      </c>
      <c r="B1050" s="110">
        <f>'Main Pt 1'!B206</f>
        <v>34710</v>
      </c>
      <c r="C1050" s="110">
        <f>'Main Pt 1'!B266</f>
        <v>15525</v>
      </c>
      <c r="D1050" s="110">
        <f>'Main Pt 1'!B326</f>
        <v>19185</v>
      </c>
      <c r="E1050" s="110">
        <f>'Compare Pt 1'!B206</f>
        <v>253715</v>
      </c>
      <c r="F1050" s="110">
        <f>'Compare Pt 1'!B266</f>
        <v>113500</v>
      </c>
      <c r="G1050" s="110">
        <f>'Compare Pt 1'!B326</f>
        <v>140210</v>
      </c>
      <c r="H1050" s="84"/>
      <c r="I1050" s="84"/>
      <c r="J1050" s="84"/>
      <c r="K1050" s="84"/>
      <c r="L1050" s="84"/>
      <c r="M1050" s="84"/>
      <c r="N1050" s="84"/>
      <c r="O1050" s="84"/>
    </row>
    <row r="1051" spans="1:24" x14ac:dyDescent="0.2">
      <c r="A1051" s="84" t="s">
        <v>140</v>
      </c>
      <c r="B1051" s="110">
        <f>'Main Pt 1'!B207</f>
        <v>41125</v>
      </c>
      <c r="C1051" s="110">
        <f>'Main Pt 1'!B267</f>
        <v>16645</v>
      </c>
      <c r="D1051" s="110">
        <f>'Main Pt 1'!B327</f>
        <v>24475</v>
      </c>
      <c r="E1051" s="110">
        <f>'Compare Pt 1'!B207</f>
        <v>232850</v>
      </c>
      <c r="F1051" s="110">
        <f>'Compare Pt 1'!B267</f>
        <v>108325</v>
      </c>
      <c r="G1051" s="110">
        <f>'Compare Pt 1'!B327</f>
        <v>124530</v>
      </c>
      <c r="H1051" s="84"/>
      <c r="I1051" s="84"/>
      <c r="J1051" s="84"/>
      <c r="K1051" s="84"/>
      <c r="L1051" s="84"/>
      <c r="M1051" s="84"/>
      <c r="N1051" s="84"/>
      <c r="O1051" s="84"/>
    </row>
    <row r="1052" spans="1:24" x14ac:dyDescent="0.2">
      <c r="A1052" s="84" t="s">
        <v>142</v>
      </c>
      <c r="B1052" s="110">
        <f>'Main Pt 1'!B209</f>
        <v>4705</v>
      </c>
      <c r="C1052" s="110">
        <f>'Main Pt 1'!B269</f>
        <v>2220</v>
      </c>
      <c r="D1052" s="110">
        <f>'Main Pt 1'!B329</f>
        <v>2485</v>
      </c>
      <c r="E1052" s="110">
        <f>'Compare Pt 1'!B209</f>
        <v>36135</v>
      </c>
      <c r="F1052" s="110">
        <f>'Compare Pt 1'!B269</f>
        <v>18050</v>
      </c>
      <c r="G1052" s="110">
        <f>'Compare Pt 1'!B329</f>
        <v>18085</v>
      </c>
      <c r="H1052" s="84"/>
      <c r="I1052" s="84"/>
      <c r="J1052" s="84"/>
      <c r="K1052" s="84"/>
      <c r="L1052" s="84"/>
      <c r="M1052" s="84"/>
      <c r="N1052" s="84"/>
      <c r="O1052" s="84"/>
    </row>
    <row r="1053" spans="1:24" x14ac:dyDescent="0.2">
      <c r="A1053" s="84" t="s">
        <v>143</v>
      </c>
      <c r="B1053" s="110">
        <f>'Main Pt 1'!B210</f>
        <v>4655</v>
      </c>
      <c r="C1053" s="110">
        <f>'Main Pt 1'!B270</f>
        <v>2155</v>
      </c>
      <c r="D1053" s="110">
        <f>'Main Pt 1'!B330</f>
        <v>2500</v>
      </c>
      <c r="E1053" s="110">
        <f>'Compare Pt 1'!B210</f>
        <v>40045</v>
      </c>
      <c r="F1053" s="110">
        <f>'Compare Pt 1'!B270</f>
        <v>20005</v>
      </c>
      <c r="G1053" s="110">
        <f>'Compare Pt 1'!B330</f>
        <v>20040</v>
      </c>
      <c r="H1053" s="84"/>
      <c r="I1053" s="84"/>
      <c r="J1053" s="84"/>
      <c r="K1053" s="84"/>
      <c r="L1053" s="84"/>
      <c r="M1053" s="84"/>
      <c r="N1053" s="84"/>
      <c r="O1053" s="84"/>
    </row>
    <row r="1054" spans="1:24" x14ac:dyDescent="0.2">
      <c r="A1054" s="84" t="s">
        <v>144</v>
      </c>
      <c r="B1054" s="110">
        <f>'Main Pt 1'!B211</f>
        <v>13010</v>
      </c>
      <c r="C1054" s="110">
        <f>'Main Pt 1'!B271</f>
        <v>6560</v>
      </c>
      <c r="D1054" s="110">
        <f>'Main Pt 1'!B331</f>
        <v>6450</v>
      </c>
      <c r="E1054" s="110">
        <f>'Compare Pt 1'!B211</f>
        <v>105565</v>
      </c>
      <c r="F1054" s="110">
        <f>'Compare Pt 1'!B271</f>
        <v>55395</v>
      </c>
      <c r="G1054" s="110">
        <f>'Compare Pt 1'!B331</f>
        <v>50170</v>
      </c>
      <c r="H1054" s="84"/>
      <c r="I1054" s="84"/>
      <c r="J1054" s="84"/>
      <c r="K1054" s="84"/>
      <c r="L1054" s="84"/>
      <c r="M1054" s="84"/>
      <c r="N1054" s="84"/>
      <c r="O1054" s="84"/>
    </row>
    <row r="1055" spans="1:24" x14ac:dyDescent="0.2">
      <c r="A1055" s="84" t="s">
        <v>145</v>
      </c>
      <c r="B1055" s="110">
        <f>'Main Pt 1'!B212</f>
        <v>17390</v>
      </c>
      <c r="C1055" s="110">
        <f>'Main Pt 1'!B272</f>
        <v>7305</v>
      </c>
      <c r="D1055" s="110">
        <f>'Main Pt 1'!B332</f>
        <v>10085</v>
      </c>
      <c r="E1055" s="110">
        <f>'Compare Pt 1'!B212</f>
        <v>145840</v>
      </c>
      <c r="F1055" s="110">
        <f>'Compare Pt 1'!B272</f>
        <v>69520</v>
      </c>
      <c r="G1055" s="110">
        <f>'Compare Pt 1'!B332</f>
        <v>76320</v>
      </c>
      <c r="H1055" s="84"/>
      <c r="I1055" s="84"/>
      <c r="J1055" s="84"/>
      <c r="K1055" s="84"/>
      <c r="L1055" s="84"/>
      <c r="M1055" s="84"/>
      <c r="N1055" s="84"/>
      <c r="O1055" s="84"/>
    </row>
    <row r="1056" spans="1:24" x14ac:dyDescent="0.2">
      <c r="A1056" s="84" t="s">
        <v>146</v>
      </c>
      <c r="B1056" s="110">
        <f>'Main Pt 1'!B213</f>
        <v>11305</v>
      </c>
      <c r="C1056" s="110">
        <f>'Main Pt 1'!B273</f>
        <v>5135</v>
      </c>
      <c r="D1056" s="110">
        <f>'Main Pt 1'!B333</f>
        <v>6165</v>
      </c>
      <c r="E1056" s="110">
        <f>'Compare Pt 1'!B213</f>
        <v>62715</v>
      </c>
      <c r="F1056" s="110">
        <f>'Compare Pt 1'!B273</f>
        <v>31580</v>
      </c>
      <c r="G1056" s="110">
        <f>'Compare Pt 1'!B333</f>
        <v>31135</v>
      </c>
      <c r="H1056" s="84"/>
      <c r="I1056" s="84"/>
      <c r="J1056" s="84"/>
      <c r="K1056" s="84"/>
      <c r="L1056" s="84"/>
      <c r="M1056" s="84"/>
      <c r="N1056" s="84"/>
      <c r="O1056" s="84"/>
    </row>
    <row r="1057" spans="1:15" x14ac:dyDescent="0.2">
      <c r="A1057" s="84" t="s">
        <v>147</v>
      </c>
      <c r="B1057" s="110">
        <f>'Main Pt 1'!B214</f>
        <v>7570</v>
      </c>
      <c r="C1057" s="110">
        <f>'Main Pt 1'!B274</f>
        <v>3335</v>
      </c>
      <c r="D1057" s="110">
        <f>'Main Pt 1'!B334</f>
        <v>4230</v>
      </c>
      <c r="E1057" s="110">
        <f>'Compare Pt 1'!B214</f>
        <v>36820</v>
      </c>
      <c r="F1057" s="110">
        <f>'Compare Pt 1'!B274</f>
        <v>17945</v>
      </c>
      <c r="G1057" s="110">
        <f>'Compare Pt 1'!B334</f>
        <v>18875</v>
      </c>
      <c r="H1057" s="84"/>
      <c r="I1057" s="84"/>
      <c r="J1057" s="84"/>
      <c r="K1057" s="84"/>
      <c r="L1057" s="84"/>
      <c r="M1057" s="84"/>
      <c r="N1057" s="84"/>
      <c r="O1057" s="84"/>
    </row>
    <row r="1058" spans="1:15" x14ac:dyDescent="0.2">
      <c r="A1058" s="84" t="s">
        <v>148</v>
      </c>
      <c r="B1058" s="110">
        <f>'Main Pt 1'!B215</f>
        <v>2315</v>
      </c>
      <c r="C1058" s="110">
        <f>'Main Pt 1'!B275</f>
        <v>990</v>
      </c>
      <c r="D1058" s="110">
        <f>'Main Pt 1'!B335</f>
        <v>1325</v>
      </c>
      <c r="E1058" s="110">
        <f>'Compare Pt 1'!B215</f>
        <v>28320</v>
      </c>
      <c r="F1058" s="110">
        <f>'Compare Pt 1'!B275</f>
        <v>14350</v>
      </c>
      <c r="G1058" s="110">
        <f>'Compare Pt 1'!B335</f>
        <v>13970</v>
      </c>
      <c r="H1058" s="84"/>
      <c r="I1058" s="84"/>
      <c r="J1058" s="84"/>
      <c r="K1058" s="84"/>
      <c r="L1058" s="84"/>
      <c r="M1058" s="84"/>
      <c r="N1058" s="84"/>
      <c r="O1058" s="84"/>
    </row>
    <row r="1059" spans="1:15" x14ac:dyDescent="0.2">
      <c r="A1059" s="84" t="s">
        <v>149</v>
      </c>
      <c r="B1059" s="110">
        <f>'Main Pt 1'!B216</f>
        <v>20750</v>
      </c>
      <c r="C1059" s="110">
        <f>'Main Pt 1'!B276</f>
        <v>8480</v>
      </c>
      <c r="D1059" s="110">
        <f>'Main Pt 1'!B336</f>
        <v>12270</v>
      </c>
      <c r="E1059" s="110">
        <f>'Compare Pt 1'!B216</f>
        <v>236640</v>
      </c>
      <c r="F1059" s="110">
        <f>'Compare Pt 1'!B276</f>
        <v>118595</v>
      </c>
      <c r="G1059" s="110">
        <f>'Compare Pt 1'!B336</f>
        <v>118040</v>
      </c>
      <c r="H1059" s="84"/>
      <c r="I1059" s="84"/>
      <c r="J1059" s="84"/>
      <c r="K1059" s="84"/>
      <c r="L1059" s="84"/>
      <c r="M1059" s="84"/>
      <c r="N1059" s="84"/>
      <c r="O1059" s="84"/>
    </row>
    <row r="1060" spans="1:15" x14ac:dyDescent="0.2">
      <c r="A1060" s="84" t="s">
        <v>150</v>
      </c>
      <c r="B1060" s="110">
        <f>'Main Pt 1'!B217</f>
        <v>10045</v>
      </c>
      <c r="C1060" s="110">
        <f>'Main Pt 1'!B277</f>
        <v>4175</v>
      </c>
      <c r="D1060" s="110">
        <f>'Main Pt 1'!B337</f>
        <v>5870</v>
      </c>
      <c r="E1060" s="110">
        <f>'Compare Pt 1'!B217</f>
        <v>88475</v>
      </c>
      <c r="F1060" s="110">
        <f>'Compare Pt 1'!B277</f>
        <v>45185</v>
      </c>
      <c r="G1060" s="110">
        <f>'Compare Pt 1'!B337</f>
        <v>43295</v>
      </c>
      <c r="H1060" s="84"/>
      <c r="I1060" s="84"/>
      <c r="J1060" s="84"/>
      <c r="K1060" s="84"/>
      <c r="L1060" s="84"/>
      <c r="M1060" s="84"/>
      <c r="N1060" s="84"/>
      <c r="O1060" s="84"/>
    </row>
    <row r="1061" spans="1:15" x14ac:dyDescent="0.2">
      <c r="A1061" s="84" t="s">
        <v>151</v>
      </c>
      <c r="B1061" s="110">
        <f>'Main Pt 1'!B218</f>
        <v>20385</v>
      </c>
      <c r="C1061" s="110">
        <f>'Main Pt 1'!B278</f>
        <v>8270</v>
      </c>
      <c r="D1061" s="110">
        <f>'Main Pt 1'!B338</f>
        <v>12115</v>
      </c>
      <c r="E1061" s="110">
        <f>'Compare Pt 1'!B218</f>
        <v>146470</v>
      </c>
      <c r="F1061" s="110">
        <f>'Compare Pt 1'!B278</f>
        <v>66450</v>
      </c>
      <c r="G1061" s="110">
        <f>'Compare Pt 1'!B338</f>
        <v>80020</v>
      </c>
      <c r="H1061" s="84"/>
      <c r="I1061" s="84"/>
      <c r="J1061" s="84"/>
      <c r="K1061" s="84"/>
      <c r="L1061" s="84"/>
      <c r="M1061" s="84"/>
      <c r="N1061" s="84"/>
      <c r="O1061" s="84"/>
    </row>
    <row r="1062" spans="1:15" x14ac:dyDescent="0.2">
      <c r="A1062" s="84" t="s">
        <v>152</v>
      </c>
      <c r="B1062" s="110">
        <f>'Main Pt 1'!B219</f>
        <v>13035</v>
      </c>
      <c r="C1062" s="110">
        <f>'Main Pt 1'!B279</f>
        <v>5150</v>
      </c>
      <c r="D1062" s="110">
        <f>'Main Pt 1'!B339</f>
        <v>7885</v>
      </c>
      <c r="E1062" s="110">
        <f>'Compare Pt 1'!B219</f>
        <v>139445</v>
      </c>
      <c r="F1062" s="110">
        <f>'Compare Pt 1'!B279</f>
        <v>68150</v>
      </c>
      <c r="G1062" s="110">
        <f>'Compare Pt 1'!B339</f>
        <v>71295</v>
      </c>
      <c r="H1062" s="84"/>
      <c r="I1062" s="84"/>
      <c r="J1062" s="84"/>
      <c r="K1062" s="84"/>
      <c r="L1062" s="84"/>
      <c r="M1062" s="84"/>
      <c r="N1062" s="84"/>
      <c r="O1062" s="84"/>
    </row>
    <row r="1063" spans="1:15" x14ac:dyDescent="0.2">
      <c r="A1063" s="84" t="s">
        <v>153</v>
      </c>
      <c r="B1063" s="110">
        <f>'Main Pt 1'!B220</f>
        <v>10280</v>
      </c>
      <c r="C1063" s="110">
        <f>'Main Pt 1'!B280</f>
        <v>4635</v>
      </c>
      <c r="D1063" s="110">
        <f>'Main Pt 1'!B340</f>
        <v>5645</v>
      </c>
      <c r="E1063" s="110">
        <f>'Compare Pt 1'!B220</f>
        <v>90310</v>
      </c>
      <c r="F1063" s="110">
        <f>'Compare Pt 1'!B280</f>
        <v>42800</v>
      </c>
      <c r="G1063" s="110">
        <f>'Compare Pt 1'!B340</f>
        <v>47510</v>
      </c>
      <c r="H1063" s="84"/>
      <c r="I1063" s="84"/>
      <c r="J1063" s="84"/>
      <c r="K1063" s="84"/>
      <c r="L1063" s="84"/>
      <c r="M1063" s="84"/>
      <c r="N1063" s="84"/>
      <c r="O1063" s="84"/>
    </row>
    <row r="1064" spans="1:15" x14ac:dyDescent="0.2">
      <c r="A1064" s="84" t="s">
        <v>154</v>
      </c>
      <c r="B1064" s="110">
        <f>'Main Pt 1'!B221</f>
        <v>16695</v>
      </c>
      <c r="C1064" s="110">
        <f>'Main Pt 1'!B281</f>
        <v>6720</v>
      </c>
      <c r="D1064" s="110">
        <f>'Main Pt 1'!B341</f>
        <v>9975</v>
      </c>
      <c r="E1064" s="110">
        <f>'Compare Pt 1'!B221</f>
        <v>78685</v>
      </c>
      <c r="F1064" s="110">
        <f>'Compare Pt 1'!B281</f>
        <v>34265</v>
      </c>
      <c r="G1064" s="110">
        <f>'Compare Pt 1'!B341</f>
        <v>44420</v>
      </c>
      <c r="H1064" s="84"/>
      <c r="I1064" s="84"/>
      <c r="J1064" s="84"/>
      <c r="K1064" s="84"/>
      <c r="L1064" s="84"/>
      <c r="M1064" s="84"/>
      <c r="N1064" s="84"/>
      <c r="O1064" s="84"/>
    </row>
    <row r="1065" spans="1:15" x14ac:dyDescent="0.2">
      <c r="A1065" s="84" t="s">
        <v>155</v>
      </c>
      <c r="B1065" s="110">
        <f>'Main Pt 1'!B222</f>
        <v>4235</v>
      </c>
      <c r="C1065" s="110">
        <f>'Main Pt 1'!B282</f>
        <v>1915</v>
      </c>
      <c r="D1065" s="110">
        <f>'Main Pt 1'!B342</f>
        <v>2315</v>
      </c>
      <c r="E1065" s="110">
        <f>'Compare Pt 1'!B222</f>
        <v>33325</v>
      </c>
      <c r="F1065" s="110">
        <f>'Compare Pt 1'!B282</f>
        <v>16325</v>
      </c>
      <c r="G1065" s="110">
        <f>'Compare Pt 1'!B342</f>
        <v>16995</v>
      </c>
      <c r="H1065" s="84"/>
      <c r="I1065" s="84"/>
      <c r="J1065" s="84"/>
      <c r="K1065" s="84"/>
      <c r="L1065" s="84"/>
      <c r="M1065" s="84"/>
      <c r="N1065" s="84"/>
      <c r="O1065" s="84"/>
    </row>
    <row r="1066" spans="1:15" x14ac:dyDescent="0.2">
      <c r="A1066" s="84" t="s">
        <v>156</v>
      </c>
      <c r="B1066" s="110">
        <f>'Main Pt 1'!B223</f>
        <v>12945</v>
      </c>
      <c r="C1066" s="110">
        <f>'Main Pt 1'!B283</f>
        <v>5440</v>
      </c>
      <c r="D1066" s="110">
        <f>'Main Pt 1'!B343</f>
        <v>7505</v>
      </c>
      <c r="E1066" s="110">
        <f>'Compare Pt 1'!B223</f>
        <v>73030</v>
      </c>
      <c r="F1066" s="110">
        <f>'Compare Pt 1'!B283</f>
        <v>33360</v>
      </c>
      <c r="G1066" s="110">
        <f>'Compare Pt 1'!B343</f>
        <v>39670</v>
      </c>
      <c r="H1066" s="84"/>
      <c r="I1066" s="84"/>
      <c r="J1066" s="84"/>
      <c r="K1066" s="84"/>
      <c r="L1066" s="84"/>
      <c r="M1066" s="84"/>
      <c r="N1066" s="84"/>
      <c r="O1066" s="84"/>
    </row>
    <row r="1067" spans="1:15" x14ac:dyDescent="0.2">
      <c r="A1067" s="84" t="s">
        <v>157</v>
      </c>
      <c r="B1067" s="110">
        <f>'Main Pt 1'!B224</f>
        <v>44465</v>
      </c>
      <c r="C1067" s="110">
        <f>'Main Pt 1'!B284</f>
        <v>18820</v>
      </c>
      <c r="D1067" s="110">
        <f>'Main Pt 1'!B344</f>
        <v>25650</v>
      </c>
      <c r="E1067" s="110">
        <f>'Compare Pt 1'!B224</f>
        <v>499115</v>
      </c>
      <c r="F1067" s="110">
        <f>'Compare Pt 1'!B284</f>
        <v>243225</v>
      </c>
      <c r="G1067" s="110">
        <f>'Compare Pt 1'!B344</f>
        <v>255895</v>
      </c>
      <c r="H1067" s="84"/>
      <c r="I1067" s="84"/>
      <c r="J1067" s="84"/>
      <c r="K1067" s="84"/>
      <c r="L1067" s="84"/>
      <c r="M1067" s="84"/>
      <c r="N1067" s="84"/>
      <c r="O1067" s="84"/>
    </row>
    <row r="1068" spans="1:15" x14ac:dyDescent="0.2">
      <c r="A1068" s="84" t="s">
        <v>158</v>
      </c>
      <c r="B1068" s="110">
        <f>'Main Pt 1'!B225</f>
        <v>35910</v>
      </c>
      <c r="C1068" s="110">
        <f>'Main Pt 1'!B285</f>
        <v>16340</v>
      </c>
      <c r="D1068" s="110">
        <f>'Main Pt 1'!B345</f>
        <v>19570</v>
      </c>
      <c r="E1068" s="110">
        <f>'Compare Pt 1'!B225</f>
        <v>247470</v>
      </c>
      <c r="F1068" s="110">
        <f>'Compare Pt 1'!B285</f>
        <v>119945</v>
      </c>
      <c r="G1068" s="110">
        <f>'Compare Pt 1'!B345</f>
        <v>127525</v>
      </c>
      <c r="H1068" s="84"/>
      <c r="I1068" s="84"/>
      <c r="J1068" s="84"/>
      <c r="K1068" s="84"/>
      <c r="L1068" s="84"/>
      <c r="M1068" s="84"/>
      <c r="N1068" s="84"/>
      <c r="O1068" s="84"/>
    </row>
    <row r="1069" spans="1:15" x14ac:dyDescent="0.2">
      <c r="A1069" s="84" t="s">
        <v>160</v>
      </c>
      <c r="B1069" s="110">
        <f>'Main Pt 1'!B227</f>
        <v>17055</v>
      </c>
      <c r="C1069" s="110">
        <f>'Main Pt 1'!B287</f>
        <v>8915</v>
      </c>
      <c r="D1069" s="110">
        <f>'Main Pt 1'!B347</f>
        <v>8140</v>
      </c>
      <c r="E1069" s="110">
        <f>'Compare Pt 1'!B227</f>
        <v>64625</v>
      </c>
      <c r="F1069" s="110">
        <f>'Compare Pt 1'!B287</f>
        <v>33920</v>
      </c>
      <c r="G1069" s="110">
        <f>'Compare Pt 1'!B347</f>
        <v>30705</v>
      </c>
      <c r="H1069" s="84"/>
      <c r="I1069" s="84"/>
      <c r="J1069" s="84"/>
      <c r="K1069" s="84"/>
      <c r="L1069" s="84"/>
      <c r="M1069" s="84"/>
      <c r="N1069" s="84"/>
      <c r="O1069" s="84"/>
    </row>
    <row r="1070" spans="1:15" x14ac:dyDescent="0.2">
      <c r="A1070" s="84" t="s">
        <v>161</v>
      </c>
      <c r="B1070" s="110">
        <f>'Main Pt 1'!B228</f>
        <v>16945</v>
      </c>
      <c r="C1070" s="110">
        <f>'Main Pt 1'!B288</f>
        <v>8565</v>
      </c>
      <c r="D1070" s="110">
        <f>'Main Pt 1'!B348</f>
        <v>8380</v>
      </c>
      <c r="E1070" s="110">
        <f>'Compare Pt 1'!B228</f>
        <v>64620</v>
      </c>
      <c r="F1070" s="110">
        <f>'Compare Pt 1'!B288</f>
        <v>34125</v>
      </c>
      <c r="G1070" s="110">
        <f>'Compare Pt 1'!B348</f>
        <v>30495</v>
      </c>
      <c r="H1070" s="84"/>
      <c r="I1070" s="84"/>
      <c r="J1070" s="84"/>
      <c r="K1070" s="84"/>
      <c r="L1070" s="84"/>
      <c r="M1070" s="84"/>
      <c r="N1070" s="84"/>
      <c r="O1070" s="84"/>
    </row>
    <row r="1071" spans="1:15" x14ac:dyDescent="0.2">
      <c r="A1071" s="84" t="s">
        <v>162</v>
      </c>
      <c r="B1071" s="110">
        <f>'Main Pt 1'!B229</f>
        <v>9505</v>
      </c>
      <c r="C1071" s="110">
        <f>'Main Pt 1'!B289</f>
        <v>4385</v>
      </c>
      <c r="D1071" s="110">
        <f>'Main Pt 1'!B349</f>
        <v>5125</v>
      </c>
      <c r="E1071" s="110">
        <f>'Compare Pt 1'!B229</f>
        <v>32790</v>
      </c>
      <c r="F1071" s="110">
        <f>'Compare Pt 1'!B289</f>
        <v>15980</v>
      </c>
      <c r="G1071" s="110">
        <f>'Compare Pt 1'!B349</f>
        <v>16810</v>
      </c>
      <c r="H1071" s="84"/>
      <c r="I1071" s="84"/>
      <c r="J1071" s="84"/>
      <c r="K1071" s="84"/>
      <c r="L1071" s="84"/>
      <c r="M1071" s="84"/>
      <c r="N1071" s="84"/>
      <c r="O1071" s="84"/>
    </row>
    <row r="1072" spans="1:15" x14ac:dyDescent="0.2">
      <c r="A1072" s="84" t="s">
        <v>163</v>
      </c>
      <c r="B1072" s="110">
        <f>'Main Pt 1'!B230</f>
        <v>4400</v>
      </c>
      <c r="C1072" s="110">
        <f>'Main Pt 1'!B290</f>
        <v>2010</v>
      </c>
      <c r="D1072" s="110">
        <f>'Main Pt 1'!B350</f>
        <v>2385</v>
      </c>
      <c r="E1072" s="110">
        <f>'Compare Pt 1'!B230</f>
        <v>27155</v>
      </c>
      <c r="F1072" s="110">
        <f>'Compare Pt 1'!B290</f>
        <v>12810</v>
      </c>
      <c r="G1072" s="110">
        <f>'Compare Pt 1'!B350</f>
        <v>14340</v>
      </c>
      <c r="H1072" s="84"/>
      <c r="I1072" s="84"/>
      <c r="J1072" s="84"/>
      <c r="K1072" s="84"/>
      <c r="L1072" s="84"/>
      <c r="M1072" s="84"/>
      <c r="N1072" s="84"/>
      <c r="O1072" s="84"/>
    </row>
    <row r="1073" spans="1:15" x14ac:dyDescent="0.2">
      <c r="A1073" s="84" t="s">
        <v>164</v>
      </c>
      <c r="B1073" s="110">
        <f>'Main Pt 1'!B231</f>
        <v>17755</v>
      </c>
      <c r="C1073" s="110">
        <f>'Main Pt 1'!B291</f>
        <v>8795</v>
      </c>
      <c r="D1073" s="110">
        <f>'Main Pt 1'!B351</f>
        <v>8965</v>
      </c>
      <c r="E1073" s="110">
        <f>'Compare Pt 1'!B231</f>
        <v>69655</v>
      </c>
      <c r="F1073" s="110">
        <f>'Compare Pt 1'!B291</f>
        <v>36125</v>
      </c>
      <c r="G1073" s="110">
        <f>'Compare Pt 1'!B351</f>
        <v>33535</v>
      </c>
      <c r="H1073" s="84"/>
      <c r="I1073" s="84"/>
      <c r="J1073" s="84"/>
      <c r="K1073" s="84"/>
      <c r="L1073" s="84"/>
      <c r="M1073" s="84"/>
      <c r="N1073" s="84"/>
      <c r="O1073" s="84"/>
    </row>
    <row r="1074" spans="1:15" x14ac:dyDescent="0.2">
      <c r="A1074" s="84" t="s">
        <v>165</v>
      </c>
      <c r="B1074" s="110">
        <f>'Main Pt 1'!B232</f>
        <v>9880</v>
      </c>
      <c r="C1074" s="110">
        <f>'Main Pt 1'!B292</f>
        <v>4910</v>
      </c>
      <c r="D1074" s="110">
        <f>'Main Pt 1'!B352</f>
        <v>4970</v>
      </c>
      <c r="E1074" s="110">
        <f>'Compare Pt 1'!B232</f>
        <v>42435</v>
      </c>
      <c r="F1074" s="110">
        <f>'Compare Pt 1'!B292</f>
        <v>21825</v>
      </c>
      <c r="G1074" s="110">
        <f>'Compare Pt 1'!B352</f>
        <v>20605</v>
      </c>
      <c r="H1074" s="84"/>
      <c r="I1074" s="84"/>
      <c r="J1074" s="84"/>
      <c r="K1074" s="84"/>
      <c r="L1074" s="84"/>
      <c r="M1074" s="84"/>
      <c r="N1074" s="84"/>
      <c r="O1074" s="84"/>
    </row>
    <row r="1075" spans="1:15" x14ac:dyDescent="0.2">
      <c r="A1075" s="84" t="s">
        <v>166</v>
      </c>
      <c r="B1075" s="110">
        <f>'Main Pt 1'!B233</f>
        <v>11035</v>
      </c>
      <c r="C1075" s="110">
        <f>'Main Pt 1'!B293</f>
        <v>4420</v>
      </c>
      <c r="D1075" s="110">
        <f>'Main Pt 1'!B353</f>
        <v>6615</v>
      </c>
      <c r="E1075" s="110">
        <f>'Compare Pt 1'!B233</f>
        <v>27235</v>
      </c>
      <c r="F1075" s="110">
        <f>'Compare Pt 1'!B293</f>
        <v>12070</v>
      </c>
      <c r="G1075" s="110">
        <f>'Compare Pt 1'!B353</f>
        <v>15165</v>
      </c>
      <c r="H1075" s="84"/>
      <c r="I1075" s="84"/>
      <c r="J1075" s="84"/>
      <c r="K1075" s="84"/>
      <c r="L1075" s="84"/>
      <c r="M1075" s="84"/>
      <c r="N1075" s="84"/>
      <c r="O1075" s="84"/>
    </row>
    <row r="1076" spans="1:15" x14ac:dyDescent="0.2">
      <c r="A1076" s="84" t="s">
        <v>167</v>
      </c>
      <c r="B1076" s="110">
        <f>'Main Pt 1'!B234</f>
        <v>4115</v>
      </c>
      <c r="C1076" s="110">
        <f>'Main Pt 1'!B294</f>
        <v>1925</v>
      </c>
      <c r="D1076" s="110">
        <f>'Main Pt 1'!B354</f>
        <v>2195</v>
      </c>
      <c r="E1076" s="110">
        <f>'Compare Pt 1'!B234</f>
        <v>44660</v>
      </c>
      <c r="F1076" s="110">
        <f>'Compare Pt 1'!B294</f>
        <v>22205</v>
      </c>
      <c r="G1076" s="110">
        <f>'Compare Pt 1'!B354</f>
        <v>22455</v>
      </c>
      <c r="H1076" s="84"/>
      <c r="I1076" s="84"/>
      <c r="J1076" s="84"/>
      <c r="K1076" s="84"/>
      <c r="L1076" s="84"/>
      <c r="M1076" s="84"/>
      <c r="N1076" s="84"/>
      <c r="O1076" s="84"/>
    </row>
    <row r="1077" spans="1:15" x14ac:dyDescent="0.2">
      <c r="A1077" s="84" t="s">
        <v>168</v>
      </c>
      <c r="B1077" s="110">
        <f>'Main Pt 1'!B235</f>
        <v>63270</v>
      </c>
      <c r="C1077" s="110">
        <f>'Main Pt 1'!B295</f>
        <v>29665</v>
      </c>
      <c r="D1077" s="110">
        <f>'Main Pt 1'!B355</f>
        <v>33605</v>
      </c>
      <c r="E1077" s="110">
        <f>'Compare Pt 1'!B235</f>
        <v>264320</v>
      </c>
      <c r="F1077" s="110">
        <f>'Compare Pt 1'!B295</f>
        <v>133450</v>
      </c>
      <c r="G1077" s="110">
        <f>'Compare Pt 1'!B355</f>
        <v>130865</v>
      </c>
      <c r="H1077" s="84"/>
      <c r="I1077" s="84"/>
      <c r="J1077" s="84"/>
      <c r="K1077" s="84"/>
      <c r="L1077" s="84"/>
      <c r="M1077" s="84"/>
      <c r="N1077" s="84"/>
      <c r="O1077" s="84"/>
    </row>
    <row r="1078" spans="1:15" x14ac:dyDescent="0.2">
      <c r="A1078" s="84" t="s">
        <v>170</v>
      </c>
      <c r="B1078" s="110">
        <f>'Main Pt 1'!B237</f>
        <v>16845</v>
      </c>
      <c r="C1078" s="110">
        <f>'Main Pt 1'!B297</f>
        <v>8280</v>
      </c>
      <c r="D1078" s="110">
        <f>'Main Pt 1'!B357</f>
        <v>8565</v>
      </c>
      <c r="E1078" s="110">
        <f>'Compare Pt 1'!B237</f>
        <v>51955</v>
      </c>
      <c r="F1078" s="110">
        <f>'Compare Pt 1'!B297</f>
        <v>26030</v>
      </c>
      <c r="G1078" s="110">
        <f>'Compare Pt 1'!B357</f>
        <v>25930</v>
      </c>
      <c r="H1078" s="84"/>
      <c r="I1078" s="84"/>
      <c r="J1078" s="84"/>
      <c r="K1078" s="84"/>
      <c r="L1078" s="84"/>
      <c r="M1078" s="84"/>
      <c r="N1078" s="84"/>
      <c r="O1078" s="84"/>
    </row>
    <row r="1079" spans="1:15" x14ac:dyDescent="0.2">
      <c r="A1079" s="84" t="s">
        <v>171</v>
      </c>
      <c r="B1079" s="110">
        <f>'Main Pt 1'!B238</f>
        <v>17615</v>
      </c>
      <c r="C1079" s="110">
        <f>'Main Pt 1'!B298</f>
        <v>8770</v>
      </c>
      <c r="D1079" s="110">
        <f>'Main Pt 1'!B358</f>
        <v>8845</v>
      </c>
      <c r="E1079" s="110">
        <f>'Compare Pt 1'!B238</f>
        <v>58735</v>
      </c>
      <c r="F1079" s="110">
        <f>'Compare Pt 1'!B298</f>
        <v>29870</v>
      </c>
      <c r="G1079" s="110">
        <f>'Compare Pt 1'!B358</f>
        <v>28865</v>
      </c>
      <c r="H1079" s="84"/>
      <c r="I1079" s="84"/>
      <c r="J1079" s="84"/>
      <c r="K1079" s="84"/>
      <c r="L1079" s="84"/>
      <c r="M1079" s="84"/>
      <c r="N1079" s="84"/>
      <c r="O1079" s="84"/>
    </row>
    <row r="1080" spans="1:15" x14ac:dyDescent="0.2">
      <c r="A1080" s="84" t="s">
        <v>172</v>
      </c>
      <c r="B1080" s="110">
        <f>'Main Pt 1'!B239</f>
        <v>173075</v>
      </c>
      <c r="C1080" s="110">
        <f>'Main Pt 1'!B299</f>
        <v>77745</v>
      </c>
      <c r="D1080" s="110">
        <f>'Main Pt 1'!B359</f>
        <v>95330</v>
      </c>
      <c r="E1080" s="110">
        <f>'Compare Pt 1'!B239</f>
        <v>649260</v>
      </c>
      <c r="F1080" s="110">
        <f>'Compare Pt 1'!B299</f>
        <v>290805</v>
      </c>
      <c r="G1080" s="110">
        <f>'Compare Pt 1'!B359</f>
        <v>358460</v>
      </c>
      <c r="H1080" s="84"/>
      <c r="I1080" s="84"/>
      <c r="J1080" s="84"/>
      <c r="K1080" s="84"/>
      <c r="L1080" s="84"/>
      <c r="M1080" s="84"/>
      <c r="N1080" s="84"/>
      <c r="O1080" s="84"/>
    </row>
    <row r="1081" spans="1:15" x14ac:dyDescent="0.2">
      <c r="A1081" s="84" t="s">
        <v>173</v>
      </c>
      <c r="B1081" s="110">
        <f>'Main Pt 1'!B240</f>
        <v>35940</v>
      </c>
      <c r="C1081" s="110">
        <f>'Main Pt 1'!B300</f>
        <v>16350</v>
      </c>
      <c r="D1081" s="110">
        <f>'Main Pt 1'!B360</f>
        <v>19585</v>
      </c>
      <c r="E1081" s="110">
        <f>'Compare Pt 1'!B240</f>
        <v>208935</v>
      </c>
      <c r="F1081" s="110">
        <f>'Compare Pt 1'!B300</f>
        <v>98025</v>
      </c>
      <c r="G1081" s="110">
        <f>'Compare Pt 1'!B360</f>
        <v>110915</v>
      </c>
      <c r="H1081" s="84"/>
      <c r="I1081" s="84"/>
      <c r="J1081" s="84"/>
      <c r="K1081" s="84"/>
      <c r="L1081" s="84"/>
      <c r="M1081" s="84"/>
      <c r="N1081" s="84"/>
      <c r="O1081" s="84"/>
    </row>
    <row r="1082" spans="1:15" x14ac:dyDescent="0.2">
      <c r="A1082" s="84" t="s">
        <v>174</v>
      </c>
      <c r="B1082" s="110">
        <f>'Main Pt 1'!B241</f>
        <v>80145</v>
      </c>
      <c r="C1082" s="110">
        <f>'Main Pt 1'!B301</f>
        <v>40055</v>
      </c>
      <c r="D1082" s="110">
        <f>'Main Pt 1'!B361</f>
        <v>40085</v>
      </c>
      <c r="E1082" s="110">
        <f>'Compare Pt 1'!B241</f>
        <v>668565</v>
      </c>
      <c r="F1082" s="110">
        <f>'Compare Pt 1'!B301</f>
        <v>334030</v>
      </c>
      <c r="G1082" s="110">
        <f>'Compare Pt 1'!B361</f>
        <v>334535</v>
      </c>
      <c r="H1082" s="84"/>
      <c r="I1082" s="84"/>
      <c r="J1082" s="84"/>
      <c r="K1082" s="84"/>
      <c r="L1082" s="84"/>
      <c r="M1082" s="84"/>
      <c r="N1082" s="84"/>
      <c r="O1082" s="84"/>
    </row>
    <row r="1083" spans="1:15" x14ac:dyDescent="0.2">
      <c r="A1083" s="84" t="s">
        <v>175</v>
      </c>
      <c r="B1083" s="110">
        <f>'Main Pt 1'!B242</f>
        <v>55385</v>
      </c>
      <c r="C1083" s="110">
        <f>'Main Pt 1'!B302</f>
        <v>27650</v>
      </c>
      <c r="D1083" s="110">
        <f>'Main Pt 1'!B362</f>
        <v>27740</v>
      </c>
      <c r="E1083" s="110">
        <f>'Compare Pt 1'!B242</f>
        <v>154420</v>
      </c>
      <c r="F1083" s="110">
        <f>'Compare Pt 1'!B302</f>
        <v>77970</v>
      </c>
      <c r="G1083" s="110">
        <f>'Compare Pt 1'!B362</f>
        <v>76455</v>
      </c>
      <c r="H1083" s="84"/>
      <c r="I1083" s="84"/>
      <c r="J1083" s="84"/>
      <c r="K1083" s="84"/>
      <c r="L1083" s="84"/>
      <c r="M1083" s="84"/>
      <c r="N1083" s="84"/>
      <c r="O1083" s="84"/>
    </row>
    <row r="1084" spans="1:15" x14ac:dyDescent="0.2">
      <c r="A1084" s="84" t="s">
        <v>176</v>
      </c>
      <c r="B1084" s="110">
        <f>'Main Pt 1'!B243</f>
        <v>28065</v>
      </c>
      <c r="C1084" s="110">
        <f>'Main Pt 1'!B303</f>
        <v>13900</v>
      </c>
      <c r="D1084" s="110">
        <f>'Main Pt 1'!B363</f>
        <v>14165</v>
      </c>
      <c r="E1084" s="110">
        <f>'Compare Pt 1'!B243</f>
        <v>68485</v>
      </c>
      <c r="F1084" s="110">
        <f>'Compare Pt 1'!B303</f>
        <v>34785</v>
      </c>
      <c r="G1084" s="110">
        <f>'Compare Pt 1'!B363</f>
        <v>33700</v>
      </c>
      <c r="H1084" s="84"/>
      <c r="I1084" s="84"/>
      <c r="J1084" s="84"/>
      <c r="K1084" s="84"/>
      <c r="L1084" s="84"/>
      <c r="M1084" s="84"/>
      <c r="N1084" s="84"/>
      <c r="O1084" s="84"/>
    </row>
    <row r="1085" spans="1:15" x14ac:dyDescent="0.2">
      <c r="A1085" s="84" t="s">
        <v>177</v>
      </c>
      <c r="B1085" s="110">
        <f>'Main Pt 1'!B244</f>
        <v>4455</v>
      </c>
      <c r="C1085" s="110">
        <f>'Main Pt 1'!B304</f>
        <v>1410</v>
      </c>
      <c r="D1085" s="110">
        <f>'Main Pt 1'!B364</f>
        <v>3045</v>
      </c>
      <c r="E1085" s="110">
        <f>'Compare Pt 1'!B244</f>
        <v>27245</v>
      </c>
      <c r="F1085" s="110">
        <f>'Compare Pt 1'!B304</f>
        <v>7955</v>
      </c>
      <c r="G1085" s="110">
        <f>'Compare Pt 1'!B364</f>
        <v>19285</v>
      </c>
      <c r="H1085" s="84"/>
      <c r="I1085" s="84"/>
      <c r="J1085" s="84"/>
      <c r="K1085" s="84"/>
      <c r="L1085" s="84"/>
      <c r="M1085" s="84"/>
      <c r="N1085" s="84"/>
      <c r="O1085" s="84"/>
    </row>
    <row r="1086" spans="1:15" x14ac:dyDescent="0.2">
      <c r="A1086" s="84" t="s">
        <v>178</v>
      </c>
      <c r="B1086" s="110">
        <f>'Main Pt 1'!B245</f>
        <v>37965</v>
      </c>
      <c r="C1086" s="110">
        <f>'Main Pt 1'!B305</f>
        <v>17480</v>
      </c>
      <c r="D1086" s="110">
        <f>'Main Pt 1'!B365</f>
        <v>20480</v>
      </c>
      <c r="E1086" s="110">
        <f>'Compare Pt 1'!B245</f>
        <v>123305</v>
      </c>
      <c r="F1086" s="110">
        <f>'Compare Pt 1'!B305</f>
        <v>57165</v>
      </c>
      <c r="G1086" s="110">
        <f>'Compare Pt 1'!B365</f>
        <v>66140</v>
      </c>
      <c r="H1086" s="84"/>
      <c r="I1086" s="84"/>
      <c r="J1086" s="84"/>
      <c r="K1086" s="84"/>
      <c r="L1086" s="84"/>
      <c r="M1086" s="84"/>
      <c r="N1086" s="84"/>
      <c r="O1086" s="84"/>
    </row>
    <row r="1087" spans="1:15" x14ac:dyDescent="0.2">
      <c r="A1087" s="84" t="s">
        <v>179</v>
      </c>
      <c r="B1087" s="110">
        <f>'Main Pt 1'!B246</f>
        <v>23145</v>
      </c>
      <c r="C1087" s="110">
        <f>'Main Pt 1'!B306</f>
        <v>11860</v>
      </c>
      <c r="D1087" s="110">
        <f>'Main Pt 1'!B366</f>
        <v>11285</v>
      </c>
      <c r="E1087" s="110">
        <f>'Compare Pt 1'!B246</f>
        <v>88740</v>
      </c>
      <c r="F1087" s="110">
        <f>'Compare Pt 1'!B306</f>
        <v>47290</v>
      </c>
      <c r="G1087" s="110">
        <f>'Compare Pt 1'!B366</f>
        <v>41450</v>
      </c>
      <c r="H1087" s="84"/>
      <c r="I1087" s="84"/>
      <c r="J1087" s="84"/>
      <c r="K1087" s="84"/>
      <c r="L1087" s="84"/>
      <c r="M1087" s="84"/>
      <c r="N1087" s="84"/>
      <c r="O1087" s="84"/>
    </row>
    <row r="1088" spans="1:15" x14ac:dyDescent="0.2">
      <c r="A1088" s="84" t="s">
        <v>180</v>
      </c>
      <c r="B1088" s="110">
        <f>'Main Pt 1'!B247</f>
        <v>57895</v>
      </c>
      <c r="C1088" s="110">
        <f>'Main Pt 1'!B307</f>
        <v>29280</v>
      </c>
      <c r="D1088" s="110">
        <f>'Main Pt 1'!B367</f>
        <v>28610</v>
      </c>
      <c r="E1088" s="110">
        <f>'Compare Pt 1'!B247</f>
        <v>202260</v>
      </c>
      <c r="F1088" s="110">
        <f>'Compare Pt 1'!B307</f>
        <v>103225</v>
      </c>
      <c r="G1088" s="110">
        <f>'Compare Pt 1'!B367</f>
        <v>99030</v>
      </c>
      <c r="H1088" s="84"/>
      <c r="I1088" s="84"/>
      <c r="J1088" s="84"/>
      <c r="K1088" s="84"/>
      <c r="L1088" s="84"/>
      <c r="M1088" s="84"/>
      <c r="N1088" s="84"/>
      <c r="O1088" s="84"/>
    </row>
    <row r="1089" spans="1:24" x14ac:dyDescent="0.2">
      <c r="A1089" s="84" t="s">
        <v>181</v>
      </c>
      <c r="B1089" s="110">
        <f>'Main Pt 1'!B248</f>
        <v>45790</v>
      </c>
      <c r="C1089" s="110">
        <f>'Main Pt 1'!B308</f>
        <v>18235</v>
      </c>
      <c r="D1089" s="110">
        <f>'Main Pt 1'!B368</f>
        <v>27560</v>
      </c>
      <c r="E1089" s="110">
        <f>'Compare Pt 1'!B248</f>
        <v>588305</v>
      </c>
      <c r="F1089" s="110">
        <f>'Compare Pt 1'!B308</f>
        <v>247095</v>
      </c>
      <c r="G1089" s="110">
        <f>'Compare Pt 1'!B368</f>
        <v>341210</v>
      </c>
      <c r="H1089" s="84"/>
      <c r="I1089" s="84"/>
      <c r="J1089" s="84"/>
      <c r="K1089" s="84"/>
      <c r="L1089" s="84"/>
      <c r="M1089" s="84"/>
      <c r="N1089" s="84"/>
      <c r="O1089" s="84"/>
    </row>
    <row r="1090" spans="1:24" x14ac:dyDescent="0.2">
      <c r="A1090" s="84" t="s">
        <v>182</v>
      </c>
      <c r="B1090" s="110">
        <f>'Main Pt 1'!B249</f>
        <v>22920</v>
      </c>
      <c r="C1090" s="110">
        <f>'Main Pt 1'!B309</f>
        <v>10785</v>
      </c>
      <c r="D1090" s="110">
        <f>'Main Pt 1'!B369</f>
        <v>12135</v>
      </c>
      <c r="E1090" s="110">
        <f>'Compare Pt 1'!B249</f>
        <v>131995</v>
      </c>
      <c r="F1090" s="110">
        <f>'Compare Pt 1'!B309</f>
        <v>64830</v>
      </c>
      <c r="G1090" s="110">
        <f>'Compare Pt 1'!B369</f>
        <v>67170</v>
      </c>
      <c r="H1090" s="84"/>
      <c r="I1090" s="84"/>
      <c r="J1090" s="84"/>
      <c r="K1090" s="84"/>
      <c r="L1090" s="84"/>
      <c r="M1090" s="84"/>
      <c r="N1090" s="84"/>
      <c r="O1090" s="84"/>
    </row>
    <row r="1091" spans="1:24" x14ac:dyDescent="0.2">
      <c r="A1091" s="84" t="s">
        <v>183</v>
      </c>
      <c r="B1091" s="110">
        <f>'Main Pt 1'!B250</f>
        <v>33365</v>
      </c>
      <c r="C1091" s="110">
        <f>'Main Pt 1'!B310</f>
        <v>16595</v>
      </c>
      <c r="D1091" s="110">
        <f>'Main Pt 1'!B370</f>
        <v>16765</v>
      </c>
      <c r="E1091" s="110">
        <f>'Compare Pt 1'!B250</f>
        <v>52960</v>
      </c>
      <c r="F1091" s="110">
        <f>'Compare Pt 1'!B310</f>
        <v>26595</v>
      </c>
      <c r="G1091" s="110">
        <f>'Compare Pt 1'!B370</f>
        <v>26360</v>
      </c>
      <c r="H1091" s="84"/>
      <c r="I1091" s="84"/>
      <c r="J1091" s="84"/>
      <c r="K1091" s="84"/>
      <c r="L1091" s="84"/>
      <c r="M1091" s="84"/>
      <c r="N1091" s="84"/>
      <c r="O1091" s="84"/>
    </row>
    <row r="1092" spans="1:24" x14ac:dyDescent="0.2">
      <c r="A1092" s="84" t="s">
        <v>184</v>
      </c>
      <c r="B1092" s="110">
        <f>'Main Pt 1'!B251</f>
        <v>19390</v>
      </c>
      <c r="C1092" s="110">
        <f>'Main Pt 1'!B311</f>
        <v>8620</v>
      </c>
      <c r="D1092" s="110">
        <f>'Main Pt 1'!B371</f>
        <v>10770</v>
      </c>
      <c r="E1092" s="110">
        <f>'Compare Pt 1'!B251</f>
        <v>63770</v>
      </c>
      <c r="F1092" s="110">
        <f>'Compare Pt 1'!B311</f>
        <v>28170</v>
      </c>
      <c r="G1092" s="110">
        <f>'Compare Pt 1'!B371</f>
        <v>35605</v>
      </c>
      <c r="H1092" s="84"/>
      <c r="I1092" s="84"/>
      <c r="J1092" s="84"/>
      <c r="K1092" s="84"/>
      <c r="L1092" s="84"/>
      <c r="M1092" s="84"/>
      <c r="N1092" s="84"/>
      <c r="O1092" s="84"/>
    </row>
    <row r="1093" spans="1:24" x14ac:dyDescent="0.2">
      <c r="A1093" s="84" t="s">
        <v>185</v>
      </c>
      <c r="B1093" s="110">
        <f>'Main Pt 1'!B252</f>
        <v>29515</v>
      </c>
      <c r="C1093" s="110">
        <f>'Main Pt 1'!B312</f>
        <v>12925</v>
      </c>
      <c r="D1093" s="110">
        <f>'Main Pt 1'!B372</f>
        <v>16595</v>
      </c>
      <c r="E1093" s="110">
        <f>'Compare Pt 1'!B252</f>
        <v>169250</v>
      </c>
      <c r="F1093" s="110">
        <f>'Compare Pt 1'!B312</f>
        <v>78000</v>
      </c>
      <c r="G1093" s="110">
        <f>'Compare Pt 1'!B372</f>
        <v>91250</v>
      </c>
      <c r="H1093" s="84"/>
      <c r="I1093" s="84"/>
      <c r="J1093" s="84"/>
      <c r="K1093" s="84"/>
      <c r="L1093" s="84"/>
      <c r="M1093" s="84"/>
      <c r="N1093" s="84"/>
      <c r="O1093" s="84"/>
    </row>
    <row r="1094" spans="1:24" x14ac:dyDescent="0.2">
      <c r="A1094" s="84" t="s">
        <v>186</v>
      </c>
      <c r="B1094" s="110">
        <f>'Main Pt 1'!B253</f>
        <v>74000</v>
      </c>
      <c r="C1094" s="110">
        <f>'Main Pt 1'!B313</f>
        <v>36635</v>
      </c>
      <c r="D1094" s="110">
        <f>'Main Pt 1'!B373</f>
        <v>37365</v>
      </c>
      <c r="E1094" s="110">
        <f>'Compare Pt 1'!B253</f>
        <v>320965</v>
      </c>
      <c r="F1094" s="110">
        <f>'Compare Pt 1'!B313</f>
        <v>158150</v>
      </c>
      <c r="G1094" s="110">
        <f>'Compare Pt 1'!B373</f>
        <v>162815</v>
      </c>
      <c r="H1094" s="84"/>
      <c r="I1094" s="84"/>
      <c r="J1094" s="84"/>
      <c r="K1094" s="84"/>
      <c r="L1094" s="84"/>
      <c r="M1094" s="84"/>
      <c r="N1094" s="84"/>
      <c r="O1094" s="84"/>
    </row>
    <row r="1095" spans="1:24" x14ac:dyDescent="0.2">
      <c r="A1095" s="84" t="s">
        <v>187</v>
      </c>
      <c r="B1095" s="110">
        <f>'Main Pt 1'!B254</f>
        <v>5610</v>
      </c>
      <c r="C1095" s="110">
        <f>'Main Pt 1'!B314</f>
        <v>2585</v>
      </c>
      <c r="D1095" s="110">
        <f>'Main Pt 1'!B374</f>
        <v>3025</v>
      </c>
      <c r="E1095" s="110">
        <f>'Compare Pt 1'!B254</f>
        <v>57030</v>
      </c>
      <c r="F1095" s="110">
        <f>'Compare Pt 1'!B314</f>
        <v>28205</v>
      </c>
      <c r="G1095" s="110">
        <f>'Compare Pt 1'!B374</f>
        <v>28825</v>
      </c>
      <c r="H1095" s="84"/>
      <c r="I1095" s="84"/>
      <c r="J1095" s="84"/>
      <c r="K1095" s="84"/>
      <c r="L1095" s="84"/>
      <c r="M1095" s="84"/>
      <c r="N1095" s="84"/>
      <c r="O1095" s="84"/>
    </row>
    <row r="1096" spans="1:24" x14ac:dyDescent="0.2">
      <c r="A1096" s="84"/>
      <c r="B1096" s="110"/>
      <c r="C1096" s="110"/>
      <c r="D1096" s="110"/>
      <c r="E1096" s="110"/>
      <c r="F1096" s="110"/>
      <c r="G1096" s="110"/>
      <c r="H1096" s="84"/>
      <c r="I1096" s="84"/>
      <c r="J1096" s="84"/>
      <c r="K1096" s="84"/>
      <c r="L1096" s="84"/>
      <c r="M1096" s="84"/>
      <c r="N1096" s="84"/>
      <c r="O1096" s="84"/>
      <c r="R1096" s="148" t="s">
        <v>2675</v>
      </c>
      <c r="S1096" s="148"/>
      <c r="T1096" s="148"/>
      <c r="U1096" s="148"/>
      <c r="V1096" s="148"/>
      <c r="W1096" s="148"/>
      <c r="X1096" s="148"/>
    </row>
    <row r="1097" spans="1:24" ht="15.75" x14ac:dyDescent="0.25">
      <c r="A1097" s="99" t="s">
        <v>249</v>
      </c>
      <c r="B1097" s="106">
        <f>'Main Pt 1'!B375</f>
        <v>379425</v>
      </c>
      <c r="C1097" s="106">
        <f>'Main Pt 1'!B436</f>
        <v>182410</v>
      </c>
      <c r="D1097" s="106">
        <f>'Main Pt 1'!B497</f>
        <v>197015</v>
      </c>
      <c r="E1097" s="106">
        <f>'Compare Pt 1'!B375</f>
        <v>1212080</v>
      </c>
      <c r="F1097" s="106">
        <f>'Compare Pt 1'!B436</f>
        <v>582175</v>
      </c>
      <c r="G1097" s="106">
        <f>'Compare Pt 1'!B497</f>
        <v>629895</v>
      </c>
      <c r="H1097" s="69"/>
      <c r="I1097" s="69"/>
      <c r="J1097" s="109" t="str">
        <f>J1040</f>
        <v>LIM-AT</v>
      </c>
      <c r="K1097" s="109" t="str">
        <f t="shared" ref="K1097:O1097" si="80">K1040</f>
        <v>LIM-AT: Male</v>
      </c>
      <c r="L1097" s="109" t="str">
        <f t="shared" si="80"/>
        <v>LIM-AT: Female</v>
      </c>
      <c r="M1097" s="109" t="str">
        <f t="shared" si="80"/>
        <v>Total pop'n</v>
      </c>
      <c r="N1097" s="109" t="str">
        <f t="shared" si="80"/>
        <v>Total pop'n: Male</v>
      </c>
      <c r="O1097" s="109" t="str">
        <f t="shared" si="80"/>
        <v>Total pop'n: Female</v>
      </c>
      <c r="S1097" s="8" t="str">
        <f>J1097</f>
        <v>LIM-AT</v>
      </c>
      <c r="T1097" s="8" t="str">
        <f t="shared" ref="T1097:X1097" si="81">K1097</f>
        <v>LIM-AT: Male</v>
      </c>
      <c r="U1097" s="8" t="str">
        <f t="shared" si="81"/>
        <v>LIM-AT: Female</v>
      </c>
      <c r="V1097" s="8" t="str">
        <f t="shared" si="81"/>
        <v>Total pop'n</v>
      </c>
      <c r="W1097" s="8" t="str">
        <f t="shared" si="81"/>
        <v>Total pop'n: Male</v>
      </c>
      <c r="X1097" s="8" t="str">
        <f t="shared" si="81"/>
        <v>Total pop'n: Female</v>
      </c>
    </row>
    <row r="1098" spans="1:24" x14ac:dyDescent="0.2">
      <c r="A1098" s="69" t="s">
        <v>129</v>
      </c>
      <c r="B1098" s="106">
        <f>'Main Pt 1'!B376</f>
        <v>38080</v>
      </c>
      <c r="C1098" s="106">
        <f>'Main Pt 1'!B437</f>
        <v>17210</v>
      </c>
      <c r="D1098" s="106">
        <f>'Main Pt 1'!B498</f>
        <v>20875</v>
      </c>
      <c r="E1098" s="106">
        <f>'Compare Pt 1'!B376</f>
        <v>152595</v>
      </c>
      <c r="F1098" s="106">
        <f>'Compare Pt 1'!B437</f>
        <v>72870</v>
      </c>
      <c r="G1098" s="106">
        <f>'Compare Pt 1'!B498</f>
        <v>79725</v>
      </c>
      <c r="H1098" s="69"/>
      <c r="I1098" s="69" t="str">
        <f>TRIM(A1098)</f>
        <v>Americas</v>
      </c>
      <c r="J1098" s="109">
        <f>B1098/B$1097</f>
        <v>0.10036239045924755</v>
      </c>
      <c r="K1098" s="109">
        <f t="shared" ref="K1098:O1102" si="82">C1098/C$1097</f>
        <v>9.4347897593333702E-2</v>
      </c>
      <c r="L1098" s="109">
        <f t="shared" si="82"/>
        <v>0.10595639925893967</v>
      </c>
      <c r="M1098" s="109">
        <f t="shared" si="82"/>
        <v>0.12589515543528479</v>
      </c>
      <c r="N1098" s="109">
        <f t="shared" si="82"/>
        <v>0.12516854897582341</v>
      </c>
      <c r="O1098" s="109">
        <f t="shared" si="82"/>
        <v>0.12656871383325793</v>
      </c>
      <c r="R1098" t="s">
        <v>2706</v>
      </c>
      <c r="S1098" s="136">
        <f>IF(J1098&lt;Charts!$R$627,"",Data!J1098)</f>
        <v>0.10036239045924755</v>
      </c>
      <c r="T1098" s="136">
        <f>IF(K1098&lt;Charts!$R$627,"",Data!K1098)</f>
        <v>9.4347897593333702E-2</v>
      </c>
      <c r="U1098" s="136">
        <f>IF(L1098&lt;Charts!$R$627,"",Data!L1098)</f>
        <v>0.10595639925893967</v>
      </c>
      <c r="V1098" s="136">
        <f>IF(M1098&lt;Charts!$R$627,"",Data!M1098)</f>
        <v>0.12589515543528479</v>
      </c>
      <c r="W1098" s="136">
        <f>IF(N1098&lt;Charts!$R$627,"",Data!N1098)</f>
        <v>0.12516854897582341</v>
      </c>
      <c r="X1098" s="136">
        <f>IF(O1098&lt;Charts!$R$627,"",Data!O1098)</f>
        <v>0.12656871383325793</v>
      </c>
    </row>
    <row r="1099" spans="1:24" x14ac:dyDescent="0.2">
      <c r="A1099" s="69" t="s">
        <v>141</v>
      </c>
      <c r="B1099" s="106">
        <f>'Main Pt 1'!B386</f>
        <v>28715</v>
      </c>
      <c r="C1099" s="106">
        <f>'Main Pt 1'!B447</f>
        <v>13760</v>
      </c>
      <c r="D1099" s="106">
        <f>'Main Pt 1'!B508</f>
        <v>14955</v>
      </c>
      <c r="E1099" s="106">
        <f>'Compare Pt 1'!B386</f>
        <v>140030</v>
      </c>
      <c r="F1099" s="106">
        <f>'Compare Pt 1'!B447</f>
        <v>70995</v>
      </c>
      <c r="G1099" s="106">
        <f>'Compare Pt 1'!B508</f>
        <v>69035</v>
      </c>
      <c r="H1099" s="69"/>
      <c r="I1099" s="69" t="str">
        <f t="shared" ref="I1099:I1102" si="83">TRIM(A1099)</f>
        <v>Europe</v>
      </c>
      <c r="J1099" s="109">
        <f t="shared" ref="J1099:J1102" si="84">B1099/B$1097</f>
        <v>7.5680305725769254E-2</v>
      </c>
      <c r="K1099" s="109">
        <f t="shared" si="82"/>
        <v>7.5434460829998357E-2</v>
      </c>
      <c r="L1099" s="109">
        <f t="shared" si="82"/>
        <v>7.5907925792452355E-2</v>
      </c>
      <c r="M1099" s="109">
        <f t="shared" si="82"/>
        <v>0.11552867797505115</v>
      </c>
      <c r="N1099" s="109">
        <f t="shared" si="82"/>
        <v>0.12194786790913385</v>
      </c>
      <c r="O1099" s="109">
        <f t="shared" si="82"/>
        <v>0.10959763135125695</v>
      </c>
      <c r="R1099" t="s">
        <v>2707</v>
      </c>
      <c r="S1099" s="136">
        <f>IF(J1099&lt;Charts!$R$627,"",Data!J1099)</f>
        <v>7.5680305725769254E-2</v>
      </c>
      <c r="T1099" s="136">
        <f>IF(K1099&lt;Charts!$R$627,"",Data!K1099)</f>
        <v>7.5434460829998357E-2</v>
      </c>
      <c r="U1099" s="136">
        <f>IF(L1099&lt;Charts!$R$627,"",Data!L1099)</f>
        <v>7.5907925792452355E-2</v>
      </c>
      <c r="V1099" s="136">
        <f>IF(M1099&lt;Charts!$R$627,"",Data!M1099)</f>
        <v>0.11552867797505115</v>
      </c>
      <c r="W1099" s="136">
        <f>IF(N1099&lt;Charts!$R$627,"",Data!N1099)</f>
        <v>0.12194786790913385</v>
      </c>
      <c r="X1099" s="136">
        <f>IF(O1099&lt;Charts!$R$627,"",Data!O1099)</f>
        <v>0.10959763135125695</v>
      </c>
    </row>
    <row r="1100" spans="1:24" x14ac:dyDescent="0.2">
      <c r="A1100" s="69" t="s">
        <v>159</v>
      </c>
      <c r="B1100" s="106">
        <f>'Main Pt 1'!B396</f>
        <v>62965</v>
      </c>
      <c r="C1100" s="106">
        <f>'Main Pt 1'!B457</f>
        <v>30430</v>
      </c>
      <c r="D1100" s="106">
        <f>'Main Pt 1'!B518</f>
        <v>32535</v>
      </c>
      <c r="E1100" s="106">
        <f>'Compare Pt 1'!B396</f>
        <v>162800</v>
      </c>
      <c r="F1100" s="106">
        <f>'Compare Pt 1'!B457</f>
        <v>81545</v>
      </c>
      <c r="G1100" s="106">
        <f>'Compare Pt 1'!B518</f>
        <v>81250</v>
      </c>
      <c r="H1100" s="69"/>
      <c r="I1100" s="69" t="str">
        <f t="shared" si="83"/>
        <v>Africa</v>
      </c>
      <c r="J1100" s="109">
        <f t="shared" si="84"/>
        <v>0.16594847466561244</v>
      </c>
      <c r="K1100" s="109">
        <f t="shared" si="82"/>
        <v>0.16682199440820131</v>
      </c>
      <c r="L1100" s="109">
        <f t="shared" si="82"/>
        <v>0.16513971017435219</v>
      </c>
      <c r="M1100" s="109">
        <f t="shared" si="82"/>
        <v>0.13431456669526765</v>
      </c>
      <c r="N1100" s="109">
        <f t="shared" si="82"/>
        <v>0.14006956671104048</v>
      </c>
      <c r="O1100" s="109">
        <f t="shared" si="82"/>
        <v>0.12898975226029735</v>
      </c>
      <c r="R1100" t="s">
        <v>2708</v>
      </c>
      <c r="S1100" s="136">
        <f>IF(J1100&lt;Charts!$R$627,"",Data!J1100)</f>
        <v>0.16594847466561244</v>
      </c>
      <c r="T1100" s="136">
        <f>IF(K1100&lt;Charts!$R$627,"",Data!K1100)</f>
        <v>0.16682199440820131</v>
      </c>
      <c r="U1100" s="136">
        <f>IF(L1100&lt;Charts!$R$627,"",Data!L1100)</f>
        <v>0.16513971017435219</v>
      </c>
      <c r="V1100" s="136">
        <f>IF(M1100&lt;Charts!$R$627,"",Data!M1100)</f>
        <v>0.13431456669526765</v>
      </c>
      <c r="W1100" s="136">
        <f>IF(N1100&lt;Charts!$R$627,"",Data!N1100)</f>
        <v>0.14006956671104048</v>
      </c>
      <c r="X1100" s="136">
        <f>IF(O1100&lt;Charts!$R$627,"",Data!O1100)</f>
        <v>0.12898975226029735</v>
      </c>
    </row>
    <row r="1101" spans="1:24" x14ac:dyDescent="0.2">
      <c r="A1101" s="69" t="s">
        <v>169</v>
      </c>
      <c r="B1101" s="106">
        <f>'Main Pt 1'!B410</f>
        <v>248875</v>
      </c>
      <c r="C1101" s="106">
        <f>'Main Pt 1'!B471</f>
        <v>120620</v>
      </c>
      <c r="D1101" s="106">
        <f>'Main Pt 1'!B532</f>
        <v>128255</v>
      </c>
      <c r="E1101" s="106">
        <f>'Compare Pt 1'!B410</f>
        <v>748705</v>
      </c>
      <c r="F1101" s="106">
        <f>'Compare Pt 1'!B471</f>
        <v>352095</v>
      </c>
      <c r="G1101" s="106">
        <f>'Compare Pt 1'!B532</f>
        <v>396605</v>
      </c>
      <c r="H1101" s="69"/>
      <c r="I1101" s="69" t="str">
        <f t="shared" si="83"/>
        <v>Asia</v>
      </c>
      <c r="J1101" s="109">
        <f t="shared" si="84"/>
        <v>0.65592673123805756</v>
      </c>
      <c r="K1101" s="109">
        <f t="shared" si="82"/>
        <v>0.66125760649087217</v>
      </c>
      <c r="L1101" s="109">
        <f t="shared" si="82"/>
        <v>0.65099104129127228</v>
      </c>
      <c r="M1101" s="109">
        <f t="shared" si="82"/>
        <v>0.61770262688931421</v>
      </c>
      <c r="N1101" s="109">
        <f t="shared" si="82"/>
        <v>0.60479237342723413</v>
      </c>
      <c r="O1101" s="109">
        <f t="shared" si="82"/>
        <v>0.62963668547932594</v>
      </c>
      <c r="R1101" t="s">
        <v>2709</v>
      </c>
      <c r="S1101" s="136">
        <f>IF(J1101&lt;Charts!$R$627,"",Data!J1101)</f>
        <v>0.65592673123805756</v>
      </c>
      <c r="T1101" s="136">
        <f>IF(K1101&lt;Charts!$R$627,"",Data!K1101)</f>
        <v>0.66125760649087217</v>
      </c>
      <c r="U1101" s="136">
        <f>IF(L1101&lt;Charts!$R$627,"",Data!L1101)</f>
        <v>0.65099104129127228</v>
      </c>
      <c r="V1101" s="136">
        <f>IF(M1101&lt;Charts!$R$627,"",Data!M1101)</f>
        <v>0.61770262688931421</v>
      </c>
      <c r="W1101" s="136">
        <f>IF(N1101&lt;Charts!$R$627,"",Data!N1101)</f>
        <v>0.60479237342723413</v>
      </c>
      <c r="X1101" s="136">
        <f>IF(O1101&lt;Charts!$R$627,"",Data!O1101)</f>
        <v>0.62963668547932594</v>
      </c>
    </row>
    <row r="1102" spans="1:24" x14ac:dyDescent="0.2">
      <c r="A1102" s="69" t="s">
        <v>263</v>
      </c>
      <c r="B1102" s="106">
        <f>'Main Pt 1'!B433</f>
        <v>795</v>
      </c>
      <c r="C1102" s="106">
        <f>'Main Pt 1'!B494</f>
        <v>395</v>
      </c>
      <c r="D1102" s="106">
        <f>'Main Pt 1'!B555</f>
        <v>400</v>
      </c>
      <c r="E1102" s="106">
        <f>'Compare Pt 1'!B433</f>
        <v>7950</v>
      </c>
      <c r="F1102" s="106">
        <f>'Compare Pt 1'!B494</f>
        <v>4670</v>
      </c>
      <c r="G1102" s="106">
        <f>'Compare Pt 1'!B555</f>
        <v>3285</v>
      </c>
      <c r="H1102" s="69"/>
      <c r="I1102" s="69" t="str">
        <f t="shared" si="83"/>
        <v>Oceania and other</v>
      </c>
      <c r="J1102" s="109">
        <f t="shared" si="84"/>
        <v>2.0952757461949003E-3</v>
      </c>
      <c r="K1102" s="109">
        <f t="shared" si="82"/>
        <v>2.1654514555123077E-3</v>
      </c>
      <c r="L1102" s="109">
        <f t="shared" si="82"/>
        <v>2.0303022612491433E-3</v>
      </c>
      <c r="M1102" s="109">
        <f t="shared" si="82"/>
        <v>6.5589730050821726E-3</v>
      </c>
      <c r="N1102" s="109">
        <f t="shared" si="82"/>
        <v>8.0216429767681532E-3</v>
      </c>
      <c r="O1102" s="109">
        <f t="shared" si="82"/>
        <v>5.2151549067701759E-3</v>
      </c>
      <c r="R1102" t="s">
        <v>2711</v>
      </c>
      <c r="S1102" s="136">
        <f>IF(J1102&lt;Charts!$R$627,"",Data!J1102)</f>
        <v>2.0952757461949003E-3</v>
      </c>
      <c r="T1102" s="136">
        <f>IF(K1102&lt;Charts!$R$627,"",Data!K1102)</f>
        <v>2.1654514555123077E-3</v>
      </c>
      <c r="U1102" s="136">
        <f>IF(L1102&lt;Charts!$R$627,"",Data!L1102)</f>
        <v>2.0303022612491433E-3</v>
      </c>
      <c r="V1102" s="136">
        <f>IF(M1102&lt;Charts!$R$627,"",Data!M1102)</f>
        <v>6.5589730050821726E-3</v>
      </c>
      <c r="W1102" s="136">
        <f>IF(N1102&lt;Charts!$R$627,"",Data!N1102)</f>
        <v>8.0216429767681532E-3</v>
      </c>
      <c r="X1102" s="136">
        <f>IF(O1102&lt;Charts!$R$627,"",Data!O1102)</f>
        <v>5.2151549067701759E-3</v>
      </c>
    </row>
    <row r="1103" spans="1:24" x14ac:dyDescent="0.2">
      <c r="A1103" s="69"/>
      <c r="B1103" s="106"/>
      <c r="C1103" s="106"/>
      <c r="D1103" s="106"/>
      <c r="E1103" s="106"/>
      <c r="F1103" s="106"/>
      <c r="G1103" s="106"/>
      <c r="H1103" s="69"/>
      <c r="I1103" s="69"/>
      <c r="J1103" s="69"/>
      <c r="K1103" s="69"/>
      <c r="L1103" s="69"/>
      <c r="M1103" s="69"/>
      <c r="N1103" s="69"/>
      <c r="O1103" s="69"/>
    </row>
    <row r="1104" spans="1:24" x14ac:dyDescent="0.2">
      <c r="A1104" s="69"/>
      <c r="B1104" s="106"/>
      <c r="C1104" s="106"/>
      <c r="D1104" s="106"/>
      <c r="E1104" s="106"/>
      <c r="F1104" s="106"/>
      <c r="G1104" s="106"/>
      <c r="H1104" s="69"/>
      <c r="I1104" s="69"/>
      <c r="J1104" s="69"/>
      <c r="K1104" s="69"/>
      <c r="L1104" s="69"/>
      <c r="M1104" s="69"/>
      <c r="N1104" s="69"/>
      <c r="O1104" s="69"/>
    </row>
    <row r="1105" spans="1:15" x14ac:dyDescent="0.2">
      <c r="A1105" s="69" t="s">
        <v>249</v>
      </c>
      <c r="B1105" s="106">
        <f>'Main Pt 1'!B375</f>
        <v>379425</v>
      </c>
      <c r="C1105" s="106">
        <f>'Main Pt 1'!B436</f>
        <v>182410</v>
      </c>
      <c r="D1105" s="106">
        <f>'Main Pt 1'!B497</f>
        <v>197015</v>
      </c>
      <c r="E1105" s="106">
        <f>'Compare Pt 1'!B375</f>
        <v>1212080</v>
      </c>
      <c r="F1105" s="106">
        <f>'Compare Pt 1'!B436</f>
        <v>582175</v>
      </c>
      <c r="G1105" s="106">
        <f>'Compare Pt 1'!B497</f>
        <v>629895</v>
      </c>
      <c r="H1105" s="69"/>
      <c r="I1105" s="69"/>
      <c r="J1105" s="69"/>
      <c r="K1105" s="69"/>
      <c r="L1105" s="69"/>
      <c r="M1105" s="69"/>
      <c r="N1105" s="69"/>
      <c r="O1105" s="69"/>
    </row>
    <row r="1106" spans="1:15" x14ac:dyDescent="0.2">
      <c r="A1106" s="69" t="s">
        <v>130</v>
      </c>
      <c r="B1106" s="106">
        <f>'Main Pt 1'!B377</f>
        <v>2475</v>
      </c>
      <c r="C1106" s="106">
        <f>'Main Pt 1'!B438</f>
        <v>1190</v>
      </c>
      <c r="D1106" s="106">
        <f>'Main Pt 1'!B499</f>
        <v>1285</v>
      </c>
      <c r="E1106" s="106">
        <f>'Compare Pt 1'!B377</f>
        <v>8495</v>
      </c>
      <c r="F1106" s="106">
        <f>'Compare Pt 1'!B438</f>
        <v>4000</v>
      </c>
      <c r="G1106" s="106">
        <f>'Compare Pt 1'!B499</f>
        <v>4495</v>
      </c>
      <c r="H1106" s="69"/>
      <c r="I1106" s="69"/>
      <c r="J1106" s="69"/>
      <c r="K1106" s="69"/>
      <c r="L1106" s="69"/>
      <c r="M1106" s="69"/>
      <c r="N1106" s="69"/>
      <c r="O1106" s="69"/>
    </row>
    <row r="1107" spans="1:15" x14ac:dyDescent="0.2">
      <c r="A1107" s="69" t="s">
        <v>131</v>
      </c>
      <c r="B1107" s="106">
        <f>'Main Pt 1'!B378</f>
        <v>5720</v>
      </c>
      <c r="C1107" s="106">
        <f>'Main Pt 1'!B439</f>
        <v>2500</v>
      </c>
      <c r="D1107" s="106">
        <f>'Main Pt 1'!B500</f>
        <v>3215</v>
      </c>
      <c r="E1107" s="106">
        <f>'Compare Pt 1'!B378</f>
        <v>15300</v>
      </c>
      <c r="F1107" s="106">
        <f>'Compare Pt 1'!B439</f>
        <v>6880</v>
      </c>
      <c r="G1107" s="106">
        <f>'Compare Pt 1'!B500</f>
        <v>8420</v>
      </c>
      <c r="H1107" s="69"/>
      <c r="I1107" s="69"/>
      <c r="J1107" s="69"/>
      <c r="K1107" s="69"/>
      <c r="L1107" s="69"/>
      <c r="M1107" s="69"/>
      <c r="N1107" s="69"/>
      <c r="O1107" s="69"/>
    </row>
    <row r="1108" spans="1:15" x14ac:dyDescent="0.2">
      <c r="A1108" s="69" t="s">
        <v>250</v>
      </c>
      <c r="B1108" s="106">
        <f>'Main Pt 1'!B379</f>
        <v>1245</v>
      </c>
      <c r="C1108" s="106">
        <f>'Main Pt 1'!B440</f>
        <v>505</v>
      </c>
      <c r="D1108" s="106">
        <f>'Main Pt 1'!B501</f>
        <v>740</v>
      </c>
      <c r="E1108" s="106">
        <f>'Compare Pt 1'!B379</f>
        <v>5370</v>
      </c>
      <c r="F1108" s="106">
        <f>'Compare Pt 1'!B440</f>
        <v>2545</v>
      </c>
      <c r="G1108" s="106">
        <f>'Compare Pt 1'!B501</f>
        <v>2820</v>
      </c>
      <c r="H1108" s="69"/>
      <c r="I1108" s="69"/>
      <c r="J1108" s="69"/>
      <c r="K1108" s="69"/>
      <c r="L1108" s="69"/>
      <c r="M1108" s="69"/>
      <c r="N1108" s="69"/>
      <c r="O1108" s="69"/>
    </row>
    <row r="1109" spans="1:15" x14ac:dyDescent="0.2">
      <c r="A1109" s="69" t="s">
        <v>134</v>
      </c>
      <c r="B1109" s="106">
        <f>'Main Pt 1'!B380</f>
        <v>5540</v>
      </c>
      <c r="C1109" s="106">
        <f>'Main Pt 1'!B441</f>
        <v>2325</v>
      </c>
      <c r="D1109" s="106">
        <f>'Main Pt 1'!B502</f>
        <v>3215</v>
      </c>
      <c r="E1109" s="106">
        <f>'Compare Pt 1'!B380</f>
        <v>19990</v>
      </c>
      <c r="F1109" s="106">
        <f>'Compare Pt 1'!B441</f>
        <v>9160</v>
      </c>
      <c r="G1109" s="106">
        <f>'Compare Pt 1'!B502</f>
        <v>10830</v>
      </c>
      <c r="H1109" s="69"/>
      <c r="I1109" s="69"/>
      <c r="J1109" s="69"/>
      <c r="K1109" s="69"/>
      <c r="L1109" s="69"/>
      <c r="M1109" s="69"/>
      <c r="N1109" s="69"/>
      <c r="O1109" s="69"/>
    </row>
    <row r="1110" spans="1:15" x14ac:dyDescent="0.2">
      <c r="A1110" s="69" t="s">
        <v>135</v>
      </c>
      <c r="B1110" s="106">
        <f>'Main Pt 1'!B381</f>
        <v>2320</v>
      </c>
      <c r="C1110" s="106">
        <f>'Main Pt 1'!B442</f>
        <v>1220</v>
      </c>
      <c r="D1110" s="106">
        <f>'Main Pt 1'!B503</f>
        <v>1100</v>
      </c>
      <c r="E1110" s="106">
        <f>'Compare Pt 1'!B381</f>
        <v>12495</v>
      </c>
      <c r="F1110" s="106">
        <f>'Compare Pt 1'!B442</f>
        <v>6680</v>
      </c>
      <c r="G1110" s="106">
        <f>'Compare Pt 1'!B503</f>
        <v>5820</v>
      </c>
      <c r="H1110" s="69"/>
      <c r="I1110" s="69"/>
      <c r="J1110" s="69"/>
      <c r="K1110" s="69"/>
      <c r="L1110" s="69"/>
      <c r="M1110" s="69"/>
      <c r="N1110" s="69"/>
      <c r="O1110" s="69"/>
    </row>
    <row r="1111" spans="1:15" x14ac:dyDescent="0.2">
      <c r="A1111" s="69" t="s">
        <v>136</v>
      </c>
      <c r="B1111" s="106">
        <f>'Main Pt 1'!B382</f>
        <v>4050</v>
      </c>
      <c r="C1111" s="106">
        <f>'Main Pt 1'!B443</f>
        <v>1890</v>
      </c>
      <c r="D1111" s="106">
        <f>'Main Pt 1'!B504</f>
        <v>2150</v>
      </c>
      <c r="E1111" s="106">
        <f>'Compare Pt 1'!B382</f>
        <v>18660</v>
      </c>
      <c r="F1111" s="106">
        <f>'Compare Pt 1'!B443</f>
        <v>9090</v>
      </c>
      <c r="G1111" s="106">
        <f>'Compare Pt 1'!B504</f>
        <v>9575</v>
      </c>
      <c r="H1111" s="69"/>
      <c r="I1111" s="69"/>
      <c r="J1111" s="69"/>
      <c r="K1111" s="69"/>
      <c r="L1111" s="69"/>
      <c r="M1111" s="69"/>
      <c r="N1111" s="69"/>
      <c r="O1111" s="69"/>
    </row>
    <row r="1112" spans="1:15" x14ac:dyDescent="0.2">
      <c r="A1112" s="69" t="s">
        <v>139</v>
      </c>
      <c r="B1112" s="106">
        <f>'Main Pt 1'!B383</f>
        <v>6435</v>
      </c>
      <c r="C1112" s="106">
        <f>'Main Pt 1'!B444</f>
        <v>3250</v>
      </c>
      <c r="D1112" s="106">
        <f>'Main Pt 1'!B505</f>
        <v>3190</v>
      </c>
      <c r="E1112" s="106">
        <f>'Compare Pt 1'!B383</f>
        <v>33060</v>
      </c>
      <c r="F1112" s="106">
        <f>'Compare Pt 1'!B444</f>
        <v>16480</v>
      </c>
      <c r="G1112" s="106">
        <f>'Compare Pt 1'!B505</f>
        <v>16585</v>
      </c>
      <c r="H1112" s="69"/>
      <c r="I1112" s="69"/>
      <c r="J1112" s="69"/>
      <c r="K1112" s="69"/>
      <c r="L1112" s="69"/>
      <c r="M1112" s="69"/>
      <c r="N1112" s="69"/>
      <c r="O1112" s="69"/>
    </row>
    <row r="1113" spans="1:15" x14ac:dyDescent="0.2">
      <c r="A1113" s="69" t="s">
        <v>251</v>
      </c>
      <c r="B1113" s="106">
        <f>'Main Pt 1'!B384</f>
        <v>1645</v>
      </c>
      <c r="C1113" s="106">
        <f>'Main Pt 1'!B445</f>
        <v>715</v>
      </c>
      <c r="D1113" s="106">
        <f>'Main Pt 1'!B506</f>
        <v>930</v>
      </c>
      <c r="E1113" s="106">
        <f>'Compare Pt 1'!B384</f>
        <v>6425</v>
      </c>
      <c r="F1113" s="106">
        <f>'Compare Pt 1'!B445</f>
        <v>2990</v>
      </c>
      <c r="G1113" s="106">
        <f>'Compare Pt 1'!B506</f>
        <v>3435</v>
      </c>
      <c r="H1113" s="69"/>
      <c r="I1113" s="69"/>
      <c r="J1113" s="69"/>
      <c r="K1113" s="69"/>
      <c r="L1113" s="69"/>
      <c r="M1113" s="69"/>
      <c r="N1113" s="69"/>
      <c r="O1113" s="69"/>
    </row>
    <row r="1114" spans="1:15" x14ac:dyDescent="0.2">
      <c r="A1114" s="69" t="s">
        <v>140</v>
      </c>
      <c r="B1114" s="106">
        <f>'Main Pt 1'!B385</f>
        <v>8655</v>
      </c>
      <c r="C1114" s="106">
        <f>'Main Pt 1'!B446</f>
        <v>3610</v>
      </c>
      <c r="D1114" s="106">
        <f>'Main Pt 1'!B507</f>
        <v>5045</v>
      </c>
      <c r="E1114" s="106">
        <f>'Compare Pt 1'!B385</f>
        <v>32795</v>
      </c>
      <c r="F1114" s="106">
        <f>'Compare Pt 1'!B446</f>
        <v>15040</v>
      </c>
      <c r="G1114" s="106">
        <f>'Compare Pt 1'!B507</f>
        <v>17750</v>
      </c>
      <c r="H1114" s="69"/>
      <c r="I1114" s="69"/>
      <c r="J1114" s="69"/>
      <c r="K1114" s="69"/>
      <c r="L1114" s="69"/>
      <c r="M1114" s="69"/>
      <c r="N1114" s="69"/>
      <c r="O1114" s="69"/>
    </row>
    <row r="1115" spans="1:15" x14ac:dyDescent="0.2">
      <c r="A1115" s="69" t="s">
        <v>144</v>
      </c>
      <c r="B1115" s="106">
        <f>'Main Pt 1'!B387</f>
        <v>3740</v>
      </c>
      <c r="C1115" s="106">
        <f>'Main Pt 1'!B448</f>
        <v>1965</v>
      </c>
      <c r="D1115" s="106">
        <f>'Main Pt 1'!B509</f>
        <v>1775</v>
      </c>
      <c r="E1115" s="106">
        <f>'Compare Pt 1'!B387</f>
        <v>24155</v>
      </c>
      <c r="F1115" s="106">
        <f>'Compare Pt 1'!B448</f>
        <v>13005</v>
      </c>
      <c r="G1115" s="106">
        <f>'Compare Pt 1'!B509</f>
        <v>11150</v>
      </c>
      <c r="H1115" s="69"/>
      <c r="I1115" s="69"/>
      <c r="J1115" s="69"/>
      <c r="K1115" s="69"/>
      <c r="L1115" s="69"/>
      <c r="M1115" s="69"/>
      <c r="N1115" s="69"/>
      <c r="O1115" s="69"/>
    </row>
    <row r="1116" spans="1:15" x14ac:dyDescent="0.2">
      <c r="A1116" s="69" t="s">
        <v>145</v>
      </c>
      <c r="B1116" s="106">
        <f>'Main Pt 1'!B388</f>
        <v>1040</v>
      </c>
      <c r="C1116" s="106">
        <f>'Main Pt 1'!B449</f>
        <v>450</v>
      </c>
      <c r="D1116" s="106">
        <f>'Main Pt 1'!B510</f>
        <v>595</v>
      </c>
      <c r="E1116" s="106">
        <f>'Compare Pt 1'!B388</f>
        <v>6300</v>
      </c>
      <c r="F1116" s="106">
        <f>'Compare Pt 1'!B449</f>
        <v>3255</v>
      </c>
      <c r="G1116" s="106">
        <f>'Compare Pt 1'!B510</f>
        <v>3045</v>
      </c>
      <c r="H1116" s="69"/>
      <c r="I1116" s="69"/>
      <c r="J1116" s="69"/>
      <c r="K1116" s="69"/>
      <c r="L1116" s="69"/>
      <c r="M1116" s="69"/>
      <c r="N1116" s="69"/>
      <c r="O1116" s="69"/>
    </row>
    <row r="1117" spans="1:15" x14ac:dyDescent="0.2">
      <c r="A1117" s="69" t="s">
        <v>148</v>
      </c>
      <c r="B1117" s="106">
        <f>'Main Pt 1'!B389</f>
        <v>405</v>
      </c>
      <c r="C1117" s="106">
        <f>'Main Pt 1'!B450</f>
        <v>240</v>
      </c>
      <c r="D1117" s="106">
        <f>'Main Pt 1'!B511</f>
        <v>160</v>
      </c>
      <c r="E1117" s="106">
        <f>'Compare Pt 1'!B389</f>
        <v>5660</v>
      </c>
      <c r="F1117" s="106">
        <f>'Compare Pt 1'!B450</f>
        <v>3540</v>
      </c>
      <c r="G1117" s="106">
        <f>'Compare Pt 1'!B511</f>
        <v>2120</v>
      </c>
      <c r="H1117" s="69"/>
      <c r="I1117" s="69"/>
      <c r="J1117" s="69"/>
      <c r="K1117" s="69"/>
      <c r="L1117" s="69"/>
      <c r="M1117" s="69"/>
      <c r="N1117" s="69"/>
      <c r="O1117" s="69"/>
    </row>
    <row r="1118" spans="1:15" x14ac:dyDescent="0.2">
      <c r="A1118" s="69" t="s">
        <v>252</v>
      </c>
      <c r="B1118" s="106">
        <f>'Main Pt 1'!B390</f>
        <v>1875</v>
      </c>
      <c r="C1118" s="106">
        <f>'Main Pt 1'!B451</f>
        <v>845</v>
      </c>
      <c r="D1118" s="106">
        <f>'Main Pt 1'!B512</f>
        <v>1030</v>
      </c>
      <c r="E1118" s="106">
        <f>'Compare Pt 1'!B390</f>
        <v>5905</v>
      </c>
      <c r="F1118" s="106">
        <f>'Compare Pt 1'!B451</f>
        <v>2735</v>
      </c>
      <c r="G1118" s="106">
        <f>'Compare Pt 1'!B512</f>
        <v>3165</v>
      </c>
      <c r="H1118" s="69"/>
      <c r="I1118" s="69"/>
      <c r="J1118" s="69"/>
      <c r="K1118" s="69"/>
      <c r="L1118" s="69"/>
      <c r="M1118" s="69"/>
      <c r="N1118" s="69"/>
      <c r="O1118" s="69"/>
    </row>
    <row r="1119" spans="1:15" x14ac:dyDescent="0.2">
      <c r="A1119" s="69" t="s">
        <v>153</v>
      </c>
      <c r="B1119" s="106">
        <f>'Main Pt 1'!B391</f>
        <v>1465</v>
      </c>
      <c r="C1119" s="106">
        <f>'Main Pt 1'!B452</f>
        <v>620</v>
      </c>
      <c r="D1119" s="106">
        <f>'Main Pt 1'!B513</f>
        <v>840</v>
      </c>
      <c r="E1119" s="106">
        <f>'Compare Pt 1'!B391</f>
        <v>7610</v>
      </c>
      <c r="F1119" s="106">
        <f>'Compare Pt 1'!B452</f>
        <v>3330</v>
      </c>
      <c r="G1119" s="106">
        <f>'Compare Pt 1'!B513</f>
        <v>4280</v>
      </c>
      <c r="H1119" s="69"/>
      <c r="I1119" s="69"/>
      <c r="J1119" s="69"/>
      <c r="K1119" s="69"/>
      <c r="L1119" s="69"/>
      <c r="M1119" s="69"/>
      <c r="N1119" s="69"/>
      <c r="O1119" s="69"/>
    </row>
    <row r="1120" spans="1:15" x14ac:dyDescent="0.2">
      <c r="A1120" s="69" t="s">
        <v>154</v>
      </c>
      <c r="B1120" s="106">
        <f>'Main Pt 1'!B392</f>
        <v>3685</v>
      </c>
      <c r="C1120" s="106">
        <f>'Main Pt 1'!B453</f>
        <v>1530</v>
      </c>
      <c r="D1120" s="106">
        <f>'Main Pt 1'!B514</f>
        <v>2155</v>
      </c>
      <c r="E1120" s="106">
        <f>'Compare Pt 1'!B392</f>
        <v>11570</v>
      </c>
      <c r="F1120" s="106">
        <f>'Compare Pt 1'!B453</f>
        <v>4485</v>
      </c>
      <c r="G1120" s="106">
        <f>'Compare Pt 1'!B514</f>
        <v>7085</v>
      </c>
      <c r="H1120" s="69"/>
      <c r="I1120" s="69"/>
      <c r="J1120" s="69"/>
      <c r="K1120" s="69"/>
      <c r="L1120" s="69"/>
      <c r="M1120" s="69"/>
      <c r="N1120" s="69"/>
      <c r="O1120" s="69"/>
    </row>
    <row r="1121" spans="1:15" x14ac:dyDescent="0.2">
      <c r="A1121" s="69" t="s">
        <v>156</v>
      </c>
      <c r="B1121" s="106">
        <f>'Main Pt 1'!B393</f>
        <v>3325</v>
      </c>
      <c r="C1121" s="106">
        <f>'Main Pt 1'!B454</f>
        <v>1525</v>
      </c>
      <c r="D1121" s="106">
        <f>'Main Pt 1'!B515</f>
        <v>1800</v>
      </c>
      <c r="E1121" s="106">
        <f>'Compare Pt 1'!B393</f>
        <v>13425</v>
      </c>
      <c r="F1121" s="106">
        <f>'Compare Pt 1'!B454</f>
        <v>6015</v>
      </c>
      <c r="G1121" s="106">
        <f>'Compare Pt 1'!B515</f>
        <v>7410</v>
      </c>
      <c r="H1121" s="69"/>
      <c r="I1121" s="69"/>
      <c r="J1121" s="69"/>
      <c r="K1121" s="69"/>
      <c r="L1121" s="69"/>
      <c r="M1121" s="69"/>
      <c r="N1121" s="69"/>
      <c r="O1121" s="69"/>
    </row>
    <row r="1122" spans="1:15" x14ac:dyDescent="0.2">
      <c r="A1122" s="69" t="s">
        <v>157</v>
      </c>
      <c r="B1122" s="106">
        <f>'Main Pt 1'!B394</f>
        <v>2930</v>
      </c>
      <c r="C1122" s="106">
        <f>'Main Pt 1'!B455</f>
        <v>1595</v>
      </c>
      <c r="D1122" s="106">
        <f>'Main Pt 1'!B516</f>
        <v>1330</v>
      </c>
      <c r="E1122" s="106">
        <f>'Compare Pt 1'!B394</f>
        <v>24445</v>
      </c>
      <c r="F1122" s="106">
        <f>'Compare Pt 1'!B455</f>
        <v>14235</v>
      </c>
      <c r="G1122" s="106">
        <f>'Compare Pt 1'!B516</f>
        <v>10210</v>
      </c>
      <c r="H1122" s="69"/>
      <c r="I1122" s="69"/>
      <c r="J1122" s="69"/>
      <c r="K1122" s="69"/>
      <c r="L1122" s="69"/>
      <c r="M1122" s="69"/>
      <c r="N1122" s="69"/>
      <c r="O1122" s="69"/>
    </row>
    <row r="1123" spans="1:15" x14ac:dyDescent="0.2">
      <c r="A1123" s="69" t="s">
        <v>158</v>
      </c>
      <c r="B1123" s="106">
        <f>'Main Pt 1'!B395</f>
        <v>10255</v>
      </c>
      <c r="C1123" s="106">
        <f>'Main Pt 1'!B456</f>
        <v>4985</v>
      </c>
      <c r="D1123" s="106">
        <f>'Main Pt 1'!B517</f>
        <v>5270</v>
      </c>
      <c r="E1123" s="106">
        <f>'Compare Pt 1'!B395</f>
        <v>40970</v>
      </c>
      <c r="F1123" s="106">
        <f>'Compare Pt 1'!B456</f>
        <v>20405</v>
      </c>
      <c r="G1123" s="106">
        <f>'Compare Pt 1'!B517</f>
        <v>20565</v>
      </c>
      <c r="H1123" s="69"/>
      <c r="I1123" s="69"/>
      <c r="J1123" s="69"/>
      <c r="K1123" s="69"/>
      <c r="L1123" s="69"/>
      <c r="M1123" s="69"/>
      <c r="N1123" s="69"/>
      <c r="O1123" s="69"/>
    </row>
    <row r="1124" spans="1:15" x14ac:dyDescent="0.2">
      <c r="A1124" s="69" t="s">
        <v>160</v>
      </c>
      <c r="B1124" s="106">
        <f>'Main Pt 1'!B397</f>
        <v>8030</v>
      </c>
      <c r="C1124" s="106">
        <f>'Main Pt 1'!B458</f>
        <v>4030</v>
      </c>
      <c r="D1124" s="106">
        <f>'Main Pt 1'!B519</f>
        <v>4005</v>
      </c>
      <c r="E1124" s="106">
        <f>'Compare Pt 1'!B397</f>
        <v>17180</v>
      </c>
      <c r="F1124" s="106">
        <f>'Compare Pt 1'!B458</f>
        <v>8440</v>
      </c>
      <c r="G1124" s="106">
        <f>'Compare Pt 1'!B519</f>
        <v>8735</v>
      </c>
      <c r="H1124" s="69"/>
      <c r="I1124" s="69"/>
      <c r="J1124" s="69"/>
      <c r="K1124" s="69"/>
      <c r="L1124" s="69"/>
      <c r="M1124" s="69"/>
      <c r="N1124" s="69"/>
      <c r="O1124" s="69"/>
    </row>
    <row r="1125" spans="1:15" x14ac:dyDescent="0.2">
      <c r="A1125" s="69" t="s">
        <v>253</v>
      </c>
      <c r="B1125" s="106">
        <f>'Main Pt 1'!B398</f>
        <v>3535</v>
      </c>
      <c r="C1125" s="106">
        <f>'Main Pt 1'!B459</f>
        <v>1700</v>
      </c>
      <c r="D1125" s="106">
        <f>'Main Pt 1'!B520</f>
        <v>1835</v>
      </c>
      <c r="E1125" s="106">
        <f>'Compare Pt 1'!B398</f>
        <v>10260</v>
      </c>
      <c r="F1125" s="106">
        <f>'Compare Pt 1'!B459</f>
        <v>5005</v>
      </c>
      <c r="G1125" s="106">
        <f>'Compare Pt 1'!B520</f>
        <v>5255</v>
      </c>
      <c r="H1125" s="69"/>
      <c r="I1125" s="69"/>
      <c r="J1125" s="69"/>
      <c r="K1125" s="69"/>
      <c r="L1125" s="69"/>
      <c r="M1125" s="69"/>
      <c r="N1125" s="69"/>
      <c r="O1125" s="69"/>
    </row>
    <row r="1126" spans="1:15" x14ac:dyDescent="0.2">
      <c r="A1126" s="69" t="s">
        <v>254</v>
      </c>
      <c r="B1126" s="106">
        <f>'Main Pt 1'!B399</f>
        <v>3555</v>
      </c>
      <c r="C1126" s="106">
        <f>'Main Pt 1'!B460</f>
        <v>1605</v>
      </c>
      <c r="D1126" s="106">
        <f>'Main Pt 1'!B521</f>
        <v>1945</v>
      </c>
      <c r="E1126" s="106">
        <f>'Compare Pt 1'!B399</f>
        <v>7395</v>
      </c>
      <c r="F1126" s="106">
        <f>'Compare Pt 1'!B460</f>
        <v>3570</v>
      </c>
      <c r="G1126" s="106">
        <f>'Compare Pt 1'!B521</f>
        <v>3830</v>
      </c>
      <c r="H1126" s="69"/>
      <c r="I1126" s="69"/>
      <c r="J1126" s="69"/>
      <c r="K1126" s="69"/>
      <c r="L1126" s="69"/>
      <c r="M1126" s="69"/>
      <c r="N1126" s="69"/>
      <c r="O1126" s="69"/>
    </row>
    <row r="1127" spans="1:15" x14ac:dyDescent="0.2">
      <c r="A1127" s="69" t="s">
        <v>255</v>
      </c>
      <c r="B1127" s="106">
        <f>'Main Pt 1'!B400</f>
        <v>2310</v>
      </c>
      <c r="C1127" s="106">
        <f>'Main Pt 1'!B461</f>
        <v>1025</v>
      </c>
      <c r="D1127" s="106">
        <f>'Main Pt 1'!B522</f>
        <v>1280</v>
      </c>
      <c r="E1127" s="106">
        <f>'Compare Pt 1'!B400</f>
        <v>6240</v>
      </c>
      <c r="F1127" s="106">
        <f>'Compare Pt 1'!B461</f>
        <v>3030</v>
      </c>
      <c r="G1127" s="106">
        <f>'Compare Pt 1'!B522</f>
        <v>3210</v>
      </c>
      <c r="H1127" s="69"/>
      <c r="I1127" s="69"/>
      <c r="J1127" s="69"/>
      <c r="K1127" s="69"/>
      <c r="L1127" s="69"/>
      <c r="M1127" s="69"/>
      <c r="N1127" s="69"/>
      <c r="O1127" s="69"/>
    </row>
    <row r="1128" spans="1:15" x14ac:dyDescent="0.2">
      <c r="A1128" s="69" t="s">
        <v>161</v>
      </c>
      <c r="B1128" s="106">
        <f>'Main Pt 1'!B401</f>
        <v>7435</v>
      </c>
      <c r="C1128" s="106">
        <f>'Main Pt 1'!B462</f>
        <v>3815</v>
      </c>
      <c r="D1128" s="106">
        <f>'Main Pt 1'!B523</f>
        <v>3620</v>
      </c>
      <c r="E1128" s="106">
        <f>'Compare Pt 1'!B401</f>
        <v>16115</v>
      </c>
      <c r="F1128" s="106">
        <f>'Compare Pt 1'!B462</f>
        <v>8450</v>
      </c>
      <c r="G1128" s="106">
        <f>'Compare Pt 1'!B523</f>
        <v>7665</v>
      </c>
      <c r="H1128" s="69"/>
      <c r="I1128" s="69"/>
      <c r="J1128" s="69"/>
      <c r="K1128" s="69"/>
      <c r="L1128" s="69"/>
      <c r="M1128" s="69"/>
      <c r="N1128" s="69"/>
      <c r="O1128" s="69"/>
    </row>
    <row r="1129" spans="1:15" x14ac:dyDescent="0.2">
      <c r="A1129" s="69" t="s">
        <v>256</v>
      </c>
      <c r="B1129" s="106">
        <f>'Main Pt 1'!B402</f>
        <v>2815</v>
      </c>
      <c r="C1129" s="106">
        <f>'Main Pt 1'!B463</f>
        <v>1345</v>
      </c>
      <c r="D1129" s="106">
        <f>'Main Pt 1'!B524</f>
        <v>1470</v>
      </c>
      <c r="E1129" s="106">
        <f>'Compare Pt 1'!B402</f>
        <v>6050</v>
      </c>
      <c r="F1129" s="106">
        <f>'Compare Pt 1'!B463</f>
        <v>3195</v>
      </c>
      <c r="G1129" s="106">
        <f>'Compare Pt 1'!B524</f>
        <v>2855</v>
      </c>
      <c r="H1129" s="69"/>
      <c r="I1129" s="69"/>
      <c r="J1129" s="69"/>
      <c r="K1129" s="69"/>
      <c r="L1129" s="69"/>
      <c r="M1129" s="69"/>
      <c r="N1129" s="69"/>
      <c r="O1129" s="69"/>
    </row>
    <row r="1130" spans="1:15" x14ac:dyDescent="0.2">
      <c r="A1130" s="69" t="s">
        <v>162</v>
      </c>
      <c r="B1130" s="106">
        <f>'Main Pt 1'!B403</f>
        <v>2625</v>
      </c>
      <c r="C1130" s="106">
        <f>'Main Pt 1'!B464</f>
        <v>1095</v>
      </c>
      <c r="D1130" s="106">
        <f>'Main Pt 1'!B525</f>
        <v>1530</v>
      </c>
      <c r="E1130" s="106">
        <f>'Compare Pt 1'!B403</f>
        <v>7505</v>
      </c>
      <c r="F1130" s="106">
        <f>'Compare Pt 1'!B464</f>
        <v>3625</v>
      </c>
      <c r="G1130" s="106">
        <f>'Compare Pt 1'!B525</f>
        <v>3885</v>
      </c>
      <c r="H1130" s="69"/>
      <c r="I1130" s="69"/>
      <c r="J1130" s="69"/>
      <c r="K1130" s="69"/>
      <c r="L1130" s="69"/>
      <c r="M1130" s="69"/>
      <c r="N1130" s="69"/>
      <c r="O1130" s="69"/>
    </row>
    <row r="1131" spans="1:15" x14ac:dyDescent="0.2">
      <c r="A1131" s="69" t="s">
        <v>164</v>
      </c>
      <c r="B1131" s="106">
        <f>'Main Pt 1'!B404</f>
        <v>6120</v>
      </c>
      <c r="C1131" s="106">
        <f>'Main Pt 1'!B465</f>
        <v>3025</v>
      </c>
      <c r="D1131" s="106">
        <f>'Main Pt 1'!B526</f>
        <v>3090</v>
      </c>
      <c r="E1131" s="106">
        <f>'Compare Pt 1'!B404</f>
        <v>15105</v>
      </c>
      <c r="F1131" s="106">
        <f>'Compare Pt 1'!B465</f>
        <v>7470</v>
      </c>
      <c r="G1131" s="106">
        <f>'Compare Pt 1'!B526</f>
        <v>7635</v>
      </c>
      <c r="H1131" s="69"/>
      <c r="I1131" s="69"/>
      <c r="J1131" s="69"/>
      <c r="K1131" s="69"/>
      <c r="L1131" s="69"/>
      <c r="M1131" s="69"/>
      <c r="N1131" s="69"/>
      <c r="O1131" s="69"/>
    </row>
    <row r="1132" spans="1:15" x14ac:dyDescent="0.2">
      <c r="A1132" s="69" t="s">
        <v>165</v>
      </c>
      <c r="B1132" s="106">
        <f>'Main Pt 1'!B405</f>
        <v>5665</v>
      </c>
      <c r="C1132" s="106">
        <f>'Main Pt 1'!B466</f>
        <v>2825</v>
      </c>
      <c r="D1132" s="106">
        <f>'Main Pt 1'!B527</f>
        <v>2840</v>
      </c>
      <c r="E1132" s="106">
        <f>'Compare Pt 1'!B405</f>
        <v>17290</v>
      </c>
      <c r="F1132" s="106">
        <f>'Compare Pt 1'!B466</f>
        <v>8850</v>
      </c>
      <c r="G1132" s="106">
        <f>'Compare Pt 1'!B527</f>
        <v>8440</v>
      </c>
      <c r="H1132" s="69"/>
      <c r="I1132" s="69"/>
      <c r="J1132" s="69"/>
      <c r="K1132" s="69"/>
      <c r="L1132" s="69"/>
      <c r="M1132" s="69"/>
      <c r="N1132" s="69"/>
      <c r="O1132" s="69"/>
    </row>
    <row r="1133" spans="1:15" x14ac:dyDescent="0.2">
      <c r="A1133" s="69" t="s">
        <v>166</v>
      </c>
      <c r="B1133" s="106">
        <f>'Main Pt 1'!B406</f>
        <v>2780</v>
      </c>
      <c r="C1133" s="106">
        <f>'Main Pt 1'!B467</f>
        <v>1140</v>
      </c>
      <c r="D1133" s="106">
        <f>'Main Pt 1'!B528</f>
        <v>1640</v>
      </c>
      <c r="E1133" s="106">
        <f>'Compare Pt 1'!B406</f>
        <v>5335</v>
      </c>
      <c r="F1133" s="106">
        <f>'Compare Pt 1'!B467</f>
        <v>2605</v>
      </c>
      <c r="G1133" s="106">
        <f>'Compare Pt 1'!B528</f>
        <v>2730</v>
      </c>
      <c r="H1133" s="69"/>
      <c r="I1133" s="69"/>
      <c r="J1133" s="69"/>
      <c r="K1133" s="69"/>
      <c r="L1133" s="69"/>
      <c r="M1133" s="69"/>
      <c r="N1133" s="69"/>
      <c r="O1133" s="69"/>
    </row>
    <row r="1134" spans="1:15" x14ac:dyDescent="0.2">
      <c r="A1134" s="69" t="s">
        <v>167</v>
      </c>
      <c r="B1134" s="106">
        <f>'Main Pt 1'!B407</f>
        <v>955</v>
      </c>
      <c r="C1134" s="106">
        <f>'Main Pt 1'!B468</f>
        <v>460</v>
      </c>
      <c r="D1134" s="106">
        <f>'Main Pt 1'!B529</f>
        <v>500</v>
      </c>
      <c r="E1134" s="106">
        <f>'Compare Pt 1'!B407</f>
        <v>5765</v>
      </c>
      <c r="F1134" s="106">
        <f>'Compare Pt 1'!B468</f>
        <v>2940</v>
      </c>
      <c r="G1134" s="106">
        <f>'Compare Pt 1'!B529</f>
        <v>2825</v>
      </c>
      <c r="H1134" s="69"/>
      <c r="I1134" s="69"/>
      <c r="J1134" s="69"/>
      <c r="K1134" s="69"/>
      <c r="L1134" s="69"/>
      <c r="M1134" s="69"/>
      <c r="N1134" s="69"/>
      <c r="O1134" s="69"/>
    </row>
    <row r="1135" spans="1:15" x14ac:dyDescent="0.2">
      <c r="A1135" s="69" t="s">
        <v>257</v>
      </c>
      <c r="B1135" s="106">
        <f>'Main Pt 1'!B408</f>
        <v>2195</v>
      </c>
      <c r="C1135" s="106">
        <f>'Main Pt 1'!B469</f>
        <v>1155</v>
      </c>
      <c r="D1135" s="106">
        <f>'Main Pt 1'!B530</f>
        <v>1040</v>
      </c>
      <c r="E1135" s="106">
        <f>'Compare Pt 1'!B408</f>
        <v>6705</v>
      </c>
      <c r="F1135" s="106">
        <f>'Compare Pt 1'!B469</f>
        <v>3475</v>
      </c>
      <c r="G1135" s="106">
        <f>'Compare Pt 1'!B530</f>
        <v>3230</v>
      </c>
      <c r="H1135" s="69"/>
      <c r="I1135" s="69"/>
      <c r="J1135" s="69"/>
      <c r="K1135" s="69"/>
      <c r="L1135" s="69"/>
      <c r="M1135" s="69"/>
      <c r="N1135" s="69"/>
      <c r="O1135" s="69"/>
    </row>
    <row r="1136" spans="1:15" x14ac:dyDescent="0.2">
      <c r="A1136" s="69" t="s">
        <v>168</v>
      </c>
      <c r="B1136" s="106">
        <f>'Main Pt 1'!B409</f>
        <v>14945</v>
      </c>
      <c r="C1136" s="106">
        <f>'Main Pt 1'!B470</f>
        <v>7205</v>
      </c>
      <c r="D1136" s="106">
        <f>'Main Pt 1'!B531</f>
        <v>7745</v>
      </c>
      <c r="E1136" s="106">
        <f>'Compare Pt 1'!B409</f>
        <v>41855</v>
      </c>
      <c r="F1136" s="106">
        <f>'Compare Pt 1'!B470</f>
        <v>20905</v>
      </c>
      <c r="G1136" s="106">
        <f>'Compare Pt 1'!B531</f>
        <v>20950</v>
      </c>
      <c r="H1136" s="69"/>
      <c r="I1136" s="69"/>
      <c r="J1136" s="69"/>
      <c r="K1136" s="69"/>
      <c r="L1136" s="69"/>
      <c r="M1136" s="69"/>
      <c r="N1136" s="69"/>
      <c r="O1136" s="69"/>
    </row>
    <row r="1137" spans="1:15" x14ac:dyDescent="0.2">
      <c r="A1137" s="69" t="s">
        <v>170</v>
      </c>
      <c r="B1137" s="106">
        <f>'Main Pt 1'!B411</f>
        <v>4825</v>
      </c>
      <c r="C1137" s="106">
        <f>'Main Pt 1'!B472</f>
        <v>2280</v>
      </c>
      <c r="D1137" s="106">
        <f>'Main Pt 1'!B533</f>
        <v>2540</v>
      </c>
      <c r="E1137" s="106">
        <f>'Compare Pt 1'!B411</f>
        <v>9245</v>
      </c>
      <c r="F1137" s="106">
        <f>'Compare Pt 1'!B472</f>
        <v>4530</v>
      </c>
      <c r="G1137" s="106">
        <f>'Compare Pt 1'!B533</f>
        <v>4715</v>
      </c>
      <c r="H1137" s="69"/>
      <c r="I1137" s="69"/>
      <c r="J1137" s="69"/>
      <c r="K1137" s="69"/>
      <c r="L1137" s="69"/>
      <c r="M1137" s="69"/>
      <c r="N1137" s="69"/>
      <c r="O1137" s="69"/>
    </row>
    <row r="1138" spans="1:15" x14ac:dyDescent="0.2">
      <c r="A1138" s="69" t="s">
        <v>171</v>
      </c>
      <c r="B1138" s="106">
        <f>'Main Pt 1'!B412</f>
        <v>5525</v>
      </c>
      <c r="C1138" s="106">
        <f>'Main Pt 1'!B473</f>
        <v>2685</v>
      </c>
      <c r="D1138" s="106">
        <f>'Main Pt 1'!B534</f>
        <v>2840</v>
      </c>
      <c r="E1138" s="106">
        <f>'Compare Pt 1'!B412</f>
        <v>12900</v>
      </c>
      <c r="F1138" s="106">
        <f>'Compare Pt 1'!B473</f>
        <v>6445</v>
      </c>
      <c r="G1138" s="106">
        <f>'Compare Pt 1'!B534</f>
        <v>6455</v>
      </c>
      <c r="H1138" s="69"/>
      <c r="I1138" s="69"/>
      <c r="J1138" s="69"/>
      <c r="K1138" s="69"/>
      <c r="L1138" s="69"/>
      <c r="M1138" s="69"/>
      <c r="N1138" s="69"/>
      <c r="O1138" s="69"/>
    </row>
    <row r="1139" spans="1:15" x14ac:dyDescent="0.2">
      <c r="A1139" s="69" t="s">
        <v>172</v>
      </c>
      <c r="B1139" s="106">
        <f>'Main Pt 1'!B413</f>
        <v>53375</v>
      </c>
      <c r="C1139" s="106">
        <f>'Main Pt 1'!B474</f>
        <v>24580</v>
      </c>
      <c r="D1139" s="106">
        <f>'Main Pt 1'!B535</f>
        <v>28795</v>
      </c>
      <c r="E1139" s="106">
        <f>'Compare Pt 1'!B413</f>
        <v>129015</v>
      </c>
      <c r="F1139" s="106">
        <f>'Compare Pt 1'!B474</f>
        <v>57745</v>
      </c>
      <c r="G1139" s="106">
        <f>'Compare Pt 1'!B535</f>
        <v>71265</v>
      </c>
      <c r="H1139" s="69"/>
      <c r="I1139" s="69"/>
      <c r="J1139" s="69"/>
      <c r="K1139" s="69"/>
      <c r="L1139" s="69"/>
      <c r="M1139" s="69"/>
      <c r="N1139" s="69"/>
      <c r="O1139" s="69"/>
    </row>
    <row r="1140" spans="1:15" x14ac:dyDescent="0.2">
      <c r="A1140" s="69" t="s">
        <v>173</v>
      </c>
      <c r="B1140" s="106">
        <f>'Main Pt 1'!B414</f>
        <v>1840</v>
      </c>
      <c r="C1140" s="106">
        <f>'Main Pt 1'!B475</f>
        <v>780</v>
      </c>
      <c r="D1140" s="106">
        <f>'Main Pt 1'!B536</f>
        <v>1060</v>
      </c>
      <c r="E1140" s="106">
        <f>'Compare Pt 1'!B414</f>
        <v>4970</v>
      </c>
      <c r="F1140" s="106">
        <f>'Compare Pt 1'!B475</f>
        <v>2090</v>
      </c>
      <c r="G1140" s="106">
        <f>'Compare Pt 1'!B536</f>
        <v>2885</v>
      </c>
      <c r="H1140" s="69"/>
      <c r="I1140" s="69"/>
      <c r="J1140" s="69"/>
      <c r="K1140" s="69"/>
      <c r="L1140" s="69"/>
      <c r="M1140" s="69"/>
      <c r="N1140" s="69"/>
      <c r="O1140" s="69"/>
    </row>
    <row r="1141" spans="1:15" x14ac:dyDescent="0.2">
      <c r="A1141" s="69" t="s">
        <v>174</v>
      </c>
      <c r="B1141" s="106">
        <f>'Main Pt 1'!B415</f>
        <v>31640</v>
      </c>
      <c r="C1141" s="106">
        <f>'Main Pt 1'!B476</f>
        <v>16405</v>
      </c>
      <c r="D1141" s="106">
        <f>'Main Pt 1'!B537</f>
        <v>15235</v>
      </c>
      <c r="E1141" s="106">
        <f>'Compare Pt 1'!B415</f>
        <v>147190</v>
      </c>
      <c r="F1141" s="106">
        <f>'Compare Pt 1'!B476</f>
        <v>75140</v>
      </c>
      <c r="G1141" s="106">
        <f>'Compare Pt 1'!B537</f>
        <v>72050</v>
      </c>
      <c r="H1141" s="69"/>
      <c r="I1141" s="69"/>
      <c r="J1141" s="69"/>
      <c r="K1141" s="69"/>
      <c r="L1141" s="69"/>
      <c r="M1141" s="69"/>
      <c r="N1141" s="69"/>
      <c r="O1141" s="69"/>
    </row>
    <row r="1142" spans="1:15" x14ac:dyDescent="0.2">
      <c r="A1142" s="69" t="s">
        <v>175</v>
      </c>
      <c r="B1142" s="106">
        <f>'Main Pt 1'!B416</f>
        <v>23595</v>
      </c>
      <c r="C1142" s="106">
        <f>'Main Pt 1'!B477</f>
        <v>11575</v>
      </c>
      <c r="D1142" s="106">
        <f>'Main Pt 1'!B538</f>
        <v>12020</v>
      </c>
      <c r="E1142" s="106">
        <f>'Compare Pt 1'!B416</f>
        <v>42075</v>
      </c>
      <c r="F1142" s="106">
        <f>'Compare Pt 1'!B477</f>
        <v>20585</v>
      </c>
      <c r="G1142" s="106">
        <f>'Compare Pt 1'!B538</f>
        <v>21490</v>
      </c>
      <c r="H1142" s="69"/>
      <c r="I1142" s="69"/>
      <c r="J1142" s="69"/>
      <c r="K1142" s="69"/>
      <c r="L1142" s="69"/>
      <c r="M1142" s="69"/>
      <c r="N1142" s="69"/>
      <c r="O1142" s="69"/>
    </row>
    <row r="1143" spans="1:15" x14ac:dyDescent="0.2">
      <c r="A1143" s="69" t="s">
        <v>176</v>
      </c>
      <c r="B1143" s="106">
        <f>'Main Pt 1'!B417</f>
        <v>12505</v>
      </c>
      <c r="C1143" s="106">
        <f>'Main Pt 1'!B478</f>
        <v>6140</v>
      </c>
      <c r="D1143" s="106">
        <f>'Main Pt 1'!B539</f>
        <v>6365</v>
      </c>
      <c r="E1143" s="106">
        <f>'Compare Pt 1'!B417</f>
        <v>20670</v>
      </c>
      <c r="F1143" s="106">
        <f>'Compare Pt 1'!B478</f>
        <v>10350</v>
      </c>
      <c r="G1143" s="106">
        <f>'Compare Pt 1'!B539</f>
        <v>10315</v>
      </c>
      <c r="H1143" s="69"/>
      <c r="I1143" s="69"/>
      <c r="J1143" s="69"/>
      <c r="K1143" s="69"/>
      <c r="L1143" s="69"/>
      <c r="M1143" s="69"/>
      <c r="N1143" s="69"/>
      <c r="O1143" s="69"/>
    </row>
    <row r="1144" spans="1:15" x14ac:dyDescent="0.2">
      <c r="A1144" s="69" t="s">
        <v>258</v>
      </c>
      <c r="B1144" s="106">
        <f>'Main Pt 1'!B418</f>
        <v>1570</v>
      </c>
      <c r="C1144" s="106">
        <f>'Main Pt 1'!B479</f>
        <v>910</v>
      </c>
      <c r="D1144" s="106">
        <f>'Main Pt 1'!B540</f>
        <v>655</v>
      </c>
      <c r="E1144" s="106">
        <f>'Compare Pt 1'!B418</f>
        <v>4745</v>
      </c>
      <c r="F1144" s="106">
        <f>'Compare Pt 1'!B479</f>
        <v>2615</v>
      </c>
      <c r="G1144" s="106">
        <f>'Compare Pt 1'!B540</f>
        <v>2125</v>
      </c>
      <c r="H1144" s="69"/>
      <c r="I1144" s="69"/>
      <c r="J1144" s="69"/>
      <c r="K1144" s="69"/>
      <c r="L1144" s="69"/>
      <c r="M1144" s="69"/>
      <c r="N1144" s="69"/>
      <c r="O1144" s="69"/>
    </row>
    <row r="1145" spans="1:15" x14ac:dyDescent="0.2">
      <c r="A1145" s="69" t="s">
        <v>177</v>
      </c>
      <c r="B1145" s="106">
        <f>'Main Pt 1'!B419</f>
        <v>1020</v>
      </c>
      <c r="C1145" s="106">
        <f>'Main Pt 1'!B480</f>
        <v>280</v>
      </c>
      <c r="D1145" s="106">
        <f>'Main Pt 1'!B541</f>
        <v>745</v>
      </c>
      <c r="E1145" s="106">
        <f>'Compare Pt 1'!B419</f>
        <v>4900</v>
      </c>
      <c r="F1145" s="106">
        <f>'Compare Pt 1'!B480</f>
        <v>1245</v>
      </c>
      <c r="G1145" s="106">
        <f>'Compare Pt 1'!B541</f>
        <v>3650</v>
      </c>
      <c r="H1145" s="69"/>
      <c r="I1145" s="69"/>
      <c r="J1145" s="69"/>
      <c r="K1145" s="69"/>
      <c r="L1145" s="69"/>
      <c r="M1145" s="69"/>
      <c r="N1145" s="69"/>
      <c r="O1145" s="69"/>
    </row>
    <row r="1146" spans="1:15" x14ac:dyDescent="0.2">
      <c r="A1146" s="69" t="s">
        <v>178</v>
      </c>
      <c r="B1146" s="106">
        <f>'Main Pt 1'!B420</f>
        <v>8990</v>
      </c>
      <c r="C1146" s="106">
        <f>'Main Pt 1'!B481</f>
        <v>4070</v>
      </c>
      <c r="D1146" s="106">
        <f>'Main Pt 1'!B542</f>
        <v>4920</v>
      </c>
      <c r="E1146" s="106">
        <f>'Compare Pt 1'!B420</f>
        <v>21710</v>
      </c>
      <c r="F1146" s="106">
        <f>'Compare Pt 1'!B481</f>
        <v>9630</v>
      </c>
      <c r="G1146" s="106">
        <f>'Compare Pt 1'!B542</f>
        <v>12080</v>
      </c>
      <c r="H1146" s="69"/>
      <c r="I1146" s="69"/>
      <c r="J1146" s="69"/>
      <c r="K1146" s="69"/>
      <c r="L1146" s="69"/>
      <c r="M1146" s="69"/>
      <c r="N1146" s="69"/>
      <c r="O1146" s="69"/>
    </row>
    <row r="1147" spans="1:15" x14ac:dyDescent="0.2">
      <c r="A1147" s="69" t="s">
        <v>179</v>
      </c>
      <c r="B1147" s="106">
        <f>'Main Pt 1'!B421</f>
        <v>4370</v>
      </c>
      <c r="C1147" s="106">
        <f>'Main Pt 1'!B482</f>
        <v>2255</v>
      </c>
      <c r="D1147" s="106">
        <f>'Main Pt 1'!B543</f>
        <v>2115</v>
      </c>
      <c r="E1147" s="106">
        <f>'Compare Pt 1'!B421</f>
        <v>9380</v>
      </c>
      <c r="F1147" s="106">
        <f>'Compare Pt 1'!B482</f>
        <v>4980</v>
      </c>
      <c r="G1147" s="106">
        <f>'Compare Pt 1'!B543</f>
        <v>4395</v>
      </c>
      <c r="H1147" s="69"/>
      <c r="I1147" s="69"/>
      <c r="J1147" s="69"/>
      <c r="K1147" s="69"/>
      <c r="L1147" s="69"/>
      <c r="M1147" s="69"/>
      <c r="N1147" s="69"/>
      <c r="O1147" s="69"/>
    </row>
    <row r="1148" spans="1:15" x14ac:dyDescent="0.2">
      <c r="A1148" s="69" t="s">
        <v>259</v>
      </c>
      <c r="B1148" s="106">
        <f>'Main Pt 1'!B422</f>
        <v>2775</v>
      </c>
      <c r="C1148" s="106">
        <f>'Main Pt 1'!B483</f>
        <v>1385</v>
      </c>
      <c r="D1148" s="106">
        <f>'Main Pt 1'!B544</f>
        <v>1385</v>
      </c>
      <c r="E1148" s="106">
        <f>'Compare Pt 1'!B422</f>
        <v>7500</v>
      </c>
      <c r="F1148" s="106">
        <f>'Compare Pt 1'!B483</f>
        <v>3785</v>
      </c>
      <c r="G1148" s="106">
        <f>'Compare Pt 1'!B544</f>
        <v>3720</v>
      </c>
      <c r="H1148" s="69"/>
      <c r="I1148" s="69"/>
      <c r="J1148" s="69"/>
      <c r="K1148" s="69"/>
      <c r="L1148" s="69"/>
      <c r="M1148" s="69"/>
      <c r="N1148" s="69"/>
      <c r="O1148" s="69"/>
    </row>
    <row r="1149" spans="1:15" x14ac:dyDescent="0.2">
      <c r="A1149" s="69" t="s">
        <v>180</v>
      </c>
      <c r="B1149" s="106">
        <f>'Main Pt 1'!B423</f>
        <v>18195</v>
      </c>
      <c r="C1149" s="106">
        <f>'Main Pt 1'!B484</f>
        <v>9185</v>
      </c>
      <c r="D1149" s="106">
        <f>'Main Pt 1'!B545</f>
        <v>9010</v>
      </c>
      <c r="E1149" s="106">
        <f>'Compare Pt 1'!B423</f>
        <v>41480</v>
      </c>
      <c r="F1149" s="106">
        <f>'Compare Pt 1'!B484</f>
        <v>20535</v>
      </c>
      <c r="G1149" s="106">
        <f>'Compare Pt 1'!B545</f>
        <v>20945</v>
      </c>
      <c r="H1149" s="69"/>
      <c r="I1149" s="69"/>
      <c r="J1149" s="69"/>
      <c r="K1149" s="69"/>
      <c r="L1149" s="69"/>
      <c r="M1149" s="69"/>
      <c r="N1149" s="69"/>
      <c r="O1149" s="69"/>
    </row>
    <row r="1150" spans="1:15" x14ac:dyDescent="0.2">
      <c r="A1150" s="69" t="s">
        <v>181</v>
      </c>
      <c r="B1150" s="106">
        <f>'Main Pt 1'!B424</f>
        <v>24540</v>
      </c>
      <c r="C1150" s="106">
        <f>'Main Pt 1'!B485</f>
        <v>11370</v>
      </c>
      <c r="D1150" s="106">
        <f>'Main Pt 1'!B546</f>
        <v>13170</v>
      </c>
      <c r="E1150" s="106">
        <f>'Compare Pt 1'!B424</f>
        <v>188805</v>
      </c>
      <c r="F1150" s="106">
        <f>'Compare Pt 1'!B485</f>
        <v>83050</v>
      </c>
      <c r="G1150" s="106">
        <f>'Compare Pt 1'!B546</f>
        <v>105760</v>
      </c>
      <c r="H1150" s="69"/>
      <c r="I1150" s="69"/>
      <c r="J1150" s="69"/>
      <c r="K1150" s="69"/>
      <c r="L1150" s="69"/>
      <c r="M1150" s="69"/>
      <c r="N1150" s="69"/>
      <c r="O1150" s="69"/>
    </row>
    <row r="1151" spans="1:15" x14ac:dyDescent="0.2">
      <c r="A1151" s="69" t="s">
        <v>260</v>
      </c>
      <c r="B1151" s="106">
        <f>'Main Pt 1'!B425</f>
        <v>2765</v>
      </c>
      <c r="C1151" s="106">
        <f>'Main Pt 1'!B486</f>
        <v>1355</v>
      </c>
      <c r="D1151" s="106">
        <f>'Main Pt 1'!B547</f>
        <v>1410</v>
      </c>
      <c r="E1151" s="106">
        <f>'Compare Pt 1'!B425</f>
        <v>5465</v>
      </c>
      <c r="F1151" s="106">
        <f>'Compare Pt 1'!B486</f>
        <v>2820</v>
      </c>
      <c r="G1151" s="106">
        <f>'Compare Pt 1'!B547</f>
        <v>2640</v>
      </c>
      <c r="H1151" s="69"/>
      <c r="I1151" s="69"/>
      <c r="J1151" s="69"/>
      <c r="K1151" s="69"/>
      <c r="L1151" s="69"/>
      <c r="M1151" s="69"/>
      <c r="N1151" s="69"/>
      <c r="O1151" s="69"/>
    </row>
    <row r="1152" spans="1:15" x14ac:dyDescent="0.2">
      <c r="A1152" s="69" t="s">
        <v>182</v>
      </c>
      <c r="B1152" s="106">
        <f>'Main Pt 1'!B426</f>
        <v>2770</v>
      </c>
      <c r="C1152" s="106">
        <f>'Main Pt 1'!B487</f>
        <v>1185</v>
      </c>
      <c r="D1152" s="106">
        <f>'Main Pt 1'!B548</f>
        <v>1590</v>
      </c>
      <c r="E1152" s="106">
        <f>'Compare Pt 1'!B426</f>
        <v>11495</v>
      </c>
      <c r="F1152" s="106">
        <f>'Compare Pt 1'!B487</f>
        <v>5190</v>
      </c>
      <c r="G1152" s="106">
        <f>'Compare Pt 1'!B548</f>
        <v>6305</v>
      </c>
      <c r="H1152" s="69"/>
      <c r="I1152" s="69"/>
      <c r="J1152" s="69"/>
      <c r="K1152" s="69"/>
      <c r="L1152" s="69"/>
      <c r="M1152" s="69"/>
      <c r="N1152" s="69"/>
      <c r="O1152" s="69"/>
    </row>
    <row r="1153" spans="1:24" x14ac:dyDescent="0.2">
      <c r="A1153" s="69" t="s">
        <v>183</v>
      </c>
      <c r="B1153" s="106">
        <f>'Main Pt 1'!B427</f>
        <v>26095</v>
      </c>
      <c r="C1153" s="106">
        <f>'Main Pt 1'!B488</f>
        <v>13275</v>
      </c>
      <c r="D1153" s="106">
        <f>'Main Pt 1'!B549</f>
        <v>12820</v>
      </c>
      <c r="E1153" s="106">
        <f>'Compare Pt 1'!B427</f>
        <v>29945</v>
      </c>
      <c r="F1153" s="106">
        <f>'Compare Pt 1'!B488</f>
        <v>15250</v>
      </c>
      <c r="G1153" s="106">
        <f>'Compare Pt 1'!B549</f>
        <v>14700</v>
      </c>
      <c r="H1153" s="69"/>
      <c r="I1153" s="69"/>
      <c r="J1153" s="69"/>
      <c r="K1153" s="69"/>
      <c r="L1153" s="69"/>
      <c r="M1153" s="69"/>
      <c r="N1153" s="69"/>
      <c r="O1153" s="69"/>
    </row>
    <row r="1154" spans="1:24" x14ac:dyDescent="0.2">
      <c r="A1154" s="69" t="s">
        <v>184</v>
      </c>
      <c r="B1154" s="106">
        <f>'Main Pt 1'!B428</f>
        <v>1760</v>
      </c>
      <c r="C1154" s="106">
        <f>'Main Pt 1'!B489</f>
        <v>785</v>
      </c>
      <c r="D1154" s="106">
        <f>'Main Pt 1'!B550</f>
        <v>975</v>
      </c>
      <c r="E1154" s="106">
        <f>'Compare Pt 1'!B428</f>
        <v>4310</v>
      </c>
      <c r="F1154" s="106">
        <f>'Compare Pt 1'!B489</f>
        <v>1685</v>
      </c>
      <c r="G1154" s="106">
        <f>'Compare Pt 1'!B550</f>
        <v>2620</v>
      </c>
      <c r="H1154" s="69"/>
      <c r="I1154" s="69"/>
      <c r="J1154" s="69"/>
      <c r="K1154" s="69"/>
      <c r="L1154" s="69"/>
      <c r="M1154" s="69"/>
      <c r="N1154" s="69"/>
      <c r="O1154" s="69"/>
    </row>
    <row r="1155" spans="1:24" x14ac:dyDescent="0.2">
      <c r="A1155" s="69" t="s">
        <v>261</v>
      </c>
      <c r="B1155" s="106">
        <f>'Main Pt 1'!B429</f>
        <v>1970</v>
      </c>
      <c r="C1155" s="106">
        <f>'Main Pt 1'!B490</f>
        <v>1105</v>
      </c>
      <c r="D1155" s="106">
        <f>'Main Pt 1'!B551</f>
        <v>860</v>
      </c>
      <c r="E1155" s="106">
        <f>'Compare Pt 1'!B429</f>
        <v>4260</v>
      </c>
      <c r="F1155" s="106">
        <f>'Compare Pt 1'!B490</f>
        <v>2365</v>
      </c>
      <c r="G1155" s="106">
        <f>'Compare Pt 1'!B551</f>
        <v>1895</v>
      </c>
      <c r="H1155" s="69"/>
      <c r="I1155" s="69"/>
      <c r="J1155" s="69"/>
      <c r="K1155" s="69"/>
      <c r="L1155" s="69"/>
      <c r="M1155" s="69"/>
      <c r="N1155" s="69"/>
      <c r="O1155" s="69"/>
    </row>
    <row r="1156" spans="1:24" x14ac:dyDescent="0.2">
      <c r="A1156" s="69" t="s">
        <v>262</v>
      </c>
      <c r="B1156" s="106">
        <f>'Main Pt 1'!B430</f>
        <v>2890</v>
      </c>
      <c r="C1156" s="106">
        <f>'Main Pt 1'!B491</f>
        <v>1540</v>
      </c>
      <c r="D1156" s="106">
        <f>'Main Pt 1'!B552</f>
        <v>1350</v>
      </c>
      <c r="E1156" s="106">
        <f>'Compare Pt 1'!B430</f>
        <v>6135</v>
      </c>
      <c r="F1156" s="106">
        <f>'Compare Pt 1'!B491</f>
        <v>3220</v>
      </c>
      <c r="G1156" s="106">
        <f>'Compare Pt 1'!B552</f>
        <v>2915</v>
      </c>
      <c r="H1156" s="69"/>
      <c r="I1156" s="69"/>
      <c r="J1156" s="69"/>
      <c r="K1156" s="69"/>
      <c r="L1156" s="69"/>
      <c r="M1156" s="69"/>
      <c r="N1156" s="69"/>
      <c r="O1156" s="69"/>
    </row>
    <row r="1157" spans="1:24" x14ac:dyDescent="0.2">
      <c r="A1157" s="69" t="s">
        <v>185</v>
      </c>
      <c r="B1157" s="106">
        <f>'Main Pt 1'!B431</f>
        <v>3325</v>
      </c>
      <c r="C1157" s="106">
        <f>'Main Pt 1'!B492</f>
        <v>1445</v>
      </c>
      <c r="D1157" s="106">
        <f>'Main Pt 1'!B553</f>
        <v>1875</v>
      </c>
      <c r="E1157" s="106">
        <f>'Compare Pt 1'!B431</f>
        <v>11210</v>
      </c>
      <c r="F1157" s="106">
        <f>'Compare Pt 1'!B492</f>
        <v>4505</v>
      </c>
      <c r="G1157" s="106">
        <f>'Compare Pt 1'!B553</f>
        <v>6710</v>
      </c>
      <c r="H1157" s="69"/>
      <c r="I1157" s="69"/>
      <c r="J1157" s="69"/>
      <c r="K1157" s="69"/>
      <c r="L1157" s="69"/>
      <c r="M1157" s="69"/>
      <c r="N1157" s="69"/>
      <c r="O1157" s="69"/>
    </row>
    <row r="1158" spans="1:24" x14ac:dyDescent="0.2">
      <c r="A1158" s="69" t="s">
        <v>186</v>
      </c>
      <c r="B1158" s="106">
        <f>'Main Pt 1'!B432</f>
        <v>12535</v>
      </c>
      <c r="C1158" s="106">
        <f>'Main Pt 1'!B493</f>
        <v>6025</v>
      </c>
      <c r="D1158" s="106">
        <f>'Main Pt 1'!B554</f>
        <v>6515</v>
      </c>
      <c r="E1158" s="106">
        <f>'Compare Pt 1'!B432</f>
        <v>31315</v>
      </c>
      <c r="F1158" s="106">
        <f>'Compare Pt 1'!B493</f>
        <v>14345</v>
      </c>
      <c r="G1158" s="106">
        <f>'Compare Pt 1'!B554</f>
        <v>16970</v>
      </c>
      <c r="H1158" s="69"/>
      <c r="I1158" s="69"/>
      <c r="J1158" s="69"/>
      <c r="K1158" s="69"/>
      <c r="L1158" s="69"/>
      <c r="M1158" s="69"/>
      <c r="N1158" s="69"/>
      <c r="O1158" s="69"/>
    </row>
    <row r="1159" spans="1:24" x14ac:dyDescent="0.2">
      <c r="A1159" s="69" t="s">
        <v>264</v>
      </c>
      <c r="B1159" s="106">
        <f>'Main Pt 1'!B434</f>
        <v>480</v>
      </c>
      <c r="C1159" s="106">
        <f>'Main Pt 1'!B495</f>
        <v>240</v>
      </c>
      <c r="D1159" s="106">
        <f>'Main Pt 1'!B556</f>
        <v>240</v>
      </c>
      <c r="E1159" s="106">
        <f>'Compare Pt 1'!B434</f>
        <v>4965</v>
      </c>
      <c r="F1159" s="106">
        <f>'Compare Pt 1'!B495</f>
        <v>2950</v>
      </c>
      <c r="G1159" s="106">
        <f>'Compare Pt 1'!B556</f>
        <v>2010</v>
      </c>
      <c r="H1159" s="69"/>
      <c r="I1159" s="69"/>
      <c r="J1159" s="69"/>
      <c r="K1159" s="69"/>
      <c r="L1159" s="69"/>
      <c r="M1159" s="69"/>
      <c r="N1159" s="69"/>
      <c r="O1159" s="69"/>
    </row>
    <row r="1160" spans="1:24" x14ac:dyDescent="0.2">
      <c r="A1160" s="69" t="s">
        <v>265</v>
      </c>
      <c r="B1160" s="106">
        <f>'Main Pt 1'!B435</f>
        <v>310</v>
      </c>
      <c r="C1160" s="106">
        <f>'Main Pt 1'!B496</f>
        <v>155</v>
      </c>
      <c r="D1160" s="106">
        <f>'Main Pt 1'!B557</f>
        <v>160</v>
      </c>
      <c r="E1160" s="106">
        <f>'Compare Pt 1'!B435</f>
        <v>2990</v>
      </c>
      <c r="F1160" s="106">
        <f>'Compare Pt 1'!B496</f>
        <v>1720</v>
      </c>
      <c r="G1160" s="106">
        <f>'Compare Pt 1'!B557</f>
        <v>1270</v>
      </c>
      <c r="H1160" s="69"/>
      <c r="I1160" s="69"/>
      <c r="J1160" s="69"/>
      <c r="K1160" s="69"/>
      <c r="L1160" s="69"/>
      <c r="M1160" s="69"/>
      <c r="N1160" s="69"/>
      <c r="O1160" s="69"/>
    </row>
    <row r="1161" spans="1:24" x14ac:dyDescent="0.2">
      <c r="A1161" s="69"/>
      <c r="B1161" s="106"/>
      <c r="C1161" s="106"/>
      <c r="D1161" s="106"/>
      <c r="E1161" s="106"/>
      <c r="F1161" s="106"/>
      <c r="G1161" s="106"/>
      <c r="H1161" s="69"/>
      <c r="I1161" s="69"/>
      <c r="J1161" s="69"/>
      <c r="K1161" s="69"/>
      <c r="L1161" s="69"/>
      <c r="M1161" s="69"/>
      <c r="N1161" s="69"/>
      <c r="O1161" s="69"/>
    </row>
    <row r="1162" spans="1:24" ht="15" customHeight="1" x14ac:dyDescent="0.25">
      <c r="A1162" s="102" t="s">
        <v>284</v>
      </c>
      <c r="B1162" s="110">
        <f>'Main Pt 1'!B558</f>
        <v>4809335</v>
      </c>
      <c r="C1162" s="110">
        <f>'Main Pt 1'!B562</f>
        <v>2242030</v>
      </c>
      <c r="D1162" s="110">
        <f>'Main Pt 1'!B566</f>
        <v>2567310</v>
      </c>
      <c r="E1162" s="110">
        <f>'Compare Pt 1'!B558</f>
        <v>34460065</v>
      </c>
      <c r="F1162" s="110">
        <f>'Compare Pt 1'!B562</f>
        <v>16971580</v>
      </c>
      <c r="G1162" s="110">
        <f>'Compare Pt 1'!B566</f>
        <v>17488485</v>
      </c>
      <c r="H1162" s="84"/>
      <c r="I1162" s="84" t="s">
        <v>2389</v>
      </c>
      <c r="J1162" s="104" t="str">
        <f>TRIM('Main Pt 1'!$B$2)</f>
        <v>LIM-AT</v>
      </c>
      <c r="K1162" s="105" t="str">
        <f>CONCATENATE(J1162,": Male")</f>
        <v>LIM-AT: Male</v>
      </c>
      <c r="L1162" s="105" t="str">
        <f>CONCATENATE(J1162,": Female")</f>
        <v>LIM-AT: Female</v>
      </c>
      <c r="M1162" s="84" t="str">
        <f>TRIM('Compare Pt 1'!$B$2)</f>
        <v>Total pop'n</v>
      </c>
      <c r="N1162" s="105" t="str">
        <f>CONCATENATE(M1162,": Male")</f>
        <v>Total pop'n: Male</v>
      </c>
      <c r="O1162" s="105" t="str">
        <f>CONCATENATE(M1162,": Female")</f>
        <v>Total pop'n: Female</v>
      </c>
    </row>
    <row r="1163" spans="1:24" ht="15" customHeight="1" x14ac:dyDescent="0.2">
      <c r="A1163" s="84" t="s">
        <v>285</v>
      </c>
      <c r="B1163" s="110">
        <f>'Main Pt 1'!B559</f>
        <v>1596320</v>
      </c>
      <c r="C1163" s="110">
        <f>'Main Pt 1'!B563</f>
        <v>745450</v>
      </c>
      <c r="D1163" s="110">
        <f>'Main Pt 1'!B567</f>
        <v>850875</v>
      </c>
      <c r="E1163" s="110">
        <f>'Compare Pt 1'!B559</f>
        <v>8219555</v>
      </c>
      <c r="F1163" s="110">
        <f>'Compare Pt 1'!B563</f>
        <v>3936050</v>
      </c>
      <c r="G1163" s="110">
        <f>'Compare Pt 1'!B567</f>
        <v>4283510</v>
      </c>
      <c r="H1163" s="84"/>
      <c r="I1163" s="116" t="s">
        <v>2421</v>
      </c>
      <c r="J1163" s="103">
        <f t="shared" ref="J1163:L1165" si="85">B1163/B$1162</f>
        <v>0.33192114918174759</v>
      </c>
      <c r="K1163" s="103">
        <f t="shared" si="85"/>
        <v>0.33248886054156279</v>
      </c>
      <c r="L1163" s="103">
        <f t="shared" si="85"/>
        <v>0.33142666838052282</v>
      </c>
      <c r="M1163" s="103">
        <f t="shared" ref="M1163:O1165" si="86">E1163/E$1162</f>
        <v>0.23852407126916331</v>
      </c>
      <c r="N1163" s="103">
        <f t="shared" si="86"/>
        <v>0.23192006872665952</v>
      </c>
      <c r="O1163" s="103">
        <f t="shared" si="86"/>
        <v>0.2449331660232433</v>
      </c>
    </row>
    <row r="1164" spans="1:24" ht="15" customHeight="1" x14ac:dyDescent="0.2">
      <c r="A1164" s="84" t="s">
        <v>286</v>
      </c>
      <c r="B1164" s="110">
        <f>'Main Pt 1'!B560</f>
        <v>787035</v>
      </c>
      <c r="C1164" s="110">
        <f>'Main Pt 1'!B564</f>
        <v>380700</v>
      </c>
      <c r="D1164" s="110">
        <f>'Main Pt 1'!B568</f>
        <v>406330</v>
      </c>
      <c r="E1164" s="110">
        <f>'Compare Pt 1'!B560</f>
        <v>6100725</v>
      </c>
      <c r="F1164" s="110">
        <f>'Compare Pt 1'!B564</f>
        <v>3053075</v>
      </c>
      <c r="G1164" s="110">
        <f>'Compare Pt 1'!B568</f>
        <v>3047650</v>
      </c>
      <c r="H1164" s="84"/>
      <c r="I1164" s="116" t="s">
        <v>2422</v>
      </c>
      <c r="J1164" s="103">
        <f t="shared" si="85"/>
        <v>0.16364736496833762</v>
      </c>
      <c r="K1164" s="103">
        <f t="shared" si="85"/>
        <v>0.16980147455654027</v>
      </c>
      <c r="L1164" s="103">
        <f t="shared" si="85"/>
        <v>0.15827071915740601</v>
      </c>
      <c r="M1164" s="103">
        <f t="shared" si="86"/>
        <v>0.17703753605804284</v>
      </c>
      <c r="N1164" s="103">
        <f t="shared" si="86"/>
        <v>0.17989338647315101</v>
      </c>
      <c r="O1164" s="103">
        <f t="shared" si="86"/>
        <v>0.17426609566237442</v>
      </c>
    </row>
    <row r="1165" spans="1:24" ht="15" customHeight="1" x14ac:dyDescent="0.2">
      <c r="A1165" s="84" t="s">
        <v>287</v>
      </c>
      <c r="B1165" s="110">
        <f>'Main Pt 1'!B561</f>
        <v>2425980</v>
      </c>
      <c r="C1165" s="110">
        <f>'Main Pt 1'!B565</f>
        <v>1115875</v>
      </c>
      <c r="D1165" s="110">
        <f>'Main Pt 1'!B569</f>
        <v>1310105</v>
      </c>
      <c r="E1165" s="110">
        <f>'Compare Pt 1'!B561</f>
        <v>20139785</v>
      </c>
      <c r="F1165" s="110">
        <f>'Compare Pt 1'!B565</f>
        <v>9982460</v>
      </c>
      <c r="G1165" s="110">
        <f>'Compare Pt 1'!B569</f>
        <v>10157330</v>
      </c>
      <c r="H1165" s="84"/>
      <c r="I1165" s="116" t="s">
        <v>2423</v>
      </c>
      <c r="J1165" s="103">
        <f t="shared" si="85"/>
        <v>0.50443148584991482</v>
      </c>
      <c r="K1165" s="103">
        <f t="shared" si="85"/>
        <v>0.49770743478008767</v>
      </c>
      <c r="L1165" s="103">
        <f t="shared" si="85"/>
        <v>0.5103026124620712</v>
      </c>
      <c r="M1165" s="103">
        <f t="shared" si="86"/>
        <v>0.58443839267279385</v>
      </c>
      <c r="N1165" s="103">
        <f t="shared" si="86"/>
        <v>0.58818683941035543</v>
      </c>
      <c r="O1165" s="103">
        <f t="shared" si="86"/>
        <v>0.58080102421679181</v>
      </c>
    </row>
    <row r="1166" spans="1:24" x14ac:dyDescent="0.2">
      <c r="A1166" s="84"/>
      <c r="B1166" s="110"/>
      <c r="C1166" s="110"/>
      <c r="D1166" s="110"/>
      <c r="E1166" s="110"/>
      <c r="F1166" s="110"/>
      <c r="G1166" s="110"/>
      <c r="H1166" s="84"/>
      <c r="I1166" s="84"/>
      <c r="J1166" s="84"/>
      <c r="K1166" s="84"/>
      <c r="L1166" s="84"/>
      <c r="M1166" s="84"/>
      <c r="N1166" s="84"/>
      <c r="O1166" s="84"/>
    </row>
    <row r="1167" spans="1:24" ht="15.75" x14ac:dyDescent="0.25">
      <c r="A1167" s="99" t="s">
        <v>293</v>
      </c>
      <c r="B1167" s="106">
        <f>'Main Pt 1'!B570</f>
        <v>1148160</v>
      </c>
      <c r="C1167" s="106">
        <f>'Main Pt 1'!B577</f>
        <v>533210</v>
      </c>
      <c r="D1167" s="106">
        <f>'Main Pt 1'!B584</f>
        <v>614950</v>
      </c>
      <c r="E1167" s="106">
        <f>'Compare Pt 1'!B570</f>
        <v>5703610</v>
      </c>
      <c r="F1167" s="106">
        <f>'Compare Pt 1'!B577</f>
        <v>2709530</v>
      </c>
      <c r="G1167" s="106">
        <f>'Compare Pt 1'!B584</f>
        <v>2994080</v>
      </c>
      <c r="H1167" s="69"/>
      <c r="I1167" s="69"/>
      <c r="J1167" s="69"/>
      <c r="K1167" s="69"/>
      <c r="L1167" s="69"/>
      <c r="M1167" s="69"/>
      <c r="N1167" s="69"/>
      <c r="O1167" s="69"/>
      <c r="R1167" s="148" t="s">
        <v>2675</v>
      </c>
      <c r="S1167" s="148"/>
      <c r="T1167" s="148"/>
      <c r="U1167" s="148"/>
      <c r="V1167" s="148"/>
      <c r="W1167" s="148"/>
      <c r="X1167" s="148"/>
    </row>
    <row r="1168" spans="1:24" x14ac:dyDescent="0.2">
      <c r="A1168" s="69" t="s">
        <v>294</v>
      </c>
      <c r="B1168" s="106">
        <f>'Main Pt 1'!B571</f>
        <v>560485</v>
      </c>
      <c r="C1168" s="106">
        <f>'Main Pt 1'!B578</f>
        <v>277655</v>
      </c>
      <c r="D1168" s="106">
        <f>'Main Pt 1'!B585</f>
        <v>282830</v>
      </c>
      <c r="E1168" s="106">
        <f>'Compare Pt 1'!B571</f>
        <v>2994135</v>
      </c>
      <c r="F1168" s="106">
        <f>'Compare Pt 1'!B578</f>
        <v>1496240</v>
      </c>
      <c r="G1168" s="106">
        <f>'Compare Pt 1'!B585</f>
        <v>1497890</v>
      </c>
      <c r="H1168" s="69"/>
      <c r="I1168" s="69" t="s">
        <v>2390</v>
      </c>
      <c r="J1168" s="112" t="str">
        <f>TRIM('Main Pt 1'!$B$2)</f>
        <v>LIM-AT</v>
      </c>
      <c r="K1168" s="100" t="str">
        <f>CONCATENATE(J1168,": Male")</f>
        <v>LIM-AT: Male</v>
      </c>
      <c r="L1168" s="100" t="str">
        <f>CONCATENATE(J1168,": Female")</f>
        <v>LIM-AT: Female</v>
      </c>
      <c r="M1168" s="69" t="str">
        <f>TRIM('Compare Pt 1'!$B$2)</f>
        <v>Total pop'n</v>
      </c>
      <c r="N1168" s="100" t="str">
        <f>CONCATENATE(M1168,": Male")</f>
        <v>Total pop'n: Male</v>
      </c>
      <c r="O1168" s="100" t="str">
        <f>CONCATENATE(M1168,": Female")</f>
        <v>Total pop'n: Female</v>
      </c>
      <c r="R1168" t="s">
        <v>2390</v>
      </c>
      <c r="S1168" s="8" t="str">
        <f>J1168</f>
        <v>LIM-AT</v>
      </c>
      <c r="T1168" s="8" t="str">
        <f t="shared" ref="T1168:X1168" si="87">K1168</f>
        <v>LIM-AT: Male</v>
      </c>
      <c r="U1168" s="8" t="str">
        <f t="shared" si="87"/>
        <v>LIM-AT: Female</v>
      </c>
      <c r="V1168" s="8" t="str">
        <f t="shared" si="87"/>
        <v>Total pop'n</v>
      </c>
      <c r="W1168" s="8" t="str">
        <f t="shared" si="87"/>
        <v>Total pop'n: Male</v>
      </c>
      <c r="X1168" s="8" t="str">
        <f t="shared" si="87"/>
        <v>Total pop'n: Female</v>
      </c>
    </row>
    <row r="1169" spans="1:25" x14ac:dyDescent="0.2">
      <c r="A1169" s="69" t="s">
        <v>295</v>
      </c>
      <c r="B1169" s="106">
        <f>'Main Pt 1'!B572</f>
        <v>207225</v>
      </c>
      <c r="C1169" s="106">
        <f>'Main Pt 1'!B579</f>
        <v>130540</v>
      </c>
      <c r="D1169" s="106">
        <f>'Main Pt 1'!B586</f>
        <v>76690</v>
      </c>
      <c r="E1169" s="106">
        <f>'Compare Pt 1'!B572</f>
        <v>1220755</v>
      </c>
      <c r="F1169" s="106">
        <f>'Compare Pt 1'!B579</f>
        <v>755375</v>
      </c>
      <c r="G1169" s="106">
        <f>'Compare Pt 1'!B586</f>
        <v>465380</v>
      </c>
      <c r="H1169" s="69"/>
      <c r="I1169" s="69" t="s">
        <v>2387</v>
      </c>
      <c r="J1169" s="109">
        <f t="shared" ref="J1169:L1173" si="88">B1169/B$1167</f>
        <v>0.18048442725752509</v>
      </c>
      <c r="K1169" s="109">
        <f t="shared" si="88"/>
        <v>0.24481911442020968</v>
      </c>
      <c r="L1169" s="109">
        <f t="shared" si="88"/>
        <v>0.12470932596146028</v>
      </c>
      <c r="M1169" s="109">
        <f t="shared" ref="M1169:O1173" si="89">E1169/E$1167</f>
        <v>0.2140319902658141</v>
      </c>
      <c r="N1169" s="109">
        <f t="shared" si="89"/>
        <v>0.27878451244311742</v>
      </c>
      <c r="O1169" s="109">
        <f t="shared" si="89"/>
        <v>0.15543338855341207</v>
      </c>
      <c r="R1169" t="s">
        <v>2387</v>
      </c>
      <c r="S1169" s="136">
        <f>IF(J1169&lt;Charts!$R$743,"",Data!J1169)</f>
        <v>0.18048442725752509</v>
      </c>
      <c r="T1169" s="136">
        <f>IF(K1169&lt;Charts!$R$743,"",Data!K1169)</f>
        <v>0.24481911442020968</v>
      </c>
      <c r="U1169" s="136">
        <f>IF(L1169&lt;Charts!$R$743,"",Data!L1169)</f>
        <v>0.12470932596146028</v>
      </c>
      <c r="V1169" s="136">
        <f>IF(M1169&lt;Charts!$R$743,"",Data!M1169)</f>
        <v>0.2140319902658141</v>
      </c>
      <c r="W1169" s="136">
        <f>IF(N1169&lt;Charts!$R$743,"",Data!N1169)</f>
        <v>0.27878451244311742</v>
      </c>
      <c r="X1169" s="136">
        <f>IF(O1169&lt;Charts!$R$743,"",Data!O1169)</f>
        <v>0.15543338855341207</v>
      </c>
    </row>
    <row r="1170" spans="1:25" x14ac:dyDescent="0.2">
      <c r="A1170" s="69" t="s">
        <v>296</v>
      </c>
      <c r="B1170" s="106">
        <f>'Main Pt 1'!B573</f>
        <v>353255</v>
      </c>
      <c r="C1170" s="106">
        <f>'Main Pt 1'!B580</f>
        <v>147115</v>
      </c>
      <c r="D1170" s="106">
        <f>'Main Pt 1'!B587</f>
        <v>206145</v>
      </c>
      <c r="E1170" s="106">
        <f>'Compare Pt 1'!B573</f>
        <v>1773375</v>
      </c>
      <c r="F1170" s="106">
        <f>'Compare Pt 1'!B580</f>
        <v>740870</v>
      </c>
      <c r="G1170" s="106">
        <f>'Compare Pt 1'!B587</f>
        <v>1032510</v>
      </c>
      <c r="H1170" s="69"/>
      <c r="I1170" s="69" t="s">
        <v>2388</v>
      </c>
      <c r="J1170" s="109">
        <f t="shared" si="88"/>
        <v>0.30767053372352288</v>
      </c>
      <c r="K1170" s="109">
        <f t="shared" si="88"/>
        <v>0.27590442789895164</v>
      </c>
      <c r="L1170" s="109">
        <f t="shared" si="88"/>
        <v>0.33522237580291081</v>
      </c>
      <c r="M1170" s="109">
        <f t="shared" si="89"/>
        <v>0.31092150410003488</v>
      </c>
      <c r="N1170" s="109">
        <f t="shared" si="89"/>
        <v>0.27343118548235301</v>
      </c>
      <c r="O1170" s="109">
        <f t="shared" si="89"/>
        <v>0.34485050499652647</v>
      </c>
      <c r="R1170" t="s">
        <v>2388</v>
      </c>
      <c r="S1170" s="136">
        <f>IF(J1170&lt;Charts!$R$743,"",Data!J1170)</f>
        <v>0.30767053372352288</v>
      </c>
      <c r="T1170" s="136">
        <f>IF(K1170&lt;Charts!$R$743,"",Data!K1170)</f>
        <v>0.27590442789895164</v>
      </c>
      <c r="U1170" s="136">
        <f>IF(L1170&lt;Charts!$R$743,"",Data!L1170)</f>
        <v>0.33522237580291081</v>
      </c>
      <c r="V1170" s="136">
        <f>IF(M1170&lt;Charts!$R$743,"",Data!M1170)</f>
        <v>0.31092150410003488</v>
      </c>
      <c r="W1170" s="136">
        <f>IF(N1170&lt;Charts!$R$743,"",Data!N1170)</f>
        <v>0.27343118548235301</v>
      </c>
      <c r="X1170" s="136">
        <f>IF(O1170&lt;Charts!$R$743,"",Data!O1170)</f>
        <v>0.34485050499652647</v>
      </c>
    </row>
    <row r="1171" spans="1:25" x14ac:dyDescent="0.2">
      <c r="A1171" s="69" t="s">
        <v>297</v>
      </c>
      <c r="B1171" s="106">
        <f>'Main Pt 1'!B574</f>
        <v>320855</v>
      </c>
      <c r="C1171" s="106">
        <f>'Main Pt 1'!B581</f>
        <v>121295</v>
      </c>
      <c r="D1171" s="106">
        <f>'Main Pt 1'!B588</f>
        <v>199555</v>
      </c>
      <c r="E1171" s="106">
        <f>'Compare Pt 1'!B574</f>
        <v>1782485</v>
      </c>
      <c r="F1171" s="106">
        <f>'Compare Pt 1'!B581</f>
        <v>728085</v>
      </c>
      <c r="G1171" s="106">
        <f>'Compare Pt 1'!B588</f>
        <v>1054405</v>
      </c>
      <c r="H1171" s="69"/>
      <c r="I1171" s="69" t="str">
        <f>TRIM(A1171)</f>
        <v>Immigrants sponsored by family</v>
      </c>
      <c r="J1171" s="109">
        <f t="shared" si="88"/>
        <v>0.27945147017837235</v>
      </c>
      <c r="K1171" s="109">
        <f t="shared" si="88"/>
        <v>0.22748072991879373</v>
      </c>
      <c r="L1171" s="109">
        <f t="shared" si="88"/>
        <v>0.32450605740304089</v>
      </c>
      <c r="M1171" s="109">
        <f t="shared" si="89"/>
        <v>0.31251873813251607</v>
      </c>
      <c r="N1171" s="109">
        <f t="shared" si="89"/>
        <v>0.26871265496229974</v>
      </c>
      <c r="O1171" s="109">
        <f t="shared" si="89"/>
        <v>0.35216326885053173</v>
      </c>
      <c r="R1171" t="s">
        <v>2712</v>
      </c>
      <c r="S1171" s="136">
        <f>IF(J1171&lt;Charts!$R$743,"",Data!J1171)</f>
        <v>0.27945147017837235</v>
      </c>
      <c r="T1171" s="136">
        <f>IF(K1171&lt;Charts!$R$743,"",Data!K1171)</f>
        <v>0.22748072991879373</v>
      </c>
      <c r="U1171" s="136">
        <f>IF(L1171&lt;Charts!$R$743,"",Data!L1171)</f>
        <v>0.32450605740304089</v>
      </c>
      <c r="V1171" s="136">
        <f>IF(M1171&lt;Charts!$R$743,"",Data!M1171)</f>
        <v>0.31251873813251607</v>
      </c>
      <c r="W1171" s="136">
        <f>IF(N1171&lt;Charts!$R$743,"",Data!N1171)</f>
        <v>0.26871265496229974</v>
      </c>
      <c r="X1171" s="136">
        <f>IF(O1171&lt;Charts!$R$743,"",Data!O1171)</f>
        <v>0.35216326885053173</v>
      </c>
    </row>
    <row r="1172" spans="1:25" x14ac:dyDescent="0.2">
      <c r="A1172" s="69" t="s">
        <v>298</v>
      </c>
      <c r="B1172" s="106">
        <f>'Main Pt 1'!B575</f>
        <v>248075</v>
      </c>
      <c r="C1172" s="106">
        <f>'Main Pt 1'!B582</f>
        <v>125900</v>
      </c>
      <c r="D1172" s="106">
        <f>'Main Pt 1'!B589</f>
        <v>122180</v>
      </c>
      <c r="E1172" s="106">
        <f>'Compare Pt 1'!B575</f>
        <v>858850</v>
      </c>
      <c r="F1172" s="106">
        <f>'Compare Pt 1'!B582</f>
        <v>453675</v>
      </c>
      <c r="G1172" s="106">
        <f>'Compare Pt 1'!B589</f>
        <v>405175</v>
      </c>
      <c r="H1172" s="69"/>
      <c r="I1172" s="69" t="str">
        <f>TRIM(A1172)</f>
        <v>Refugees</v>
      </c>
      <c r="J1172" s="109">
        <f t="shared" si="88"/>
        <v>0.21606309225195094</v>
      </c>
      <c r="K1172" s="109">
        <f t="shared" si="88"/>
        <v>0.23611710207985598</v>
      </c>
      <c r="L1172" s="109">
        <f t="shared" si="88"/>
        <v>0.19868281974144239</v>
      </c>
      <c r="M1172" s="109">
        <f t="shared" si="89"/>
        <v>0.15058007121805314</v>
      </c>
      <c r="N1172" s="109">
        <f t="shared" si="89"/>
        <v>0.16743678793000999</v>
      </c>
      <c r="O1172" s="109">
        <f t="shared" si="89"/>
        <v>0.13532537540747075</v>
      </c>
      <c r="R1172" t="s">
        <v>2713</v>
      </c>
      <c r="S1172" s="136">
        <f>IF(J1172&lt;Charts!$R$743,"",Data!J1172)</f>
        <v>0.21606309225195094</v>
      </c>
      <c r="T1172" s="136">
        <f>IF(K1172&lt;Charts!$R$743,"",Data!K1172)</f>
        <v>0.23611710207985598</v>
      </c>
      <c r="U1172" s="136">
        <f>IF(L1172&lt;Charts!$R$743,"",Data!L1172)</f>
        <v>0.19868281974144239</v>
      </c>
      <c r="V1172" s="136">
        <f>IF(M1172&lt;Charts!$R$743,"",Data!M1172)</f>
        <v>0.15058007121805314</v>
      </c>
      <c r="W1172" s="136">
        <f>IF(N1172&lt;Charts!$R$743,"",Data!N1172)</f>
        <v>0.16743678793000999</v>
      </c>
      <c r="X1172" s="136">
        <f>IF(O1172&lt;Charts!$R$743,"",Data!O1172)</f>
        <v>0.13532537540747075</v>
      </c>
    </row>
    <row r="1173" spans="1:25" x14ac:dyDescent="0.2">
      <c r="A1173" s="69" t="s">
        <v>299</v>
      </c>
      <c r="B1173" s="106">
        <f>'Main Pt 1'!B576</f>
        <v>18745</v>
      </c>
      <c r="C1173" s="106">
        <f>'Main Pt 1'!B583</f>
        <v>8365</v>
      </c>
      <c r="D1173" s="106">
        <f>'Main Pt 1'!B590</f>
        <v>10385</v>
      </c>
      <c r="E1173" s="106">
        <f>'Compare Pt 1'!B576</f>
        <v>68145</v>
      </c>
      <c r="F1173" s="106">
        <f>'Compare Pt 1'!B583</f>
        <v>31530</v>
      </c>
      <c r="G1173" s="106">
        <f>'Compare Pt 1'!B590</f>
        <v>36620</v>
      </c>
      <c r="H1173" s="69"/>
      <c r="I1173" s="69" t="str">
        <f>TRIM(A1173)</f>
        <v>Other immigrants</v>
      </c>
      <c r="J1173" s="109">
        <f t="shared" si="88"/>
        <v>1.6326121794871796E-2</v>
      </c>
      <c r="K1173" s="109">
        <f t="shared" si="88"/>
        <v>1.5688002850659216E-2</v>
      </c>
      <c r="L1173" s="109">
        <f t="shared" si="88"/>
        <v>1.6887551833482398E-2</v>
      </c>
      <c r="M1173" s="109">
        <f t="shared" si="89"/>
        <v>1.1947696283581801E-2</v>
      </c>
      <c r="N1173" s="109">
        <f t="shared" si="89"/>
        <v>1.1636704520710233E-2</v>
      </c>
      <c r="O1173" s="109">
        <f t="shared" si="89"/>
        <v>1.223080211617592E-2</v>
      </c>
      <c r="R1173" t="s">
        <v>2714</v>
      </c>
      <c r="S1173" s="136">
        <f>IF(J1173&lt;Charts!$R$743,"",Data!J1173)</f>
        <v>1.6326121794871796E-2</v>
      </c>
      <c r="T1173" s="136">
        <f>IF(K1173&lt;Charts!$R$743,"",Data!K1173)</f>
        <v>1.5688002850659216E-2</v>
      </c>
      <c r="U1173" s="136">
        <f>IF(L1173&lt;Charts!$R$743,"",Data!L1173)</f>
        <v>1.6887551833482398E-2</v>
      </c>
      <c r="V1173" s="136">
        <f>IF(M1173&lt;Charts!$R$743,"",Data!M1173)</f>
        <v>1.1947696283581801E-2</v>
      </c>
      <c r="W1173" s="136">
        <f>IF(N1173&lt;Charts!$R$743,"",Data!N1173)</f>
        <v>1.1636704520710233E-2</v>
      </c>
      <c r="X1173" s="136">
        <f>IF(O1173&lt;Charts!$R$743,"",Data!O1173)</f>
        <v>1.223080211617592E-2</v>
      </c>
    </row>
    <row r="1174" spans="1:25" x14ac:dyDescent="0.2">
      <c r="A1174" s="69"/>
      <c r="B1174" s="106"/>
      <c r="C1174" s="106"/>
      <c r="D1174" s="106"/>
      <c r="E1174" s="106"/>
      <c r="F1174" s="106"/>
      <c r="G1174" s="106"/>
      <c r="H1174" s="69"/>
      <c r="I1174" s="69"/>
      <c r="J1174" s="69"/>
      <c r="K1174" s="69"/>
      <c r="L1174" s="69"/>
      <c r="M1174" s="69"/>
      <c r="N1174" s="69"/>
      <c r="O1174" s="69"/>
      <c r="R1174" s="148" t="s">
        <v>2675</v>
      </c>
      <c r="S1174" s="148"/>
      <c r="T1174" s="148"/>
      <c r="U1174" s="148"/>
      <c r="V1174" s="148"/>
      <c r="W1174" s="148"/>
      <c r="X1174" s="148"/>
    </row>
    <row r="1175" spans="1:25" ht="15.75" x14ac:dyDescent="0.25">
      <c r="A1175" s="102" t="s">
        <v>308</v>
      </c>
      <c r="B1175" s="110">
        <f>'Main Pt 1'!B591</f>
        <v>4809340</v>
      </c>
      <c r="C1175" s="110">
        <f>'Main Pt 1'!B600</f>
        <v>2242025</v>
      </c>
      <c r="D1175" s="110">
        <f>'Main Pt 1'!B609</f>
        <v>2567305</v>
      </c>
      <c r="E1175" s="110">
        <f>'Compare Pt 1'!B591</f>
        <v>34460065</v>
      </c>
      <c r="F1175" s="110">
        <f>'Compare Pt 1'!B600</f>
        <v>16971580</v>
      </c>
      <c r="G1175" s="110">
        <f>'Compare Pt 1'!B609</f>
        <v>17488485</v>
      </c>
      <c r="H1175" s="84"/>
      <c r="I1175" s="84"/>
      <c r="J1175" s="111" t="str">
        <f>J1168</f>
        <v>LIM-AT</v>
      </c>
      <c r="K1175" s="111" t="str">
        <f t="shared" ref="K1175:O1175" si="90">K1168</f>
        <v>LIM-AT: Male</v>
      </c>
      <c r="L1175" s="111" t="str">
        <f t="shared" si="90"/>
        <v>LIM-AT: Female</v>
      </c>
      <c r="M1175" s="111" t="str">
        <f t="shared" si="90"/>
        <v>Total pop'n</v>
      </c>
      <c r="N1175" s="111" t="str">
        <f t="shared" si="90"/>
        <v>Total pop'n: Male</v>
      </c>
      <c r="O1175" s="111" t="str">
        <f t="shared" si="90"/>
        <v>Total pop'n: Female</v>
      </c>
      <c r="S1175" s="8" t="str">
        <f>J1175</f>
        <v>LIM-AT</v>
      </c>
      <c r="T1175" s="8" t="str">
        <f t="shared" ref="T1175:X1175" si="91">K1175</f>
        <v>LIM-AT: Male</v>
      </c>
      <c r="U1175" s="8" t="str">
        <f t="shared" si="91"/>
        <v>LIM-AT: Female</v>
      </c>
      <c r="V1175" s="8" t="str">
        <f t="shared" si="91"/>
        <v>Total pop'n</v>
      </c>
      <c r="W1175" s="8" t="str">
        <f t="shared" si="91"/>
        <v>Total pop'n: Male</v>
      </c>
      <c r="X1175" s="8" t="str">
        <f t="shared" si="91"/>
        <v>Total pop'n: Female</v>
      </c>
      <c r="Y1175" s="8"/>
    </row>
    <row r="1176" spans="1:25" x14ac:dyDescent="0.2">
      <c r="A1176" s="84" t="s">
        <v>309</v>
      </c>
      <c r="B1176" s="110">
        <f>'Main Pt 1'!B592</f>
        <v>301430</v>
      </c>
      <c r="C1176" s="110">
        <f>'Main Pt 1'!B601</f>
        <v>135455</v>
      </c>
      <c r="D1176" s="110">
        <f>'Main Pt 1'!B610</f>
        <v>165975</v>
      </c>
      <c r="E1176" s="110">
        <f>'Compare Pt 1'!B592</f>
        <v>1673785</v>
      </c>
      <c r="F1176" s="110">
        <f>'Compare Pt 1'!B601</f>
        <v>813520</v>
      </c>
      <c r="G1176" s="110">
        <f>'Compare Pt 1'!B610</f>
        <v>860265</v>
      </c>
      <c r="H1176" s="84"/>
      <c r="I1176" s="84" t="s">
        <v>2492</v>
      </c>
      <c r="J1176" s="117">
        <f>B1178/B$1176</f>
        <v>0.61405633148658068</v>
      </c>
      <c r="K1176" s="117">
        <f t="shared" ref="K1176:O1180" si="92">C1178/C$1176</f>
        <v>0.60739729061311876</v>
      </c>
      <c r="L1176" s="117">
        <f t="shared" si="92"/>
        <v>0.61949088718180445</v>
      </c>
      <c r="M1176" s="117">
        <f t="shared" si="92"/>
        <v>0.58384440056518605</v>
      </c>
      <c r="N1176" s="117">
        <f t="shared" si="92"/>
        <v>0.57958624250172097</v>
      </c>
      <c r="O1176" s="117">
        <f t="shared" si="92"/>
        <v>0.58787117922965593</v>
      </c>
      <c r="R1176" t="s">
        <v>2492</v>
      </c>
      <c r="S1176" s="136">
        <f>IF(J1176&lt;Charts!$R$773,"",Data!J1176)</f>
        <v>0.61405633148658068</v>
      </c>
      <c r="T1176" s="136">
        <f>IF(K1176&lt;Charts!$R$773,"",Data!K1176)</f>
        <v>0.60739729061311876</v>
      </c>
      <c r="U1176" s="136">
        <f>IF(L1176&lt;Charts!$R$773,"",Data!L1176)</f>
        <v>0.61949088718180445</v>
      </c>
      <c r="V1176" s="136">
        <f>IF(M1176&lt;Charts!$R$773,"",Data!M1176)</f>
        <v>0.58384440056518605</v>
      </c>
      <c r="W1176" s="136">
        <f>IF(N1176&lt;Charts!$R$773,"",Data!N1176)</f>
        <v>0.57958624250172097</v>
      </c>
      <c r="X1176" s="136">
        <f>IF(O1176&lt;Charts!$R$773,"",Data!O1176)</f>
        <v>0.58787117922965593</v>
      </c>
    </row>
    <row r="1177" spans="1:25" x14ac:dyDescent="0.2">
      <c r="A1177" s="84" t="s">
        <v>310</v>
      </c>
      <c r="B1177" s="110">
        <f>'Main Pt 1'!B593</f>
        <v>292320</v>
      </c>
      <c r="C1177" s="110">
        <f>'Main Pt 1'!B602</f>
        <v>131260</v>
      </c>
      <c r="D1177" s="110">
        <f>'Main Pt 1'!B611</f>
        <v>161055</v>
      </c>
      <c r="E1177" s="110">
        <f>'Compare Pt 1'!B593</f>
        <v>1629805</v>
      </c>
      <c r="F1177" s="110">
        <f>'Compare Pt 1'!B602</f>
        <v>792970</v>
      </c>
      <c r="G1177" s="110">
        <f>'Compare Pt 1'!B611</f>
        <v>836830</v>
      </c>
      <c r="H1177" s="84"/>
      <c r="I1177" s="84" t="s">
        <v>2493</v>
      </c>
      <c r="J1177" s="117">
        <f t="shared" ref="J1177:J1180" si="93">B1179/B$1176</f>
        <v>0.33664532395581065</v>
      </c>
      <c r="K1177" s="117">
        <f t="shared" si="92"/>
        <v>0.34188475877597724</v>
      </c>
      <c r="L1177" s="117">
        <f t="shared" si="92"/>
        <v>0.33233920771200481</v>
      </c>
      <c r="M1177" s="117">
        <f t="shared" si="92"/>
        <v>0.35102776043518136</v>
      </c>
      <c r="N1177" s="117">
        <f t="shared" si="92"/>
        <v>0.35578105025076212</v>
      </c>
      <c r="O1177" s="117">
        <f t="shared" si="92"/>
        <v>0.3465327544419452</v>
      </c>
      <c r="R1177" t="s">
        <v>2493</v>
      </c>
      <c r="S1177" s="136">
        <f>IF(J1177&lt;Charts!$R$773,"",Data!J1177)</f>
        <v>0.33664532395581065</v>
      </c>
      <c r="T1177" s="136">
        <f>IF(K1177&lt;Charts!$R$773,"",Data!K1177)</f>
        <v>0.34188475877597724</v>
      </c>
      <c r="U1177" s="136">
        <f>IF(L1177&lt;Charts!$R$773,"",Data!L1177)</f>
        <v>0.33233920771200481</v>
      </c>
      <c r="V1177" s="136">
        <f>IF(M1177&lt;Charts!$R$773,"",Data!M1177)</f>
        <v>0.35102776043518136</v>
      </c>
      <c r="W1177" s="136">
        <f>IF(N1177&lt;Charts!$R$773,"",Data!N1177)</f>
        <v>0.35578105025076212</v>
      </c>
      <c r="X1177" s="136">
        <f>IF(O1177&lt;Charts!$R$773,"",Data!O1177)</f>
        <v>0.3465327544419452</v>
      </c>
    </row>
    <row r="1178" spans="1:25" x14ac:dyDescent="0.2">
      <c r="A1178" s="84" t="s">
        <v>311</v>
      </c>
      <c r="B1178" s="110">
        <f>'Main Pt 1'!B594</f>
        <v>185095</v>
      </c>
      <c r="C1178" s="110">
        <f>'Main Pt 1'!B603</f>
        <v>82275</v>
      </c>
      <c r="D1178" s="110">
        <f>'Main Pt 1'!B612</f>
        <v>102820</v>
      </c>
      <c r="E1178" s="110">
        <f>'Compare Pt 1'!B594</f>
        <v>977230</v>
      </c>
      <c r="F1178" s="110">
        <f>'Compare Pt 1'!B603</f>
        <v>471505</v>
      </c>
      <c r="G1178" s="110">
        <f>'Compare Pt 1'!B612</f>
        <v>505725</v>
      </c>
      <c r="H1178" s="84"/>
      <c r="I1178" s="84" t="s">
        <v>2494</v>
      </c>
      <c r="J1178" s="117">
        <f t="shared" si="93"/>
        <v>1.9092326576651296E-2</v>
      </c>
      <c r="K1178" s="117">
        <f t="shared" si="92"/>
        <v>1.9785168506145954E-2</v>
      </c>
      <c r="L1178" s="117">
        <f t="shared" si="92"/>
        <v>1.8526886579304111E-2</v>
      </c>
      <c r="M1178" s="117">
        <f t="shared" si="92"/>
        <v>3.8849075598120425E-2</v>
      </c>
      <c r="N1178" s="117">
        <f t="shared" si="92"/>
        <v>3.9372111318713737E-2</v>
      </c>
      <c r="O1178" s="117">
        <f t="shared" si="92"/>
        <v>3.8354460544134654E-2</v>
      </c>
      <c r="R1178" t="s">
        <v>2494</v>
      </c>
      <c r="S1178" s="136">
        <f>IF(J1178&lt;Charts!$R$773,"",Data!J1178)</f>
        <v>1.9092326576651296E-2</v>
      </c>
      <c r="T1178" s="136">
        <f>IF(K1178&lt;Charts!$R$773,"",Data!K1178)</f>
        <v>1.9785168506145954E-2</v>
      </c>
      <c r="U1178" s="136">
        <f>IF(L1178&lt;Charts!$R$773,"",Data!L1178)</f>
        <v>1.8526886579304111E-2</v>
      </c>
      <c r="V1178" s="136">
        <f>IF(M1178&lt;Charts!$R$773,"",Data!M1178)</f>
        <v>3.8849075598120425E-2</v>
      </c>
      <c r="W1178" s="136">
        <f>IF(N1178&lt;Charts!$R$773,"",Data!N1178)</f>
        <v>3.9372111318713737E-2</v>
      </c>
      <c r="X1178" s="136">
        <f>IF(O1178&lt;Charts!$R$773,"",Data!O1178)</f>
        <v>3.8354460544134654E-2</v>
      </c>
    </row>
    <row r="1179" spans="1:25" x14ac:dyDescent="0.2">
      <c r="A1179" s="84" t="s">
        <v>312</v>
      </c>
      <c r="B1179" s="110">
        <f>'Main Pt 1'!B595</f>
        <v>101475</v>
      </c>
      <c r="C1179" s="110">
        <f>'Main Pt 1'!B604</f>
        <v>46310</v>
      </c>
      <c r="D1179" s="110">
        <f>'Main Pt 1'!B613</f>
        <v>55160</v>
      </c>
      <c r="E1179" s="110">
        <f>'Compare Pt 1'!B595</f>
        <v>587545</v>
      </c>
      <c r="F1179" s="110">
        <f>'Compare Pt 1'!B604</f>
        <v>289435</v>
      </c>
      <c r="G1179" s="110">
        <f>'Compare Pt 1'!B613</f>
        <v>298110</v>
      </c>
      <c r="H1179" s="84"/>
      <c r="I1179" s="84" t="s">
        <v>2495</v>
      </c>
      <c r="J1179" s="117">
        <f t="shared" si="93"/>
        <v>1.7002289088677305E-2</v>
      </c>
      <c r="K1179" s="117">
        <f t="shared" si="92"/>
        <v>1.7570410837547526E-2</v>
      </c>
      <c r="L1179" s="117">
        <f t="shared" si="92"/>
        <v>1.6538635336647085E-2</v>
      </c>
      <c r="M1179" s="117">
        <f t="shared" si="92"/>
        <v>1.2731623237154115E-2</v>
      </c>
      <c r="N1179" s="117">
        <f t="shared" si="92"/>
        <v>1.250122922607926E-2</v>
      </c>
      <c r="O1179" s="117">
        <f t="shared" si="92"/>
        <v>1.2955310282296734E-2</v>
      </c>
      <c r="R1179" t="s">
        <v>2495</v>
      </c>
      <c r="S1179" s="136">
        <f>IF(J1179&lt;Charts!$R$773,"",Data!J1179)</f>
        <v>1.7002289088677305E-2</v>
      </c>
      <c r="T1179" s="136">
        <f>IF(K1179&lt;Charts!$R$773,"",Data!K1179)</f>
        <v>1.7570410837547526E-2</v>
      </c>
      <c r="U1179" s="136">
        <f>IF(L1179&lt;Charts!$R$773,"",Data!L1179)</f>
        <v>1.6538635336647085E-2</v>
      </c>
      <c r="V1179" s="136">
        <f>IF(M1179&lt;Charts!$R$773,"",Data!M1179)</f>
        <v>1.2731623237154115E-2</v>
      </c>
      <c r="W1179" s="136">
        <f>IF(N1179&lt;Charts!$R$773,"",Data!N1179)</f>
        <v>1.250122922607926E-2</v>
      </c>
      <c r="X1179" s="136">
        <f>IF(O1179&lt;Charts!$R$773,"",Data!O1179)</f>
        <v>1.2955310282296734E-2</v>
      </c>
    </row>
    <row r="1180" spans="1:25" x14ac:dyDescent="0.2">
      <c r="A1180" s="84" t="s">
        <v>313</v>
      </c>
      <c r="B1180" s="110">
        <f>'Main Pt 1'!B596</f>
        <v>5755</v>
      </c>
      <c r="C1180" s="110">
        <f>'Main Pt 1'!B605</f>
        <v>2680</v>
      </c>
      <c r="D1180" s="110">
        <f>'Main Pt 1'!B614</f>
        <v>3075</v>
      </c>
      <c r="E1180" s="110">
        <f>'Compare Pt 1'!B596</f>
        <v>65025</v>
      </c>
      <c r="F1180" s="110">
        <f>'Compare Pt 1'!B605</f>
        <v>32030</v>
      </c>
      <c r="G1180" s="110">
        <f>'Compare Pt 1'!B614</f>
        <v>32995</v>
      </c>
      <c r="H1180" s="84"/>
      <c r="I1180" s="84" t="s">
        <v>2496</v>
      </c>
      <c r="J1180" s="117">
        <f t="shared" si="93"/>
        <v>1.323690409050194E-2</v>
      </c>
      <c r="K1180" s="117">
        <f t="shared" si="92"/>
        <v>1.3399283895020486E-2</v>
      </c>
      <c r="L1180" s="117">
        <f t="shared" si="92"/>
        <v>1.3074258171411357E-2</v>
      </c>
      <c r="M1180" s="117">
        <f t="shared" si="92"/>
        <v>1.3544152922866438E-2</v>
      </c>
      <c r="N1180" s="117">
        <f t="shared" si="92"/>
        <v>1.2759366702723965E-2</v>
      </c>
      <c r="O1180" s="117">
        <f t="shared" si="92"/>
        <v>1.4286295501967416E-2</v>
      </c>
      <c r="R1180" t="s">
        <v>2496</v>
      </c>
      <c r="S1180" s="136">
        <f>IF(J1180&lt;Charts!$R$773,"",Data!J1180)</f>
        <v>1.323690409050194E-2</v>
      </c>
      <c r="T1180" s="136">
        <f>IF(K1180&lt;Charts!$R$773,"",Data!K1180)</f>
        <v>1.3399283895020486E-2</v>
      </c>
      <c r="U1180" s="136">
        <f>IF(L1180&lt;Charts!$R$773,"",Data!L1180)</f>
        <v>1.3074258171411357E-2</v>
      </c>
      <c r="V1180" s="136">
        <f>IF(M1180&lt;Charts!$R$773,"",Data!M1180)</f>
        <v>1.3544152922866438E-2</v>
      </c>
      <c r="W1180" s="136">
        <f>IF(N1180&lt;Charts!$R$773,"",Data!N1180)</f>
        <v>1.2759366702723965E-2</v>
      </c>
      <c r="X1180" s="136">
        <f>IF(O1180&lt;Charts!$R$773,"",Data!O1180)</f>
        <v>1.4286295501967416E-2</v>
      </c>
    </row>
    <row r="1181" spans="1:25" x14ac:dyDescent="0.2">
      <c r="A1181" s="84" t="s">
        <v>314</v>
      </c>
      <c r="B1181" s="110">
        <f>'Main Pt 1'!B597</f>
        <v>5125</v>
      </c>
      <c r="C1181" s="110">
        <f>'Main Pt 1'!B606</f>
        <v>2380</v>
      </c>
      <c r="D1181" s="110">
        <f>'Main Pt 1'!B615</f>
        <v>2745</v>
      </c>
      <c r="E1181" s="110">
        <f>'Compare Pt 1'!B597</f>
        <v>21310</v>
      </c>
      <c r="F1181" s="110">
        <f>'Compare Pt 1'!B606</f>
        <v>10170</v>
      </c>
      <c r="G1181" s="110">
        <f>'Compare Pt 1'!B615</f>
        <v>11145</v>
      </c>
      <c r="H1181" s="84"/>
      <c r="I1181" s="84" t="s">
        <v>2609</v>
      </c>
      <c r="J1181" s="118">
        <f>B1176/B1175</f>
        <v>6.2675959695093292E-2</v>
      </c>
      <c r="K1181" s="118">
        <f t="shared" ref="K1181:O1181" si="94">C1176/C1175</f>
        <v>6.0416364670331506E-2</v>
      </c>
      <c r="L1181" s="118">
        <f t="shared" si="94"/>
        <v>6.4649505999481952E-2</v>
      </c>
      <c r="M1181" s="118">
        <f t="shared" si="94"/>
        <v>4.8571730784605312E-2</v>
      </c>
      <c r="N1181" s="118">
        <f t="shared" si="94"/>
        <v>4.7934252438488346E-2</v>
      </c>
      <c r="O1181" s="118">
        <f t="shared" si="94"/>
        <v>4.9190367261658173E-2</v>
      </c>
      <c r="S1181" s="136"/>
      <c r="T1181" s="136"/>
      <c r="U1181" s="136"/>
      <c r="V1181" s="136"/>
      <c r="W1181" s="136"/>
      <c r="X1181" s="136"/>
    </row>
    <row r="1182" spans="1:25" x14ac:dyDescent="0.2">
      <c r="A1182" s="84" t="s">
        <v>315</v>
      </c>
      <c r="B1182" s="110">
        <f>'Main Pt 1'!B598</f>
        <v>3990</v>
      </c>
      <c r="C1182" s="110">
        <f>'Main Pt 1'!B607</f>
        <v>1815</v>
      </c>
      <c r="D1182" s="110">
        <f>'Main Pt 1'!B616</f>
        <v>2170</v>
      </c>
      <c r="E1182" s="110">
        <f>'Compare Pt 1'!B598</f>
        <v>22670</v>
      </c>
      <c r="F1182" s="110">
        <f>'Compare Pt 1'!B607</f>
        <v>10380</v>
      </c>
      <c r="G1182" s="110">
        <f>'Compare Pt 1'!B616</f>
        <v>12290</v>
      </c>
      <c r="H1182" s="84"/>
      <c r="I1182" s="84"/>
      <c r="J1182" s="84"/>
      <c r="K1182" s="84"/>
      <c r="L1182" s="84"/>
      <c r="M1182" s="84"/>
      <c r="N1182" s="84"/>
      <c r="O1182" s="84"/>
    </row>
    <row r="1183" spans="1:25" x14ac:dyDescent="0.2">
      <c r="A1183" s="84" t="s">
        <v>316</v>
      </c>
      <c r="B1183" s="110">
        <f>'Main Pt 1'!B599</f>
        <v>4507910</v>
      </c>
      <c r="C1183" s="110">
        <f>'Main Pt 1'!B608</f>
        <v>2106575</v>
      </c>
      <c r="D1183" s="110">
        <f>'Main Pt 1'!B617</f>
        <v>2401330</v>
      </c>
      <c r="E1183" s="110">
        <f>'Compare Pt 1'!B599</f>
        <v>32786285</v>
      </c>
      <c r="F1183" s="110">
        <f>'Compare Pt 1'!B608</f>
        <v>16158060</v>
      </c>
      <c r="G1183" s="110">
        <f>'Compare Pt 1'!B617</f>
        <v>16628225</v>
      </c>
      <c r="H1183" s="84"/>
      <c r="I1183" s="84"/>
      <c r="J1183" s="84"/>
      <c r="K1183" s="84"/>
      <c r="L1183" s="84"/>
      <c r="M1183" s="84"/>
      <c r="N1183" s="84"/>
      <c r="O1183" s="84"/>
    </row>
    <row r="1184" spans="1:25" x14ac:dyDescent="0.2">
      <c r="A1184" s="84"/>
      <c r="B1184" s="110"/>
      <c r="C1184" s="110"/>
      <c r="D1184" s="110"/>
      <c r="E1184" s="110"/>
      <c r="F1184" s="110"/>
      <c r="G1184" s="110"/>
      <c r="H1184" s="84"/>
      <c r="I1184" s="84"/>
      <c r="J1184" s="84"/>
      <c r="K1184" s="84"/>
      <c r="L1184" s="84"/>
      <c r="M1184" s="84"/>
      <c r="N1184" s="84"/>
      <c r="O1184" s="84"/>
    </row>
    <row r="1185" spans="1:24" ht="15.75" x14ac:dyDescent="0.25">
      <c r="A1185" s="99" t="s">
        <v>327</v>
      </c>
      <c r="B1185" s="106">
        <f>'Main Pt 1'!B618</f>
        <v>4809335</v>
      </c>
      <c r="C1185" s="106">
        <f>'Main Pt 1'!B621</f>
        <v>2242030</v>
      </c>
      <c r="D1185" s="106">
        <f>'Main Pt 1'!B624</f>
        <v>2567310</v>
      </c>
      <c r="E1185" s="106">
        <f>'Compare Pt 1'!B618</f>
        <v>34460060</v>
      </c>
      <c r="F1185" s="106">
        <f>'Compare Pt 1'!B621</f>
        <v>16971575</v>
      </c>
      <c r="G1185" s="106">
        <f>'Compare Pt 1'!B624</f>
        <v>17488490</v>
      </c>
      <c r="H1185" s="69"/>
      <c r="I1185" s="69"/>
      <c r="J1185" s="108" t="str">
        <f>J1175</f>
        <v>LIM-AT</v>
      </c>
      <c r="K1185" s="108" t="str">
        <f t="shared" ref="K1185:O1185" si="95">K1175</f>
        <v>LIM-AT: Male</v>
      </c>
      <c r="L1185" s="108" t="str">
        <f t="shared" si="95"/>
        <v>LIM-AT: Female</v>
      </c>
      <c r="M1185" s="108" t="str">
        <f t="shared" si="95"/>
        <v>Total pop'n</v>
      </c>
      <c r="N1185" s="108" t="str">
        <f t="shared" si="95"/>
        <v>Total pop'n: Male</v>
      </c>
      <c r="O1185" s="108" t="str">
        <f t="shared" si="95"/>
        <v>Total pop'n: Female</v>
      </c>
    </row>
    <row r="1186" spans="1:24" x14ac:dyDescent="0.2">
      <c r="A1186" s="69" t="s">
        <v>328</v>
      </c>
      <c r="B1186" s="106">
        <f>'Main Pt 1'!B619</f>
        <v>143870</v>
      </c>
      <c r="C1186" s="106">
        <f>'Main Pt 1'!B622</f>
        <v>63105</v>
      </c>
      <c r="D1186" s="106">
        <f>'Main Pt 1'!B625</f>
        <v>80765</v>
      </c>
      <c r="E1186" s="106">
        <f>'Compare Pt 1'!B619</f>
        <v>820120</v>
      </c>
      <c r="F1186" s="106">
        <f>'Compare Pt 1'!B622</f>
        <v>395670</v>
      </c>
      <c r="G1186" s="106">
        <f>'Compare Pt 1'!B625</f>
        <v>424450</v>
      </c>
      <c r="H1186" s="69"/>
      <c r="I1186" s="69" t="str">
        <f>TRIM(A1186)</f>
        <v>Registered or Treaty Indian</v>
      </c>
      <c r="J1186" s="101">
        <f>B1186/B1185</f>
        <v>2.9914738732070026E-2</v>
      </c>
      <c r="K1186" s="101">
        <f t="shared" ref="K1186:O1186" si="96">C1186/C1185</f>
        <v>2.8146367354584909E-2</v>
      </c>
      <c r="L1186" s="101">
        <f t="shared" si="96"/>
        <v>3.1458997939477505E-2</v>
      </c>
      <c r="M1186" s="101">
        <f t="shared" si="96"/>
        <v>2.3799146025862986E-2</v>
      </c>
      <c r="N1186" s="101">
        <f t="shared" si="96"/>
        <v>2.3313687739647027E-2</v>
      </c>
      <c r="O1186" s="101">
        <f t="shared" si="96"/>
        <v>2.427024860351008E-2</v>
      </c>
    </row>
    <row r="1187" spans="1:24" x14ac:dyDescent="0.2">
      <c r="A1187" s="69" t="s">
        <v>329</v>
      </c>
      <c r="B1187" s="106">
        <f>'Main Pt 1'!B620</f>
        <v>4665470</v>
      </c>
      <c r="C1187" s="106">
        <f>'Main Pt 1'!B623</f>
        <v>2178925</v>
      </c>
      <c r="D1187" s="106">
        <f>'Main Pt 1'!B626</f>
        <v>2486545</v>
      </c>
      <c r="E1187" s="106">
        <f>'Compare Pt 1'!B620</f>
        <v>33639945</v>
      </c>
      <c r="F1187" s="106">
        <f>'Compare Pt 1'!B623</f>
        <v>16575905</v>
      </c>
      <c r="G1187" s="106">
        <f>'Compare Pt 1'!B626</f>
        <v>17064040</v>
      </c>
      <c r="H1187" s="69"/>
      <c r="I1187" s="69" t="str">
        <f>TRIM(A1187)</f>
        <v>Not a Registered or Treaty Indian</v>
      </c>
      <c r="J1187" s="115">
        <f>B1187/B1185</f>
        <v>0.9700863009127042</v>
      </c>
      <c r="K1187" s="115">
        <f t="shared" ref="K1187:O1187" si="97">C1187/C1185</f>
        <v>0.97185363264541513</v>
      </c>
      <c r="L1187" s="115">
        <f t="shared" si="97"/>
        <v>0.96854100206052252</v>
      </c>
      <c r="M1187" s="115">
        <f t="shared" si="97"/>
        <v>0.97620099906964763</v>
      </c>
      <c r="N1187" s="115">
        <f t="shared" si="97"/>
        <v>0.97668631226035296</v>
      </c>
      <c r="O1187" s="115">
        <f t="shared" si="97"/>
        <v>0.97572975139648987</v>
      </c>
    </row>
    <row r="1188" spans="1:24" x14ac:dyDescent="0.2">
      <c r="A1188" s="69"/>
      <c r="B1188" s="106"/>
      <c r="C1188" s="106"/>
      <c r="D1188" s="106"/>
      <c r="E1188" s="106"/>
      <c r="F1188" s="106"/>
      <c r="G1188" s="106"/>
      <c r="H1188" s="69"/>
      <c r="I1188" s="69"/>
      <c r="J1188" s="69"/>
      <c r="K1188" s="69"/>
      <c r="L1188" s="69"/>
      <c r="M1188" s="69"/>
      <c r="N1188" s="69"/>
      <c r="O1188" s="69"/>
    </row>
    <row r="1189" spans="1:24" ht="15.75" x14ac:dyDescent="0.25">
      <c r="A1189" s="102" t="s">
        <v>334</v>
      </c>
      <c r="B1189" s="110">
        <f>'Main Pt 1'!B627</f>
        <v>4809340</v>
      </c>
      <c r="C1189" s="110">
        <f>'Main Pt 1'!B649</f>
        <v>2242030</v>
      </c>
      <c r="D1189" s="110">
        <f>'Main Pt 1'!B671</f>
        <v>2567305</v>
      </c>
      <c r="E1189" s="110">
        <f>'Compare Pt 1'!B627</f>
        <v>34460060</v>
      </c>
      <c r="F1189" s="110">
        <f>'Compare Pt 1'!B649</f>
        <v>16971575</v>
      </c>
      <c r="G1189" s="110">
        <f>'Compare Pt 1'!B671</f>
        <v>17488485</v>
      </c>
      <c r="H1189" s="84"/>
      <c r="I1189" s="84"/>
      <c r="J1189" s="84"/>
      <c r="K1189" s="84"/>
      <c r="L1189" s="84"/>
      <c r="M1189" s="84"/>
      <c r="N1189" s="84"/>
      <c r="O1189" s="84"/>
      <c r="R1189" s="148" t="s">
        <v>2675</v>
      </c>
      <c r="S1189" s="148"/>
      <c r="T1189" s="148"/>
      <c r="U1189" s="148"/>
      <c r="V1189" s="148"/>
      <c r="W1189" s="148"/>
      <c r="X1189" s="148"/>
    </row>
    <row r="1190" spans="1:24" x14ac:dyDescent="0.2">
      <c r="A1190" s="84" t="s">
        <v>335</v>
      </c>
      <c r="B1190" s="110">
        <f>'Main Pt 1'!B628</f>
        <v>126655</v>
      </c>
      <c r="C1190" s="110">
        <f>'Main Pt 1'!B650</f>
        <v>56485</v>
      </c>
      <c r="D1190" s="110">
        <f>'Main Pt 1'!B672</f>
        <v>70170</v>
      </c>
      <c r="E1190" s="110">
        <f>'Compare Pt 1'!B628</f>
        <v>727785</v>
      </c>
      <c r="F1190" s="110">
        <f>'Compare Pt 1'!B650</f>
        <v>356970</v>
      </c>
      <c r="G1190" s="110">
        <f>'Compare Pt 1'!B672</f>
        <v>370815</v>
      </c>
      <c r="H1190" s="84"/>
      <c r="I1190" s="84"/>
      <c r="J1190" s="111" t="str">
        <f>J1185</f>
        <v>LIM-AT</v>
      </c>
      <c r="K1190" s="111" t="str">
        <f t="shared" ref="K1190:O1190" si="98">K1185</f>
        <v>LIM-AT: Male</v>
      </c>
      <c r="L1190" s="111" t="str">
        <f t="shared" si="98"/>
        <v>LIM-AT: Female</v>
      </c>
      <c r="M1190" s="111" t="str">
        <f t="shared" si="98"/>
        <v>Total pop'n</v>
      </c>
      <c r="N1190" s="111" t="str">
        <f t="shared" si="98"/>
        <v>Total pop'n: Male</v>
      </c>
      <c r="O1190" s="111" t="str">
        <f t="shared" si="98"/>
        <v>Total pop'n: Female</v>
      </c>
      <c r="S1190" s="8" t="str">
        <f>J1190</f>
        <v>LIM-AT</v>
      </c>
      <c r="T1190" s="8" t="str">
        <f t="shared" ref="T1190:X1190" si="99">K1190</f>
        <v>LIM-AT: Male</v>
      </c>
      <c r="U1190" s="8" t="str">
        <f t="shared" si="99"/>
        <v>LIM-AT: Female</v>
      </c>
      <c r="V1190" s="8" t="str">
        <f t="shared" si="99"/>
        <v>Total pop'n</v>
      </c>
      <c r="W1190" s="8" t="str">
        <f t="shared" si="99"/>
        <v>Total pop'n: Male</v>
      </c>
      <c r="X1190" s="8" t="str">
        <f t="shared" si="99"/>
        <v>Total pop'n: Female</v>
      </c>
    </row>
    <row r="1191" spans="1:24" x14ac:dyDescent="0.2">
      <c r="A1191" s="84" t="s">
        <v>336</v>
      </c>
      <c r="B1191" s="110">
        <f>'Main Pt 1'!B629</f>
        <v>122330</v>
      </c>
      <c r="C1191" s="110">
        <f>'Main Pt 1'!B651</f>
        <v>54500</v>
      </c>
      <c r="D1191" s="110">
        <f>'Main Pt 1'!B673</f>
        <v>67825</v>
      </c>
      <c r="E1191" s="110">
        <f>'Compare Pt 1'!B629</f>
        <v>709235</v>
      </c>
      <c r="F1191" s="110">
        <f>'Compare Pt 1'!B651</f>
        <v>347985</v>
      </c>
      <c r="G1191" s="110">
        <f>'Compare Pt 1'!B673</f>
        <v>361250</v>
      </c>
      <c r="H1191" s="84"/>
      <c r="I1191" s="84" t="s">
        <v>2492</v>
      </c>
      <c r="J1191" s="103">
        <f>B1192/(B$1190+B$1200)</f>
        <v>0.27326707832122993</v>
      </c>
      <c r="K1191" s="103">
        <f t="shared" ref="K1191:O1194" si="100">C1192/(C$1190+C$1200)</f>
        <v>0.27225377302249693</v>
      </c>
      <c r="L1191" s="103">
        <f t="shared" si="100"/>
        <v>0.27408392064407716</v>
      </c>
      <c r="M1191" s="103">
        <f t="shared" si="100"/>
        <v>0.26905168691211534</v>
      </c>
      <c r="N1191" s="103">
        <f t="shared" si="100"/>
        <v>0.27275914968222659</v>
      </c>
      <c r="O1191" s="103">
        <f t="shared" si="100"/>
        <v>0.26560008696912596</v>
      </c>
      <c r="R1191" t="s">
        <v>2492</v>
      </c>
      <c r="S1191" s="136">
        <f>IF(J1191&lt;Charts!$R$827,"",Data!J1191)</f>
        <v>0.27326707832122993</v>
      </c>
      <c r="T1191" s="136">
        <f>IF(K1191&lt;Charts!$R$827,"",Data!K1191)</f>
        <v>0.27225377302249693</v>
      </c>
      <c r="U1191" s="136">
        <f>IF(L1191&lt;Charts!$R$827,"",Data!L1191)</f>
        <v>0.27408392064407716</v>
      </c>
      <c r="V1191" s="136">
        <f>IF(M1191&lt;Charts!$R$827,"",Data!M1191)</f>
        <v>0.26905168691211534</v>
      </c>
      <c r="W1191" s="136">
        <f>IF(N1191&lt;Charts!$R$827,"",Data!N1191)</f>
        <v>0.27275914968222659</v>
      </c>
      <c r="X1191" s="136">
        <f>IF(O1191&lt;Charts!$R$827,"",Data!O1191)</f>
        <v>0.26560008696912596</v>
      </c>
    </row>
    <row r="1192" spans="1:24" x14ac:dyDescent="0.2">
      <c r="A1192" s="84" t="s">
        <v>337</v>
      </c>
      <c r="B1192" s="110">
        <f>'Main Pt 1'!B630</f>
        <v>98025</v>
      </c>
      <c r="C1192" s="110">
        <f>'Main Pt 1'!B652</f>
        <v>43385</v>
      </c>
      <c r="D1192" s="110">
        <f>'Main Pt 1'!B674</f>
        <v>54640</v>
      </c>
      <c r="E1192" s="110">
        <f>'Compare Pt 1'!B630</f>
        <v>573220</v>
      </c>
      <c r="F1192" s="110">
        <f>'Compare Pt 1'!B652</f>
        <v>280035</v>
      </c>
      <c r="G1192" s="110">
        <f>'Compare Pt 1'!B674</f>
        <v>293180</v>
      </c>
      <c r="H1192" s="84"/>
      <c r="I1192" s="84" t="s">
        <v>2493</v>
      </c>
      <c r="J1192" s="103">
        <f t="shared" ref="J1192:J1193" si="101">B1193/(B$1190+B$1200)</f>
        <v>5.8165953472812677E-2</v>
      </c>
      <c r="K1192" s="103">
        <f t="shared" si="100"/>
        <v>5.9866336167675942E-2</v>
      </c>
      <c r="L1192" s="103">
        <f t="shared" si="100"/>
        <v>5.6808206465852371E-2</v>
      </c>
      <c r="M1192" s="103">
        <f t="shared" si="100"/>
        <v>4.2832266301184689E-2</v>
      </c>
      <c r="N1192" s="103">
        <f t="shared" si="100"/>
        <v>4.455158643192831E-2</v>
      </c>
      <c r="O1192" s="103">
        <f t="shared" si="100"/>
        <v>4.1233330917524277E-2</v>
      </c>
      <c r="R1192" t="s">
        <v>2493</v>
      </c>
      <c r="S1192" s="136">
        <f>IF(J1192&lt;Charts!$R$827,"",Data!J1192)</f>
        <v>5.8165953472812677E-2</v>
      </c>
      <c r="T1192" s="136">
        <f>IF(K1192&lt;Charts!$R$827,"",Data!K1192)</f>
        <v>5.9866336167675942E-2</v>
      </c>
      <c r="U1192" s="136">
        <f>IF(L1192&lt;Charts!$R$827,"",Data!L1192)</f>
        <v>5.6808206465852371E-2</v>
      </c>
      <c r="V1192" s="136">
        <f>IF(M1192&lt;Charts!$R$827,"",Data!M1192)</f>
        <v>4.2832266301184689E-2</v>
      </c>
      <c r="W1192" s="136">
        <f>IF(N1192&lt;Charts!$R$827,"",Data!N1192)</f>
        <v>4.455158643192831E-2</v>
      </c>
      <c r="X1192" s="136">
        <f>IF(O1192&lt;Charts!$R$827,"",Data!O1192)</f>
        <v>4.1233330917524277E-2</v>
      </c>
    </row>
    <row r="1193" spans="1:24" x14ac:dyDescent="0.2">
      <c r="A1193" s="84" t="s">
        <v>338</v>
      </c>
      <c r="B1193" s="110">
        <f>'Main Pt 1'!B631</f>
        <v>20865</v>
      </c>
      <c r="C1193" s="110">
        <f>'Main Pt 1'!B653</f>
        <v>9540</v>
      </c>
      <c r="D1193" s="110">
        <f>'Main Pt 1'!B675</f>
        <v>11325</v>
      </c>
      <c r="E1193" s="110">
        <f>'Compare Pt 1'!B631</f>
        <v>91255</v>
      </c>
      <c r="F1193" s="110">
        <f>'Compare Pt 1'!B653</f>
        <v>45740</v>
      </c>
      <c r="G1193" s="110">
        <f>'Compare Pt 1'!B675</f>
        <v>45515</v>
      </c>
      <c r="H1193" s="84"/>
      <c r="I1193" s="84" t="s">
        <v>2618</v>
      </c>
      <c r="J1193" s="103">
        <f t="shared" si="101"/>
        <v>9.5897857630709623E-3</v>
      </c>
      <c r="K1193" s="103">
        <f t="shared" si="100"/>
        <v>9.8835932352295194E-3</v>
      </c>
      <c r="L1193" s="103">
        <f t="shared" si="100"/>
        <v>9.3300895387625083E-3</v>
      </c>
      <c r="M1193" s="103">
        <f t="shared" si="100"/>
        <v>2.100895556014494E-2</v>
      </c>
      <c r="N1193" s="103">
        <f t="shared" si="100"/>
        <v>2.1632941291060949E-2</v>
      </c>
      <c r="O1193" s="103">
        <f t="shared" si="100"/>
        <v>2.0433214958689664E-2</v>
      </c>
      <c r="R1193" t="s">
        <v>2618</v>
      </c>
      <c r="S1193" s="136" t="str">
        <f>IF(J1193&lt;Charts!$R$827,"",Data!J1193)</f>
        <v/>
      </c>
      <c r="T1193" s="136" t="str">
        <f>IF(K1193&lt;Charts!$R$827,"",Data!K1193)</f>
        <v/>
      </c>
      <c r="U1193" s="136" t="str">
        <f>IF(L1193&lt;Charts!$R$827,"",Data!L1193)</f>
        <v/>
      </c>
      <c r="V1193" s="136" t="str">
        <f>IF(M1193&lt;Charts!$R$827,"",Data!M1193)</f>
        <v/>
      </c>
      <c r="W1193" s="136" t="str">
        <f>IF(N1193&lt;Charts!$R$827,"",Data!N1193)</f>
        <v/>
      </c>
      <c r="X1193" s="136" t="str">
        <f>IF(O1193&lt;Charts!$R$827,"",Data!O1193)</f>
        <v/>
      </c>
    </row>
    <row r="1194" spans="1:24" x14ac:dyDescent="0.2">
      <c r="A1194" s="84" t="s">
        <v>339</v>
      </c>
      <c r="B1194" s="110">
        <f>'Main Pt 1'!B632</f>
        <v>3440</v>
      </c>
      <c r="C1194" s="110">
        <f>'Main Pt 1'!B654</f>
        <v>1575</v>
      </c>
      <c r="D1194" s="110">
        <f>'Main Pt 1'!B676</f>
        <v>1860</v>
      </c>
      <c r="E1194" s="110">
        <f>'Compare Pt 1'!B632</f>
        <v>44760</v>
      </c>
      <c r="F1194" s="110">
        <f>'Compare Pt 1'!B654</f>
        <v>22210</v>
      </c>
      <c r="G1194" s="110">
        <f>'Compare Pt 1'!B676</f>
        <v>22555</v>
      </c>
      <c r="H1194" s="84"/>
      <c r="I1194" s="84" t="s">
        <v>2623</v>
      </c>
      <c r="J1194" s="103">
        <f>B1195/(B$1190+B$1200)</f>
        <v>1.2056925414326135E-2</v>
      </c>
      <c r="K1194" s="103">
        <f t="shared" si="100"/>
        <v>1.2425088638574253E-2</v>
      </c>
      <c r="L1194" s="103">
        <f t="shared" si="100"/>
        <v>1.1737854581023801E-2</v>
      </c>
      <c r="M1194" s="103">
        <f t="shared" si="100"/>
        <v>8.7067945853594435E-3</v>
      </c>
      <c r="N1194" s="103">
        <f t="shared" si="100"/>
        <v>8.7515523412959317E-3</v>
      </c>
      <c r="O1194" s="103">
        <f t="shared" si="100"/>
        <v>8.6697347441658211E-3</v>
      </c>
      <c r="R1194" t="s">
        <v>2623</v>
      </c>
      <c r="S1194" s="136" t="str">
        <f>IF(J1194&lt;Charts!$R$827,"",Data!J1194)</f>
        <v/>
      </c>
      <c r="T1194" s="136" t="str">
        <f>IF(K1194&lt;Charts!$R$827,"",Data!K1194)</f>
        <v/>
      </c>
      <c r="U1194" s="136" t="str">
        <f>IF(L1194&lt;Charts!$R$827,"",Data!L1194)</f>
        <v/>
      </c>
      <c r="V1194" s="136" t="str">
        <f>IF(M1194&lt;Charts!$R$827,"",Data!M1194)</f>
        <v/>
      </c>
      <c r="W1194" s="136" t="str">
        <f>IF(N1194&lt;Charts!$R$827,"",Data!N1194)</f>
        <v/>
      </c>
      <c r="X1194" s="136" t="str">
        <f>IF(O1194&lt;Charts!$R$827,"",Data!O1194)</f>
        <v/>
      </c>
    </row>
    <row r="1195" spans="1:24" x14ac:dyDescent="0.2">
      <c r="A1195" s="84" t="s">
        <v>340</v>
      </c>
      <c r="B1195" s="110">
        <f>'Main Pt 1'!B633</f>
        <v>4325</v>
      </c>
      <c r="C1195" s="110">
        <f>'Main Pt 1'!B655</f>
        <v>1980</v>
      </c>
      <c r="D1195" s="110">
        <f>'Main Pt 1'!B677</f>
        <v>2340</v>
      </c>
      <c r="E1195" s="110">
        <f>'Compare Pt 1'!B633</f>
        <v>18550</v>
      </c>
      <c r="F1195" s="110">
        <f>'Compare Pt 1'!B655</f>
        <v>8985</v>
      </c>
      <c r="G1195" s="110">
        <f>'Compare Pt 1'!B677</f>
        <v>9570</v>
      </c>
      <c r="H1195" s="84"/>
      <c r="I1195" s="84" t="s">
        <v>2619</v>
      </c>
      <c r="J1195" s="103">
        <f>B1202/(B$1190+B$1200)</f>
        <v>0.44596685390909219</v>
      </c>
      <c r="K1195" s="103">
        <f t="shared" ref="K1195:O1198" si="102">C1202/(C$1190+C$1200)</f>
        <v>0.44658153180006904</v>
      </c>
      <c r="L1195" s="103">
        <f t="shared" si="102"/>
        <v>0.44546161370419601</v>
      </c>
      <c r="M1195" s="103">
        <f t="shared" si="102"/>
        <v>0.41372528772318495</v>
      </c>
      <c r="N1195" s="103">
        <f t="shared" si="102"/>
        <v>0.40734896632332529</v>
      </c>
      <c r="O1195" s="103">
        <f t="shared" si="102"/>
        <v>0.41965774025221048</v>
      </c>
      <c r="R1195" t="s">
        <v>2619</v>
      </c>
      <c r="S1195" s="136">
        <f>IF(J1195&lt;Charts!$R$827,"",Data!J1195)</f>
        <v>0.44596685390909219</v>
      </c>
      <c r="T1195" s="136">
        <f>IF(K1195&lt;Charts!$R$827,"",Data!K1195)</f>
        <v>0.44658153180006904</v>
      </c>
      <c r="U1195" s="136">
        <f>IF(L1195&lt;Charts!$R$827,"",Data!L1195)</f>
        <v>0.44546161370419601</v>
      </c>
      <c r="V1195" s="136">
        <f>IF(M1195&lt;Charts!$R$827,"",Data!M1195)</f>
        <v>0.41372528772318495</v>
      </c>
      <c r="W1195" s="136">
        <f>IF(N1195&lt;Charts!$R$827,"",Data!N1195)</f>
        <v>0.40734896632332529</v>
      </c>
      <c r="X1195" s="136">
        <f>IF(O1195&lt;Charts!$R$827,"",Data!O1195)</f>
        <v>0.41965774025221048</v>
      </c>
    </row>
    <row r="1196" spans="1:24" x14ac:dyDescent="0.2">
      <c r="A1196" s="84" t="s">
        <v>341</v>
      </c>
      <c r="B1196" s="110">
        <f>'Main Pt 1'!B634</f>
        <v>3880</v>
      </c>
      <c r="C1196" s="110">
        <f>'Main Pt 1'!B656</f>
        <v>1785</v>
      </c>
      <c r="D1196" s="110">
        <f>'Main Pt 1'!B678</f>
        <v>2095</v>
      </c>
      <c r="E1196" s="110">
        <f>'Compare Pt 1'!B634</f>
        <v>15145</v>
      </c>
      <c r="F1196" s="110">
        <f>'Compare Pt 1'!B656</f>
        <v>7305</v>
      </c>
      <c r="G1196" s="110">
        <f>'Compare Pt 1'!B678</f>
        <v>7835</v>
      </c>
      <c r="H1196" s="84"/>
      <c r="I1196" s="84" t="s">
        <v>2620</v>
      </c>
      <c r="J1196" s="103">
        <f t="shared" ref="J1196:J1198" si="103">B1203/(B$1190+B$1200)</f>
        <v>0.16659465034916299</v>
      </c>
      <c r="K1196" s="103">
        <f t="shared" si="102"/>
        <v>0.16535408364971291</v>
      </c>
      <c r="L1196" s="103">
        <f t="shared" si="102"/>
        <v>0.16756539840987184</v>
      </c>
      <c r="M1196" s="103">
        <f t="shared" si="102"/>
        <v>0.20699172033118676</v>
      </c>
      <c r="N1196" s="103">
        <f t="shared" si="102"/>
        <v>0.20838142547544258</v>
      </c>
      <c r="O1196" s="103">
        <f t="shared" si="102"/>
        <v>0.20570463110595738</v>
      </c>
      <c r="R1196" t="s">
        <v>2620</v>
      </c>
      <c r="S1196" s="136">
        <f>IF(J1196&lt;Charts!$R$827,"",Data!J1196)</f>
        <v>0.16659465034916299</v>
      </c>
      <c r="T1196" s="136">
        <f>IF(K1196&lt;Charts!$R$827,"",Data!K1196)</f>
        <v>0.16535408364971291</v>
      </c>
      <c r="U1196" s="136">
        <f>IF(L1196&lt;Charts!$R$827,"",Data!L1196)</f>
        <v>0.16756539840987184</v>
      </c>
      <c r="V1196" s="136">
        <f>IF(M1196&lt;Charts!$R$827,"",Data!M1196)</f>
        <v>0.20699172033118676</v>
      </c>
      <c r="W1196" s="136">
        <f>IF(N1196&lt;Charts!$R$827,"",Data!N1196)</f>
        <v>0.20838142547544258</v>
      </c>
      <c r="X1196" s="136">
        <f>IF(O1196&lt;Charts!$R$827,"",Data!O1196)</f>
        <v>0.20570463110595738</v>
      </c>
    </row>
    <row r="1197" spans="1:24" x14ac:dyDescent="0.2">
      <c r="A1197" s="84" t="s">
        <v>342</v>
      </c>
      <c r="B1197" s="110">
        <f>'Main Pt 1'!B635</f>
        <v>300</v>
      </c>
      <c r="C1197" s="110">
        <f>'Main Pt 1'!B657</f>
        <v>135</v>
      </c>
      <c r="D1197" s="110">
        <f>'Main Pt 1'!B679</f>
        <v>160</v>
      </c>
      <c r="E1197" s="110">
        <f>'Compare Pt 1'!B635</f>
        <v>2470</v>
      </c>
      <c r="F1197" s="110">
        <f>'Compare Pt 1'!B657</f>
        <v>1205</v>
      </c>
      <c r="G1197" s="110">
        <f>'Compare Pt 1'!B679</f>
        <v>1265</v>
      </c>
      <c r="H1197" s="84"/>
      <c r="I1197" s="84" t="s">
        <v>2621</v>
      </c>
      <c r="J1197" s="103">
        <f t="shared" si="103"/>
        <v>8.6837740267343162E-3</v>
      </c>
      <c r="K1197" s="103">
        <f t="shared" si="102"/>
        <v>8.848169182014998E-3</v>
      </c>
      <c r="L1197" s="103">
        <f t="shared" si="102"/>
        <v>8.5776629630558553E-3</v>
      </c>
      <c r="M1197" s="103">
        <f t="shared" si="102"/>
        <v>1.1806976700523816E-2</v>
      </c>
      <c r="N1197" s="103">
        <f t="shared" si="102"/>
        <v>1.1736917719823702E-2</v>
      </c>
      <c r="O1197" s="103">
        <f t="shared" si="102"/>
        <v>1.1876721263951298E-2</v>
      </c>
      <c r="R1197" t="s">
        <v>2621</v>
      </c>
      <c r="S1197" s="136" t="str">
        <f>IF(J1197&lt;Charts!$R$827,"",Data!J1197)</f>
        <v/>
      </c>
      <c r="T1197" s="136" t="str">
        <f>IF(K1197&lt;Charts!$R$827,"",Data!K1197)</f>
        <v/>
      </c>
      <c r="U1197" s="136" t="str">
        <f>IF(L1197&lt;Charts!$R$827,"",Data!L1197)</f>
        <v/>
      </c>
      <c r="V1197" s="136" t="str">
        <f>IF(M1197&lt;Charts!$R$827,"",Data!M1197)</f>
        <v/>
      </c>
      <c r="W1197" s="136" t="str">
        <f>IF(N1197&lt;Charts!$R$827,"",Data!N1197)</f>
        <v/>
      </c>
      <c r="X1197" s="136" t="str">
        <f>IF(O1197&lt;Charts!$R$827,"",Data!O1197)</f>
        <v/>
      </c>
    </row>
    <row r="1198" spans="1:24" x14ac:dyDescent="0.2">
      <c r="A1198" s="84" t="s">
        <v>343</v>
      </c>
      <c r="B1198" s="110">
        <f>'Main Pt 1'!B636</f>
        <v>120</v>
      </c>
      <c r="C1198" s="110">
        <f>'Main Pt 1'!B658</f>
        <v>40</v>
      </c>
      <c r="D1198" s="110">
        <f>'Main Pt 1'!B680</f>
        <v>75</v>
      </c>
      <c r="E1198" s="110">
        <f>'Compare Pt 1'!B636</f>
        <v>770</v>
      </c>
      <c r="F1198" s="110">
        <f>'Compare Pt 1'!B658</f>
        <v>385</v>
      </c>
      <c r="G1198" s="110">
        <f>'Compare Pt 1'!B680</f>
        <v>380</v>
      </c>
      <c r="H1198" s="84"/>
      <c r="I1198" s="84" t="s">
        <v>2622</v>
      </c>
      <c r="J1198" s="103">
        <f t="shared" si="103"/>
        <v>2.56749787435708E-2</v>
      </c>
      <c r="K1198" s="103">
        <f t="shared" si="102"/>
        <v>2.4787424304226414E-2</v>
      </c>
      <c r="L1198" s="103">
        <f t="shared" si="102"/>
        <v>2.6435253693160441E-2</v>
      </c>
      <c r="M1198" s="103">
        <f t="shared" si="102"/>
        <v>2.5873965041398345E-2</v>
      </c>
      <c r="N1198" s="103">
        <f t="shared" si="102"/>
        <v>2.4842330825236809E-2</v>
      </c>
      <c r="O1198" s="103">
        <f t="shared" si="102"/>
        <v>2.6838128714306422E-2</v>
      </c>
      <c r="R1198" t="s">
        <v>2622</v>
      </c>
      <c r="S1198" s="136" t="str">
        <f>IF(J1198&lt;Charts!$R$827,"",Data!J1198)</f>
        <v/>
      </c>
      <c r="T1198" s="136" t="str">
        <f>IF(K1198&lt;Charts!$R$827,"",Data!K1198)</f>
        <v/>
      </c>
      <c r="U1198" s="136" t="str">
        <f>IF(L1198&lt;Charts!$R$827,"",Data!L1198)</f>
        <v/>
      </c>
      <c r="V1198" s="136" t="str">
        <f>IF(M1198&lt;Charts!$R$827,"",Data!M1198)</f>
        <v/>
      </c>
      <c r="W1198" s="136" t="str">
        <f>IF(N1198&lt;Charts!$R$827,"",Data!N1198)</f>
        <v/>
      </c>
      <c r="X1198" s="136" t="str">
        <f>IF(O1198&lt;Charts!$R$827,"",Data!O1198)</f>
        <v/>
      </c>
    </row>
    <row r="1199" spans="1:24" x14ac:dyDescent="0.2">
      <c r="A1199" s="84" t="s">
        <v>344</v>
      </c>
      <c r="B1199" s="110">
        <f>'Main Pt 1'!B637</f>
        <v>25</v>
      </c>
      <c r="C1199" s="110">
        <f>'Main Pt 1'!B659</f>
        <v>15</v>
      </c>
      <c r="D1199" s="110">
        <f>'Main Pt 1'!B681</f>
        <v>0</v>
      </c>
      <c r="E1199" s="110">
        <f>'Compare Pt 1'!B637</f>
        <v>175</v>
      </c>
      <c r="F1199" s="110">
        <f>'Compare Pt 1'!B659</f>
        <v>90</v>
      </c>
      <c r="G1199" s="110">
        <f>'Compare Pt 1'!B681</f>
        <v>85</v>
      </c>
      <c r="H1199" s="84"/>
      <c r="I1199" s="84"/>
      <c r="J1199" s="84"/>
      <c r="K1199" s="84"/>
      <c r="L1199" s="84"/>
      <c r="M1199" s="84"/>
      <c r="N1199" s="84"/>
      <c r="O1199" s="84"/>
    </row>
    <row r="1200" spans="1:24" x14ac:dyDescent="0.2">
      <c r="A1200" s="84" t="s">
        <v>345</v>
      </c>
      <c r="B1200" s="110">
        <f>'Main Pt 1'!B638</f>
        <v>232060</v>
      </c>
      <c r="C1200" s="110">
        <f>'Main Pt 1'!B660</f>
        <v>102870</v>
      </c>
      <c r="D1200" s="110">
        <f>'Main Pt 1'!B682</f>
        <v>129185</v>
      </c>
      <c r="E1200" s="110">
        <f>'Compare Pt 1'!B638</f>
        <v>1402735</v>
      </c>
      <c r="F1200" s="110">
        <f>'Compare Pt 1'!B660</f>
        <v>669705</v>
      </c>
      <c r="G1200" s="110">
        <f>'Compare Pt 1'!B682</f>
        <v>733025</v>
      </c>
      <c r="H1200" s="84"/>
      <c r="I1200" s="84"/>
      <c r="J1200" s="84"/>
      <c r="K1200" s="84"/>
      <c r="L1200" s="84"/>
      <c r="M1200" s="84"/>
      <c r="N1200" s="84"/>
      <c r="O1200" s="84"/>
    </row>
    <row r="1201" spans="1:15" x14ac:dyDescent="0.2">
      <c r="A1201" s="84" t="s">
        <v>346</v>
      </c>
      <c r="B1201" s="110">
        <f>'Main Pt 1'!B639</f>
        <v>222845</v>
      </c>
      <c r="C1201" s="110">
        <f>'Main Pt 1'!B661</f>
        <v>98925</v>
      </c>
      <c r="D1201" s="110">
        <f>'Main Pt 1'!B683</f>
        <v>123920</v>
      </c>
      <c r="E1201" s="110">
        <f>'Compare Pt 1'!B639</f>
        <v>1347605</v>
      </c>
      <c r="F1201" s="110">
        <f>'Compare Pt 1'!B661</f>
        <v>644205</v>
      </c>
      <c r="G1201" s="110">
        <f>'Compare Pt 1'!B683</f>
        <v>703405</v>
      </c>
      <c r="H1201" s="84"/>
      <c r="I1201" s="84"/>
      <c r="J1201" s="84"/>
      <c r="K1201" s="84"/>
      <c r="L1201" s="84"/>
      <c r="M1201" s="84"/>
      <c r="N1201" s="84"/>
      <c r="O1201" s="84"/>
    </row>
    <row r="1202" spans="1:15" x14ac:dyDescent="0.2">
      <c r="A1202" s="84" t="s">
        <v>347</v>
      </c>
      <c r="B1202" s="110">
        <f>'Main Pt 1'!B640</f>
        <v>159975</v>
      </c>
      <c r="C1202" s="110">
        <f>'Main Pt 1'!B662</f>
        <v>71165</v>
      </c>
      <c r="D1202" s="110">
        <f>'Main Pt 1'!B684</f>
        <v>88805</v>
      </c>
      <c r="E1202" s="110">
        <f>'Compare Pt 1'!B640</f>
        <v>881450</v>
      </c>
      <c r="F1202" s="110">
        <f>'Compare Pt 1'!B662</f>
        <v>418215</v>
      </c>
      <c r="G1202" s="110">
        <f>'Compare Pt 1'!B684</f>
        <v>463235</v>
      </c>
      <c r="H1202" s="84"/>
      <c r="I1202" s="84"/>
      <c r="J1202" s="84"/>
      <c r="K1202" s="84"/>
      <c r="L1202" s="84"/>
      <c r="M1202" s="84"/>
      <c r="N1202" s="84"/>
      <c r="O1202" s="84"/>
    </row>
    <row r="1203" spans="1:15" x14ac:dyDescent="0.2">
      <c r="A1203" s="84" t="s">
        <v>348</v>
      </c>
      <c r="B1203" s="110">
        <f>'Main Pt 1'!B641</f>
        <v>59760</v>
      </c>
      <c r="C1203" s="110">
        <f>'Main Pt 1'!B663</f>
        <v>26350</v>
      </c>
      <c r="D1203" s="110">
        <f>'Main Pt 1'!B685</f>
        <v>33405</v>
      </c>
      <c r="E1203" s="110">
        <f>'Compare Pt 1'!B641</f>
        <v>441000</v>
      </c>
      <c r="F1203" s="110">
        <f>'Compare Pt 1'!B663</f>
        <v>213940</v>
      </c>
      <c r="G1203" s="110">
        <f>'Compare Pt 1'!B685</f>
        <v>227065</v>
      </c>
      <c r="H1203" s="84"/>
      <c r="I1203" s="84"/>
      <c r="J1203" s="84"/>
      <c r="K1203" s="84"/>
      <c r="L1203" s="84"/>
      <c r="M1203" s="84"/>
      <c r="N1203" s="84"/>
      <c r="O1203" s="84"/>
    </row>
    <row r="1204" spans="1:15" x14ac:dyDescent="0.2">
      <c r="A1204" s="84" t="s">
        <v>349</v>
      </c>
      <c r="B1204" s="110">
        <f>'Main Pt 1'!B642</f>
        <v>3115</v>
      </c>
      <c r="C1204" s="110">
        <f>'Main Pt 1'!B664</f>
        <v>1410</v>
      </c>
      <c r="D1204" s="110">
        <f>'Main Pt 1'!B686</f>
        <v>1710</v>
      </c>
      <c r="E1204" s="110">
        <f>'Compare Pt 1'!B642</f>
        <v>25155</v>
      </c>
      <c r="F1204" s="110">
        <f>'Compare Pt 1'!B664</f>
        <v>12050</v>
      </c>
      <c r="G1204" s="110">
        <f>'Compare Pt 1'!B686</f>
        <v>13110</v>
      </c>
      <c r="H1204" s="84"/>
      <c r="I1204" s="84"/>
      <c r="J1204" s="84"/>
      <c r="K1204" s="84"/>
      <c r="L1204" s="84"/>
      <c r="M1204" s="84"/>
      <c r="N1204" s="84"/>
      <c r="O1204" s="84"/>
    </row>
    <row r="1205" spans="1:15" x14ac:dyDescent="0.2">
      <c r="A1205" s="84" t="s">
        <v>350</v>
      </c>
      <c r="B1205" s="110">
        <f>'Main Pt 1'!B643</f>
        <v>9210</v>
      </c>
      <c r="C1205" s="110">
        <f>'Main Pt 1'!B665</f>
        <v>3950</v>
      </c>
      <c r="D1205" s="110">
        <f>'Main Pt 1'!B687</f>
        <v>5270</v>
      </c>
      <c r="E1205" s="110">
        <f>'Compare Pt 1'!B643</f>
        <v>55125</v>
      </c>
      <c r="F1205" s="110">
        <f>'Compare Pt 1'!B665</f>
        <v>25505</v>
      </c>
      <c r="G1205" s="110">
        <f>'Compare Pt 1'!B687</f>
        <v>29625</v>
      </c>
      <c r="H1205" s="84"/>
      <c r="I1205" s="84"/>
      <c r="J1205" s="84"/>
      <c r="K1205" s="84"/>
      <c r="L1205" s="84"/>
      <c r="M1205" s="84"/>
      <c r="N1205" s="84"/>
      <c r="O1205" s="84"/>
    </row>
    <row r="1206" spans="1:15" x14ac:dyDescent="0.2">
      <c r="A1206" s="84" t="s">
        <v>351</v>
      </c>
      <c r="B1206" s="110">
        <f>'Main Pt 1'!B644</f>
        <v>8405</v>
      </c>
      <c r="C1206" s="110">
        <f>'Main Pt 1'!B666</f>
        <v>3555</v>
      </c>
      <c r="D1206" s="110">
        <f>'Main Pt 1'!B688</f>
        <v>4850</v>
      </c>
      <c r="E1206" s="110">
        <f>'Compare Pt 1'!B644</f>
        <v>49325</v>
      </c>
      <c r="F1206" s="110">
        <f>'Compare Pt 1'!B666</f>
        <v>22745</v>
      </c>
      <c r="G1206" s="110">
        <f>'Compare Pt 1'!B688</f>
        <v>26585</v>
      </c>
      <c r="H1206" s="84"/>
      <c r="I1206" s="84"/>
      <c r="J1206" s="84"/>
      <c r="K1206" s="84"/>
      <c r="L1206" s="84"/>
      <c r="M1206" s="84"/>
      <c r="N1206" s="84"/>
      <c r="O1206" s="84"/>
    </row>
    <row r="1207" spans="1:15" x14ac:dyDescent="0.2">
      <c r="A1207" s="84" t="s">
        <v>352</v>
      </c>
      <c r="B1207" s="110">
        <f>'Main Pt 1'!B645</f>
        <v>500</v>
      </c>
      <c r="C1207" s="110">
        <f>'Main Pt 1'!B667</f>
        <v>255</v>
      </c>
      <c r="D1207" s="110">
        <f>'Main Pt 1'!B689</f>
        <v>245</v>
      </c>
      <c r="E1207" s="110">
        <f>'Compare Pt 1'!B645</f>
        <v>3470</v>
      </c>
      <c r="F1207" s="110">
        <f>'Compare Pt 1'!B667</f>
        <v>1650</v>
      </c>
      <c r="G1207" s="110">
        <f>'Compare Pt 1'!B689</f>
        <v>1815</v>
      </c>
      <c r="H1207" s="84"/>
      <c r="I1207" s="84"/>
      <c r="J1207" s="84"/>
      <c r="K1207" s="84"/>
      <c r="L1207" s="84"/>
      <c r="M1207" s="84"/>
      <c r="N1207" s="84"/>
      <c r="O1207" s="84"/>
    </row>
    <row r="1208" spans="1:15" x14ac:dyDescent="0.2">
      <c r="A1208" s="84" t="s">
        <v>353</v>
      </c>
      <c r="B1208" s="110">
        <f>'Main Pt 1'!B646</f>
        <v>240</v>
      </c>
      <c r="C1208" s="110">
        <f>'Main Pt 1'!B668</f>
        <v>105</v>
      </c>
      <c r="D1208" s="110">
        <f>'Main Pt 1'!B690</f>
        <v>135</v>
      </c>
      <c r="E1208" s="110">
        <f>'Compare Pt 1'!B646</f>
        <v>2005</v>
      </c>
      <c r="F1208" s="110">
        <f>'Compare Pt 1'!B668</f>
        <v>940</v>
      </c>
      <c r="G1208" s="110">
        <f>'Compare Pt 1'!B690</f>
        <v>1070</v>
      </c>
      <c r="H1208" s="84"/>
      <c r="I1208" s="84"/>
      <c r="J1208" s="84"/>
      <c r="K1208" s="84"/>
      <c r="L1208" s="84"/>
      <c r="M1208" s="84"/>
      <c r="N1208" s="84"/>
      <c r="O1208" s="84"/>
    </row>
    <row r="1209" spans="1:15" x14ac:dyDescent="0.2">
      <c r="A1209" s="84" t="s">
        <v>354</v>
      </c>
      <c r="B1209" s="110">
        <f>'Main Pt 1'!B647</f>
        <v>65</v>
      </c>
      <c r="C1209" s="110">
        <f>'Main Pt 1'!B669</f>
        <v>30</v>
      </c>
      <c r="D1209" s="110">
        <f>'Main Pt 1'!B691</f>
        <v>35</v>
      </c>
      <c r="E1209" s="110">
        <f>'Compare Pt 1'!B647</f>
        <v>325</v>
      </c>
      <c r="F1209" s="110">
        <f>'Compare Pt 1'!B669</f>
        <v>165</v>
      </c>
      <c r="G1209" s="110">
        <f>'Compare Pt 1'!B691</f>
        <v>160</v>
      </c>
      <c r="H1209" s="84"/>
      <c r="I1209" s="84"/>
      <c r="J1209" s="84"/>
      <c r="K1209" s="84"/>
      <c r="L1209" s="84"/>
      <c r="M1209" s="84"/>
      <c r="N1209" s="84"/>
      <c r="O1209" s="84"/>
    </row>
    <row r="1210" spans="1:15" x14ac:dyDescent="0.2">
      <c r="A1210" s="84" t="s">
        <v>355</v>
      </c>
      <c r="B1210" s="110">
        <f>'Main Pt 1'!B648</f>
        <v>4450625</v>
      </c>
      <c r="C1210" s="110">
        <f>'Main Pt 1'!B670</f>
        <v>2082675</v>
      </c>
      <c r="D1210" s="110">
        <f>'Main Pt 1'!B692</f>
        <v>2367950</v>
      </c>
      <c r="E1210" s="110">
        <f>'Compare Pt 1'!B648</f>
        <v>32329545</v>
      </c>
      <c r="F1210" s="110">
        <f>'Compare Pt 1'!B670</f>
        <v>15944900</v>
      </c>
      <c r="G1210" s="110">
        <f>'Compare Pt 1'!B692</f>
        <v>16384645</v>
      </c>
      <c r="H1210" s="84"/>
      <c r="I1210" s="84"/>
      <c r="J1210" s="84"/>
      <c r="K1210" s="84"/>
      <c r="L1210" s="84"/>
      <c r="M1210" s="84"/>
      <c r="N1210" s="84"/>
      <c r="O1210" s="84"/>
    </row>
    <row r="1211" spans="1:15" x14ac:dyDescent="0.2">
      <c r="A1211" s="84"/>
      <c r="B1211" s="110"/>
      <c r="C1211" s="110"/>
      <c r="D1211" s="110"/>
      <c r="E1211" s="110"/>
      <c r="F1211" s="110"/>
      <c r="G1211" s="110"/>
      <c r="H1211" s="84"/>
      <c r="I1211" s="84"/>
      <c r="J1211" s="84"/>
      <c r="K1211" s="84"/>
      <c r="L1211" s="84"/>
      <c r="M1211" s="84"/>
      <c r="N1211" s="84"/>
      <c r="O1211" s="84"/>
    </row>
    <row r="1212" spans="1:15" ht="15.75" x14ac:dyDescent="0.25">
      <c r="A1212" s="99" t="s">
        <v>379</v>
      </c>
      <c r="B1212" s="106">
        <f>'Main Pt 1'!B693</f>
        <v>4809335</v>
      </c>
      <c r="C1212" s="106">
        <f>'Main Pt 1'!B708</f>
        <v>2242030</v>
      </c>
      <c r="D1212" s="106">
        <f>'Main Pt 1'!B723</f>
        <v>2567305</v>
      </c>
      <c r="E1212" s="106">
        <f>'Compare Pt 1'!B693</f>
        <v>34460065</v>
      </c>
      <c r="F1212" s="106">
        <f>'Compare Pt 1'!B708</f>
        <v>16971575</v>
      </c>
      <c r="G1212" s="106">
        <f>'Compare Pt 1'!B723</f>
        <v>17488485</v>
      </c>
      <c r="H1212" s="69"/>
      <c r="I1212" s="69"/>
      <c r="J1212" s="112" t="str">
        <f>TRIM('Main Pt 1'!$B$2)</f>
        <v>LIM-AT</v>
      </c>
      <c r="K1212" s="100" t="str">
        <f>CONCATENATE(J1212,": Male")</f>
        <v>LIM-AT: Male</v>
      </c>
      <c r="L1212" s="100" t="str">
        <f>CONCATENATE(J1212,": Female")</f>
        <v>LIM-AT: Female</v>
      </c>
      <c r="M1212" s="69" t="str">
        <f>TRIM('Compare Pt 1'!$B$2)</f>
        <v>Total pop'n</v>
      </c>
      <c r="N1212" s="100" t="str">
        <f>CONCATENATE(M1212,": Male")</f>
        <v>Total pop'n: Male</v>
      </c>
      <c r="O1212" s="100" t="str">
        <f>CONCATENATE(M1212,": Female")</f>
        <v>Total pop'n: Female</v>
      </c>
    </row>
    <row r="1213" spans="1:15" x14ac:dyDescent="0.2">
      <c r="A1213" s="69" t="s">
        <v>380</v>
      </c>
      <c r="B1213" s="106">
        <f>'Main Pt 1'!B694</f>
        <v>1590245</v>
      </c>
      <c r="C1213" s="106">
        <f>'Main Pt 1'!B709</f>
        <v>763455</v>
      </c>
      <c r="D1213" s="106">
        <f>'Main Pt 1'!B724</f>
        <v>826795</v>
      </c>
      <c r="E1213" s="106">
        <f>'Compare Pt 1'!B694</f>
        <v>7674580</v>
      </c>
      <c r="F1213" s="106">
        <f>'Compare Pt 1'!B709</f>
        <v>3725095</v>
      </c>
      <c r="G1213" s="106">
        <f>'Compare Pt 1'!B724</f>
        <v>3949490</v>
      </c>
      <c r="H1213" s="69"/>
      <c r="I1213" s="69" t="s">
        <v>2398</v>
      </c>
      <c r="J1213" s="109">
        <f t="shared" ref="J1213:J1226" si="104">B1213/B$1212</f>
        <v>0.33065798078112668</v>
      </c>
      <c r="K1213" s="109">
        <f t="shared" ref="K1213:K1226" si="105">C1213/C$1212</f>
        <v>0.34051952917668366</v>
      </c>
      <c r="L1213" s="109">
        <f t="shared" ref="L1213:L1226" si="106">D1213/D$1212</f>
        <v>0.32204782836476381</v>
      </c>
      <c r="M1213" s="109">
        <f t="shared" ref="M1213:M1226" si="107">E1213/E$1212</f>
        <v>0.22270938838913973</v>
      </c>
      <c r="N1213" s="109">
        <f t="shared" ref="N1213:N1226" si="108">F1213/F$1212</f>
        <v>0.21949023587969885</v>
      </c>
      <c r="O1213" s="109">
        <f t="shared" ref="O1213:O1226" si="109">G1213/G$1212</f>
        <v>0.22583374145902291</v>
      </c>
    </row>
    <row r="1214" spans="1:15" x14ac:dyDescent="0.2">
      <c r="A1214" s="69" t="s">
        <v>381</v>
      </c>
      <c r="B1214" s="106">
        <f>'Main Pt 1'!B695</f>
        <v>317240</v>
      </c>
      <c r="C1214" s="106">
        <f>'Main Pt 1'!B710</f>
        <v>161630</v>
      </c>
      <c r="D1214" s="106">
        <f>'Main Pt 1'!B725</f>
        <v>155615</v>
      </c>
      <c r="E1214" s="106">
        <f>'Compare Pt 1'!B695</f>
        <v>1924635</v>
      </c>
      <c r="F1214" s="106">
        <f>'Compare Pt 1'!B710</f>
        <v>977690</v>
      </c>
      <c r="G1214" s="106">
        <f>'Compare Pt 1'!B725</f>
        <v>946945</v>
      </c>
      <c r="H1214" s="69"/>
      <c r="I1214" s="69" t="s">
        <v>2399</v>
      </c>
      <c r="J1214" s="109">
        <f t="shared" si="104"/>
        <v>6.5963381631764059E-2</v>
      </c>
      <c r="K1214" s="109">
        <f t="shared" si="105"/>
        <v>7.2090917605919638E-2</v>
      </c>
      <c r="L1214" s="109">
        <f t="shared" si="106"/>
        <v>6.0614145962400258E-2</v>
      </c>
      <c r="M1214" s="109">
        <f t="shared" si="107"/>
        <v>5.5851171493727592E-2</v>
      </c>
      <c r="N1214" s="109">
        <f t="shared" si="108"/>
        <v>5.7607499598593528E-2</v>
      </c>
      <c r="O1214" s="109">
        <f t="shared" si="109"/>
        <v>5.4146771432745607E-2</v>
      </c>
    </row>
    <row r="1215" spans="1:15" x14ac:dyDescent="0.2">
      <c r="A1215" s="69" t="s">
        <v>382</v>
      </c>
      <c r="B1215" s="106">
        <f>'Main Pt 1'!B696</f>
        <v>368880</v>
      </c>
      <c r="C1215" s="106">
        <f>'Main Pt 1'!B711</f>
        <v>173020</v>
      </c>
      <c r="D1215" s="106">
        <f>'Main Pt 1'!B726</f>
        <v>195855</v>
      </c>
      <c r="E1215" s="106">
        <f>'Compare Pt 1'!B696</f>
        <v>1577065</v>
      </c>
      <c r="F1215" s="106">
        <f>'Compare Pt 1'!B711</f>
        <v>746400</v>
      </c>
      <c r="G1215" s="106">
        <f>'Compare Pt 1'!B726</f>
        <v>830665</v>
      </c>
      <c r="H1215" s="69"/>
      <c r="I1215" s="69" t="s">
        <v>2400</v>
      </c>
      <c r="J1215" s="109">
        <f t="shared" si="104"/>
        <v>7.6700832859428594E-2</v>
      </c>
      <c r="K1215" s="109">
        <f t="shared" si="105"/>
        <v>7.7171135087398479E-2</v>
      </c>
      <c r="L1215" s="109">
        <f t="shared" si="106"/>
        <v>7.6288169890215612E-2</v>
      </c>
      <c r="M1215" s="109">
        <f t="shared" si="107"/>
        <v>4.5765003635367493E-2</v>
      </c>
      <c r="N1215" s="109">
        <f t="shared" si="108"/>
        <v>4.3979418527744181E-2</v>
      </c>
      <c r="O1215" s="109">
        <f t="shared" si="109"/>
        <v>4.7497824997419731E-2</v>
      </c>
    </row>
    <row r="1216" spans="1:15" x14ac:dyDescent="0.2">
      <c r="A1216" s="69" t="s">
        <v>383</v>
      </c>
      <c r="B1216" s="106">
        <f>'Main Pt 1'!B697</f>
        <v>285810</v>
      </c>
      <c r="C1216" s="106">
        <f>'Main Pt 1'!B712</f>
        <v>131830</v>
      </c>
      <c r="D1216" s="106">
        <f>'Main Pt 1'!B727</f>
        <v>153975</v>
      </c>
      <c r="E1216" s="106">
        <f>'Compare Pt 1'!B697</f>
        <v>1198540</v>
      </c>
      <c r="F1216" s="106">
        <f>'Compare Pt 1'!B712</f>
        <v>580065</v>
      </c>
      <c r="G1216" s="106">
        <f>'Compare Pt 1'!B727</f>
        <v>618475</v>
      </c>
      <c r="H1216" s="69"/>
      <c r="I1216" s="69" t="s">
        <v>2401</v>
      </c>
      <c r="J1216" s="109">
        <f t="shared" si="104"/>
        <v>5.9428174581309057E-2</v>
      </c>
      <c r="K1216" s="109">
        <f t="shared" si="105"/>
        <v>5.8799391622770439E-2</v>
      </c>
      <c r="L1216" s="109">
        <f t="shared" si="106"/>
        <v>5.9975343794368023E-2</v>
      </c>
      <c r="M1216" s="109">
        <f t="shared" si="107"/>
        <v>3.4780549601400923E-2</v>
      </c>
      <c r="N1216" s="109">
        <f t="shared" si="108"/>
        <v>3.4178619250128522E-2</v>
      </c>
      <c r="O1216" s="109">
        <f t="shared" si="109"/>
        <v>3.5364698543069908E-2</v>
      </c>
    </row>
    <row r="1217" spans="1:15" x14ac:dyDescent="0.2">
      <c r="A1217" s="69" t="s">
        <v>384</v>
      </c>
      <c r="B1217" s="106">
        <f>'Main Pt 1'!B698</f>
        <v>57530</v>
      </c>
      <c r="C1217" s="106">
        <f>'Main Pt 1'!B713</f>
        <v>23945</v>
      </c>
      <c r="D1217" s="106">
        <f>'Main Pt 1'!B728</f>
        <v>33580</v>
      </c>
      <c r="E1217" s="106">
        <f>'Compare Pt 1'!B698</f>
        <v>780130</v>
      </c>
      <c r="F1217" s="106">
        <f>'Compare Pt 1'!B713</f>
        <v>341800</v>
      </c>
      <c r="G1217" s="106">
        <f>'Compare Pt 1'!B728</f>
        <v>438330</v>
      </c>
      <c r="H1217" s="69"/>
      <c r="I1217" s="69" t="s">
        <v>2402</v>
      </c>
      <c r="J1217" s="109">
        <f t="shared" si="104"/>
        <v>1.1962152771640986E-2</v>
      </c>
      <c r="K1217" s="109">
        <f t="shared" si="105"/>
        <v>1.0680053344513678E-2</v>
      </c>
      <c r="L1217" s="109">
        <f t="shared" si="106"/>
        <v>1.3079863903977128E-2</v>
      </c>
      <c r="M1217" s="109">
        <f t="shared" si="107"/>
        <v>2.2638668847548605E-2</v>
      </c>
      <c r="N1217" s="109">
        <f t="shared" si="108"/>
        <v>2.0139556876718867E-2</v>
      </c>
      <c r="O1217" s="109">
        <f t="shared" si="109"/>
        <v>2.5063920631203905E-2</v>
      </c>
    </row>
    <row r="1218" spans="1:15" x14ac:dyDescent="0.2">
      <c r="A1218" s="69" t="s">
        <v>385</v>
      </c>
      <c r="B1218" s="106">
        <f>'Main Pt 1'!B699</f>
        <v>88560</v>
      </c>
      <c r="C1218" s="106">
        <f>'Main Pt 1'!B714</f>
        <v>40355</v>
      </c>
      <c r="D1218" s="106">
        <f>'Main Pt 1'!B729</f>
        <v>48200</v>
      </c>
      <c r="E1218" s="106">
        <f>'Compare Pt 1'!B699</f>
        <v>447325</v>
      </c>
      <c r="F1218" s="106">
        <f>'Compare Pt 1'!B714</f>
        <v>215460</v>
      </c>
      <c r="G1218" s="106">
        <f>'Compare Pt 1'!B729</f>
        <v>231865</v>
      </c>
      <c r="H1218" s="69"/>
      <c r="I1218" s="69" t="s">
        <v>2403</v>
      </c>
      <c r="J1218" s="109">
        <f t="shared" si="104"/>
        <v>1.84141882401621E-2</v>
      </c>
      <c r="K1218" s="109">
        <f t="shared" si="105"/>
        <v>1.7999313122482749E-2</v>
      </c>
      <c r="L1218" s="109">
        <f t="shared" si="106"/>
        <v>1.8774551523874257E-2</v>
      </c>
      <c r="M1218" s="109">
        <f t="shared" si="107"/>
        <v>1.2980967969735403E-2</v>
      </c>
      <c r="N1218" s="109">
        <f t="shared" si="108"/>
        <v>1.2695345010701718E-2</v>
      </c>
      <c r="O1218" s="109">
        <f t="shared" si="109"/>
        <v>1.3258152435731283E-2</v>
      </c>
    </row>
    <row r="1219" spans="1:15" x14ac:dyDescent="0.2">
      <c r="A1219" s="69" t="s">
        <v>386</v>
      </c>
      <c r="B1219" s="106">
        <f>'Main Pt 1'!B700</f>
        <v>189375</v>
      </c>
      <c r="C1219" s="106">
        <f>'Main Pt 1'!B715</f>
        <v>98230</v>
      </c>
      <c r="D1219" s="106">
        <f>'Main Pt 1'!B730</f>
        <v>91145</v>
      </c>
      <c r="E1219" s="106">
        <f>'Compare Pt 1'!B700</f>
        <v>523235</v>
      </c>
      <c r="F1219" s="106">
        <f>'Compare Pt 1'!B715</f>
        <v>276425</v>
      </c>
      <c r="G1219" s="106">
        <f>'Compare Pt 1'!B730</f>
        <v>246810</v>
      </c>
      <c r="H1219" s="69"/>
      <c r="I1219" s="69" t="s">
        <v>2404</v>
      </c>
      <c r="J1219" s="109">
        <f t="shared" si="104"/>
        <v>3.9376545821823601E-2</v>
      </c>
      <c r="K1219" s="109">
        <f t="shared" si="105"/>
        <v>4.3812973064588791E-2</v>
      </c>
      <c r="L1219" s="109">
        <f t="shared" si="106"/>
        <v>3.5502209515425709E-2</v>
      </c>
      <c r="M1219" s="109">
        <f t="shared" si="107"/>
        <v>1.5183807691598957E-2</v>
      </c>
      <c r="N1219" s="109">
        <f t="shared" si="108"/>
        <v>1.6287527822255742E-2</v>
      </c>
      <c r="O1219" s="109">
        <f t="shared" si="109"/>
        <v>1.4112714737725995E-2</v>
      </c>
    </row>
    <row r="1220" spans="1:15" x14ac:dyDescent="0.2">
      <c r="A1220" s="69" t="s">
        <v>387</v>
      </c>
      <c r="B1220" s="106">
        <f>'Main Pt 1'!B701</f>
        <v>54900</v>
      </c>
      <c r="C1220" s="106">
        <f>'Main Pt 1'!B716</f>
        <v>25875</v>
      </c>
      <c r="D1220" s="106">
        <f>'Main Pt 1'!B731</f>
        <v>29025</v>
      </c>
      <c r="E1220" s="106">
        <f>'Compare Pt 1'!B701</f>
        <v>313265</v>
      </c>
      <c r="F1220" s="106">
        <f>'Compare Pt 1'!B716</f>
        <v>148880</v>
      </c>
      <c r="G1220" s="106">
        <f>'Compare Pt 1'!B731</f>
        <v>164380</v>
      </c>
      <c r="H1220" s="69"/>
      <c r="I1220" s="69" t="s">
        <v>2405</v>
      </c>
      <c r="J1220" s="109">
        <f t="shared" si="104"/>
        <v>1.1415299620425694E-2</v>
      </c>
      <c r="K1220" s="109">
        <f t="shared" si="105"/>
        <v>1.1540880362885421E-2</v>
      </c>
      <c r="L1220" s="109">
        <f t="shared" si="106"/>
        <v>1.1305629833619301E-2</v>
      </c>
      <c r="M1220" s="109">
        <f t="shared" si="107"/>
        <v>9.090667704776529E-3</v>
      </c>
      <c r="N1220" s="109">
        <f t="shared" si="108"/>
        <v>8.7723148853303245E-3</v>
      </c>
      <c r="O1220" s="109">
        <f t="shared" si="109"/>
        <v>9.3993276147133382E-3</v>
      </c>
    </row>
    <row r="1221" spans="1:15" x14ac:dyDescent="0.2">
      <c r="A1221" s="69" t="s">
        <v>388</v>
      </c>
      <c r="B1221" s="106">
        <f>'Main Pt 1'!B702</f>
        <v>91385</v>
      </c>
      <c r="C1221" s="106">
        <f>'Main Pt 1'!B717</f>
        <v>45655</v>
      </c>
      <c r="D1221" s="106">
        <f>'Main Pt 1'!B732</f>
        <v>45735</v>
      </c>
      <c r="E1221" s="106">
        <f>'Compare Pt 1'!B702</f>
        <v>264305</v>
      </c>
      <c r="F1221" s="106">
        <f>'Compare Pt 1'!B717</f>
        <v>133480</v>
      </c>
      <c r="G1221" s="106">
        <f>'Compare Pt 1'!B732</f>
        <v>130825</v>
      </c>
      <c r="H1221" s="69"/>
      <c r="I1221" s="69" t="s">
        <v>2406</v>
      </c>
      <c r="J1221" s="109">
        <f t="shared" si="104"/>
        <v>1.9001587537570162E-2</v>
      </c>
      <c r="K1221" s="109">
        <f t="shared" si="105"/>
        <v>2.0363242240291166E-2</v>
      </c>
      <c r="L1221" s="109">
        <f t="shared" si="106"/>
        <v>1.7814400704240438E-2</v>
      </c>
      <c r="M1221" s="109">
        <f t="shared" si="107"/>
        <v>7.6698926714154486E-3</v>
      </c>
      <c r="N1221" s="109">
        <f t="shared" si="108"/>
        <v>7.8649153069175956E-3</v>
      </c>
      <c r="O1221" s="109">
        <f t="shared" si="109"/>
        <v>7.4806365445606064E-3</v>
      </c>
    </row>
    <row r="1222" spans="1:15" x14ac:dyDescent="0.2">
      <c r="A1222" s="69" t="s">
        <v>389</v>
      </c>
      <c r="B1222" s="106">
        <f>'Main Pt 1'!B703</f>
        <v>61405</v>
      </c>
      <c r="C1222" s="106">
        <f>'Main Pt 1'!B718</f>
        <v>28510</v>
      </c>
      <c r="D1222" s="106">
        <f>'Main Pt 1'!B733</f>
        <v>32895</v>
      </c>
      <c r="E1222" s="106">
        <f>'Compare Pt 1'!B703</f>
        <v>188710</v>
      </c>
      <c r="F1222" s="106">
        <f>'Compare Pt 1'!B718</f>
        <v>89115</v>
      </c>
      <c r="G1222" s="106">
        <f>'Compare Pt 1'!B733</f>
        <v>99595</v>
      </c>
      <c r="H1222" s="69"/>
      <c r="I1222" s="69" t="s">
        <v>2407</v>
      </c>
      <c r="J1222" s="109">
        <f t="shared" si="104"/>
        <v>1.2767877471625494E-2</v>
      </c>
      <c r="K1222" s="109">
        <f t="shared" si="105"/>
        <v>1.2716154556361868E-2</v>
      </c>
      <c r="L1222" s="109">
        <f t="shared" si="106"/>
        <v>1.2813047144768542E-2</v>
      </c>
      <c r="M1222" s="109">
        <f t="shared" si="107"/>
        <v>5.4761939653915339E-3</v>
      </c>
      <c r="N1222" s="109">
        <f t="shared" si="108"/>
        <v>5.2508385344318372E-3</v>
      </c>
      <c r="O1222" s="109">
        <f t="shared" si="109"/>
        <v>5.694890094825252E-3</v>
      </c>
    </row>
    <row r="1223" spans="1:15" x14ac:dyDescent="0.2">
      <c r="A1223" s="69" t="s">
        <v>390</v>
      </c>
      <c r="B1223" s="106">
        <f>'Main Pt 1'!B704</f>
        <v>11915</v>
      </c>
      <c r="C1223" s="106">
        <f>'Main Pt 1'!B719</f>
        <v>4885</v>
      </c>
      <c r="D1223" s="106">
        <f>'Main Pt 1'!B734</f>
        <v>7035</v>
      </c>
      <c r="E1223" s="106">
        <f>'Compare Pt 1'!B704</f>
        <v>92920</v>
      </c>
      <c r="F1223" s="106">
        <f>'Compare Pt 1'!B719</f>
        <v>40105</v>
      </c>
      <c r="G1223" s="106">
        <f>'Compare Pt 1'!B734</f>
        <v>52815</v>
      </c>
      <c r="H1223" s="69"/>
      <c r="I1223" s="69" t="s">
        <v>2408</v>
      </c>
      <c r="J1223" s="109">
        <f t="shared" si="104"/>
        <v>2.4774734968555944E-3</v>
      </c>
      <c r="K1223" s="109">
        <f t="shared" si="105"/>
        <v>2.1788290076403972E-3</v>
      </c>
      <c r="L1223" s="109">
        <f t="shared" si="106"/>
        <v>2.7402275927480373E-3</v>
      </c>
      <c r="M1223" s="109">
        <f t="shared" si="107"/>
        <v>2.6964545772040767E-3</v>
      </c>
      <c r="N1223" s="109">
        <f t="shared" si="108"/>
        <v>2.3630688371586018E-3</v>
      </c>
      <c r="O1223" s="109">
        <f t="shared" si="109"/>
        <v>3.019987151545717E-3</v>
      </c>
    </row>
    <row r="1224" spans="1:15" x14ac:dyDescent="0.2">
      <c r="A1224" s="69" t="s">
        <v>391</v>
      </c>
      <c r="B1224" s="106">
        <f>'Main Pt 1'!B705</f>
        <v>24405</v>
      </c>
      <c r="C1224" s="106">
        <f>'Main Pt 1'!B720</f>
        <v>11055</v>
      </c>
      <c r="D1224" s="106">
        <f>'Main Pt 1'!B735</f>
        <v>13350</v>
      </c>
      <c r="E1224" s="106">
        <f>'Compare Pt 1'!B705</f>
        <v>132090</v>
      </c>
      <c r="F1224" s="106">
        <f>'Compare Pt 1'!B720</f>
        <v>62535</v>
      </c>
      <c r="G1224" s="106">
        <f>'Compare Pt 1'!B735</f>
        <v>69550</v>
      </c>
      <c r="H1224" s="69"/>
      <c r="I1224" s="69" t="s">
        <v>2409</v>
      </c>
      <c r="J1224" s="109">
        <f t="shared" si="104"/>
        <v>5.0745061427411482E-3</v>
      </c>
      <c r="K1224" s="109">
        <f t="shared" si="105"/>
        <v>4.9307993202588728E-3</v>
      </c>
      <c r="L1224" s="109">
        <f t="shared" si="106"/>
        <v>5.2000054531892393E-3</v>
      </c>
      <c r="M1224" s="109">
        <f t="shared" si="107"/>
        <v>3.8331326420887484E-3</v>
      </c>
      <c r="N1224" s="109">
        <f t="shared" si="108"/>
        <v>3.6846904309116861E-3</v>
      </c>
      <c r="O1224" s="109">
        <f t="shared" si="109"/>
        <v>3.9769025161413354E-3</v>
      </c>
    </row>
    <row r="1225" spans="1:15" x14ac:dyDescent="0.2">
      <c r="A1225" s="69" t="s">
        <v>392</v>
      </c>
      <c r="B1225" s="106">
        <f>'Main Pt 1'!B706</f>
        <v>38840</v>
      </c>
      <c r="C1225" s="106">
        <f>'Main Pt 1'!B721</f>
        <v>18460</v>
      </c>
      <c r="D1225" s="106">
        <f>'Main Pt 1'!B736</f>
        <v>20380</v>
      </c>
      <c r="E1225" s="106">
        <f>'Compare Pt 1'!B706</f>
        <v>232375</v>
      </c>
      <c r="F1225" s="106">
        <f>'Compare Pt 1'!B721</f>
        <v>113145</v>
      </c>
      <c r="G1225" s="106">
        <f>'Compare Pt 1'!B736</f>
        <v>119230</v>
      </c>
      <c r="H1225" s="69"/>
      <c r="I1225" s="69" t="s">
        <v>2410</v>
      </c>
      <c r="J1225" s="109">
        <f t="shared" si="104"/>
        <v>8.0759606057802177E-3</v>
      </c>
      <c r="K1225" s="109">
        <f t="shared" si="105"/>
        <v>8.2336097197628928E-3</v>
      </c>
      <c r="L1225" s="109">
        <f t="shared" si="106"/>
        <v>7.9382854783518128E-3</v>
      </c>
      <c r="M1225" s="109">
        <f t="shared" si="107"/>
        <v>6.7433128753529633E-3</v>
      </c>
      <c r="N1225" s="109">
        <f t="shared" si="108"/>
        <v>6.6667354090589707E-3</v>
      </c>
      <c r="O1225" s="109">
        <f t="shared" si="109"/>
        <v>6.8176288569307174E-3</v>
      </c>
    </row>
    <row r="1226" spans="1:15" x14ac:dyDescent="0.2">
      <c r="A1226" s="69" t="s">
        <v>393</v>
      </c>
      <c r="B1226" s="106">
        <f>'Main Pt 1'!B707</f>
        <v>3219095</v>
      </c>
      <c r="C1226" s="106">
        <f>'Main Pt 1'!B722</f>
        <v>1478580</v>
      </c>
      <c r="D1226" s="106">
        <f>'Main Pt 1'!B737</f>
        <v>1740515</v>
      </c>
      <c r="E1226" s="106">
        <f>'Compare Pt 1'!B707</f>
        <v>26785480</v>
      </c>
      <c r="F1226" s="106">
        <f>'Compare Pt 1'!B722</f>
        <v>13246490</v>
      </c>
      <c r="G1226" s="106">
        <f>'Compare Pt 1'!B737</f>
        <v>13538995</v>
      </c>
      <c r="H1226" s="69"/>
      <c r="I1226" s="69" t="s">
        <v>2397</v>
      </c>
      <c r="J1226" s="109">
        <f t="shared" si="104"/>
        <v>0.66934305886364742</v>
      </c>
      <c r="K1226" s="109">
        <f t="shared" si="105"/>
        <v>0.65948270094512562</v>
      </c>
      <c r="L1226" s="109">
        <f t="shared" si="106"/>
        <v>0.67795411920282167</v>
      </c>
      <c r="M1226" s="109">
        <f t="shared" si="107"/>
        <v>0.77729046651537081</v>
      </c>
      <c r="N1226" s="109">
        <f t="shared" si="108"/>
        <v>0.78051035334080665</v>
      </c>
      <c r="O1226" s="109">
        <f t="shared" si="109"/>
        <v>0.77416625854097709</v>
      </c>
    </row>
    <row r="1227" spans="1:15" x14ac:dyDescent="0.2">
      <c r="A1227" s="69"/>
      <c r="B1227" s="106"/>
      <c r="C1227" s="106"/>
      <c r="D1227" s="106"/>
      <c r="E1227" s="106"/>
      <c r="F1227" s="106"/>
      <c r="G1227" s="106"/>
      <c r="H1227" s="69"/>
      <c r="I1227" s="69"/>
      <c r="J1227" s="69"/>
      <c r="K1227" s="69"/>
      <c r="L1227" s="69"/>
      <c r="M1227" s="69"/>
      <c r="N1227" s="69"/>
      <c r="O1227" s="69"/>
    </row>
    <row r="1228" spans="1:15" ht="15.75" x14ac:dyDescent="0.25">
      <c r="A1228" s="102" t="s">
        <v>410</v>
      </c>
      <c r="B1228" s="110">
        <f>'Main Pt 1'!B738</f>
        <v>4809335</v>
      </c>
      <c r="C1228" s="110">
        <f>'Main Pt 1'!B1017</f>
        <v>2242025</v>
      </c>
      <c r="D1228" s="110">
        <f>'Main Pt 1'!B1296</f>
        <v>2567310</v>
      </c>
      <c r="E1228" s="110">
        <f>'Compare Pt 1'!B738</f>
        <v>34460065</v>
      </c>
      <c r="F1228" s="110">
        <f>'Compare Pt 1'!B1017</f>
        <v>16971575</v>
      </c>
      <c r="G1228" s="110">
        <f>'Compare Pt 1'!B1296</f>
        <v>17488485</v>
      </c>
      <c r="H1228" s="84"/>
      <c r="I1228" s="84"/>
      <c r="J1228" s="84"/>
      <c r="K1228" s="84"/>
      <c r="L1228" s="84"/>
      <c r="M1228" s="84"/>
      <c r="N1228" s="84"/>
      <c r="O1228" s="84"/>
    </row>
    <row r="1229" spans="1:15" x14ac:dyDescent="0.2">
      <c r="A1229" s="84" t="s">
        <v>411</v>
      </c>
      <c r="B1229" s="110">
        <f>'Main Pt 1'!B739</f>
        <v>358710</v>
      </c>
      <c r="C1229" s="110">
        <f>'Main Pt 1'!B1018</f>
        <v>159355</v>
      </c>
      <c r="D1229" s="110">
        <f>'Main Pt 1'!B1297</f>
        <v>199355</v>
      </c>
      <c r="E1229" s="110">
        <f>'Compare Pt 1'!B739</f>
        <v>2130520</v>
      </c>
      <c r="F1229" s="110">
        <f>'Compare Pt 1'!B1018</f>
        <v>1026675</v>
      </c>
      <c r="G1229" s="110">
        <f>'Compare Pt 1'!B1297</f>
        <v>1103840</v>
      </c>
      <c r="H1229" s="84"/>
      <c r="I1229" s="84" t="s">
        <v>2498</v>
      </c>
      <c r="J1229" s="119">
        <f>B1229/B$1228</f>
        <v>7.4586195388759574E-2</v>
      </c>
      <c r="K1229" s="119">
        <f t="shared" ref="K1229:O1244" si="110">C1229/C$1228</f>
        <v>7.1076370691673815E-2</v>
      </c>
      <c r="L1229" s="119">
        <f t="shared" si="110"/>
        <v>7.7651315968854565E-2</v>
      </c>
      <c r="M1229" s="119">
        <f t="shared" si="110"/>
        <v>6.1825768465613745E-2</v>
      </c>
      <c r="N1229" s="119">
        <f t="shared" si="110"/>
        <v>6.0493796244603111E-2</v>
      </c>
      <c r="O1229" s="119">
        <f t="shared" si="110"/>
        <v>6.3118103140437837E-2</v>
      </c>
    </row>
    <row r="1230" spans="1:15" x14ac:dyDescent="0.2">
      <c r="A1230" s="84" t="s">
        <v>415</v>
      </c>
      <c r="B1230" s="110">
        <f>'Main Pt 1'!B743</f>
        <v>1480710</v>
      </c>
      <c r="C1230" s="110">
        <f>'Main Pt 1'!B1022</f>
        <v>673705</v>
      </c>
      <c r="D1230" s="110">
        <f>'Main Pt 1'!B1301</f>
        <v>807000</v>
      </c>
      <c r="E1230" s="110">
        <f>'Compare Pt 1'!B743</f>
        <v>11628535</v>
      </c>
      <c r="F1230" s="110">
        <f>'Compare Pt 1'!B1022</f>
        <v>5745695</v>
      </c>
      <c r="G1230" s="110">
        <f>'Compare Pt 1'!B1301</f>
        <v>5882840</v>
      </c>
      <c r="H1230" s="84"/>
      <c r="I1230" s="84" t="s">
        <v>2499</v>
      </c>
      <c r="J1230" s="119">
        <f t="shared" ref="J1230:J1257" si="111">B1230/B$1228</f>
        <v>0.30788248271330654</v>
      </c>
      <c r="K1230" s="119">
        <f t="shared" si="110"/>
        <v>0.30048951282880432</v>
      </c>
      <c r="L1230" s="119">
        <f t="shared" si="110"/>
        <v>0.3143367961017563</v>
      </c>
      <c r="M1230" s="119">
        <f t="shared" si="110"/>
        <v>0.33744959564063504</v>
      </c>
      <c r="N1230" s="119">
        <f t="shared" si="110"/>
        <v>0.33854813121351435</v>
      </c>
      <c r="O1230" s="119">
        <f t="shared" si="110"/>
        <v>0.336383626140286</v>
      </c>
    </row>
    <row r="1231" spans="1:15" x14ac:dyDescent="0.2">
      <c r="A1231" s="84" t="s">
        <v>425</v>
      </c>
      <c r="B1231" s="110">
        <f>'Main Pt 1'!B753</f>
        <v>2210445</v>
      </c>
      <c r="C1231" s="110">
        <f>'Main Pt 1'!B1032</f>
        <v>1016410</v>
      </c>
      <c r="D1231" s="110">
        <f>'Main Pt 1'!B1311</f>
        <v>1194030</v>
      </c>
      <c r="E1231" s="110">
        <f>'Compare Pt 1'!B753</f>
        <v>19683320</v>
      </c>
      <c r="F1231" s="110">
        <f>'Compare Pt 1'!B1032</f>
        <v>9687715</v>
      </c>
      <c r="G1231" s="110">
        <f>'Compare Pt 1'!B1311</f>
        <v>9995610</v>
      </c>
      <c r="H1231" s="84"/>
      <c r="I1231" s="84" t="s">
        <v>2500</v>
      </c>
      <c r="J1231" s="119">
        <f t="shared" si="111"/>
        <v>0.45961551856961513</v>
      </c>
      <c r="K1231" s="119">
        <f t="shared" si="110"/>
        <v>0.45334463264236574</v>
      </c>
      <c r="L1231" s="119">
        <f t="shared" si="110"/>
        <v>0.4650899190202975</v>
      </c>
      <c r="M1231" s="119">
        <f t="shared" si="110"/>
        <v>0.57119219014821943</v>
      </c>
      <c r="N1231" s="119">
        <f t="shared" si="110"/>
        <v>0.57082003290796524</v>
      </c>
      <c r="O1231" s="119">
        <f t="shared" si="110"/>
        <v>0.57155379668393236</v>
      </c>
    </row>
    <row r="1232" spans="1:15" x14ac:dyDescent="0.2">
      <c r="A1232" s="84" t="s">
        <v>499</v>
      </c>
      <c r="B1232" s="110">
        <f>'Main Pt 1'!B827</f>
        <v>138395</v>
      </c>
      <c r="C1232" s="110">
        <f>'Main Pt 1'!B1106</f>
        <v>60855</v>
      </c>
      <c r="D1232" s="110">
        <f>'Main Pt 1'!B1385</f>
        <v>77540</v>
      </c>
      <c r="E1232" s="110">
        <f>'Compare Pt 1'!B827</f>
        <v>749155</v>
      </c>
      <c r="F1232" s="110">
        <f>'Compare Pt 1'!B1106</f>
        <v>349810</v>
      </c>
      <c r="G1232" s="110">
        <f>'Compare Pt 1'!B1385</f>
        <v>399345</v>
      </c>
      <c r="H1232" s="84"/>
      <c r="I1232" s="84" t="s">
        <v>2501</v>
      </c>
      <c r="J1232" s="119">
        <f t="shared" si="111"/>
        <v>2.8776327704349978E-2</v>
      </c>
      <c r="K1232" s="119">
        <f t="shared" si="110"/>
        <v>2.7142873072334161E-2</v>
      </c>
      <c r="L1232" s="119">
        <f t="shared" si="110"/>
        <v>3.0202819293345954E-2</v>
      </c>
      <c r="M1232" s="119">
        <f t="shared" si="110"/>
        <v>2.1739802289984074E-2</v>
      </c>
      <c r="N1232" s="119">
        <f t="shared" si="110"/>
        <v>2.0611522501594579E-2</v>
      </c>
      <c r="O1232" s="119">
        <f t="shared" si="110"/>
        <v>2.2834739544334459E-2</v>
      </c>
    </row>
    <row r="1233" spans="1:15" x14ac:dyDescent="0.2">
      <c r="A1233" s="84" t="s">
        <v>520</v>
      </c>
      <c r="B1233" s="110">
        <f>'Main Pt 1'!B848</f>
        <v>121130</v>
      </c>
      <c r="C1233" s="110">
        <f>'Main Pt 1'!B1127</f>
        <v>55630</v>
      </c>
      <c r="D1233" s="110">
        <f>'Main Pt 1'!B1406</f>
        <v>65500</v>
      </c>
      <c r="E1233" s="110">
        <f>'Compare Pt 1'!B848</f>
        <v>674640</v>
      </c>
      <c r="F1233" s="110">
        <f>'Compare Pt 1'!B1127</f>
        <v>325210</v>
      </c>
      <c r="G1233" s="110">
        <f>'Compare Pt 1'!B1406</f>
        <v>349425</v>
      </c>
      <c r="H1233" s="84"/>
      <c r="I1233" s="84" t="s">
        <v>2502</v>
      </c>
      <c r="J1233" s="119">
        <f t="shared" si="111"/>
        <v>2.5186434299128674E-2</v>
      </c>
      <c r="K1233" s="119">
        <f t="shared" si="110"/>
        <v>2.4812390584404723E-2</v>
      </c>
      <c r="L1233" s="119">
        <f t="shared" si="110"/>
        <v>2.5513085681121483E-2</v>
      </c>
      <c r="M1233" s="119">
        <f t="shared" si="110"/>
        <v>1.9577444209696065E-2</v>
      </c>
      <c r="N1233" s="119">
        <f t="shared" si="110"/>
        <v>1.9162040058156065E-2</v>
      </c>
      <c r="O1233" s="119">
        <f t="shared" si="110"/>
        <v>1.9980289887889087E-2</v>
      </c>
    </row>
    <row r="1234" spans="1:15" x14ac:dyDescent="0.2">
      <c r="A1234" s="84" t="s">
        <v>545</v>
      </c>
      <c r="B1234" s="110">
        <f>'Main Pt 1'!B873</f>
        <v>274025</v>
      </c>
      <c r="C1234" s="110">
        <f>'Main Pt 1'!B1152</f>
        <v>134085</v>
      </c>
      <c r="D1234" s="110">
        <f>'Main Pt 1'!B1431</f>
        <v>139945</v>
      </c>
      <c r="E1234" s="110">
        <f>'Compare Pt 1'!B873</f>
        <v>1067925</v>
      </c>
      <c r="F1234" s="110">
        <f>'Compare Pt 1'!B1152</f>
        <v>539805</v>
      </c>
      <c r="G1234" s="110">
        <f>'Compare Pt 1'!B1431</f>
        <v>528120</v>
      </c>
      <c r="H1234" s="84"/>
      <c r="I1234" s="84" t="s">
        <v>2503</v>
      </c>
      <c r="J1234" s="119">
        <f t="shared" si="111"/>
        <v>5.6977731848581979E-2</v>
      </c>
      <c r="K1234" s="119">
        <f t="shared" si="110"/>
        <v>5.9805309931869624E-2</v>
      </c>
      <c r="L1234" s="119">
        <f t="shared" si="110"/>
        <v>5.4510362986939634E-2</v>
      </c>
      <c r="M1234" s="119">
        <f t="shared" si="110"/>
        <v>3.0990220128720013E-2</v>
      </c>
      <c r="N1234" s="119">
        <f t="shared" si="110"/>
        <v>3.1806417495135249E-2</v>
      </c>
      <c r="O1234" s="119">
        <f t="shared" si="110"/>
        <v>3.0198156101000174E-2</v>
      </c>
    </row>
    <row r="1235" spans="1:15" x14ac:dyDescent="0.2">
      <c r="A1235" s="84" t="s">
        <v>613</v>
      </c>
      <c r="B1235" s="110">
        <f>'Main Pt 1'!B941</f>
        <v>1213970</v>
      </c>
      <c r="C1235" s="110">
        <f>'Main Pt 1'!B1220</f>
        <v>589325</v>
      </c>
      <c r="D1235" s="110">
        <f>'Main Pt 1'!B1499</f>
        <v>624650</v>
      </c>
      <c r="E1235" s="110">
        <f>'Compare Pt 1'!B941</f>
        <v>6095235</v>
      </c>
      <c r="F1235" s="110">
        <f>'Compare Pt 1'!B1220</f>
        <v>2958125</v>
      </c>
      <c r="G1235" s="110">
        <f>'Compare Pt 1'!B1499</f>
        <v>3137115</v>
      </c>
      <c r="H1235" s="84"/>
      <c r="I1235" s="84" t="s">
        <v>2504</v>
      </c>
      <c r="J1235" s="119">
        <f t="shared" si="111"/>
        <v>0.2524195133006954</v>
      </c>
      <c r="K1235" s="119">
        <f t="shared" si="110"/>
        <v>0.26285389324383091</v>
      </c>
      <c r="L1235" s="119">
        <f t="shared" si="110"/>
        <v>0.24330914459103109</v>
      </c>
      <c r="M1235" s="119">
        <f t="shared" si="110"/>
        <v>0.17687822121055199</v>
      </c>
      <c r="N1235" s="119">
        <f t="shared" si="110"/>
        <v>0.17429879077221766</v>
      </c>
      <c r="O1235" s="119">
        <f t="shared" si="110"/>
        <v>0.17938174747555319</v>
      </c>
    </row>
    <row r="1236" spans="1:15" x14ac:dyDescent="0.2">
      <c r="A1236" s="84" t="s">
        <v>675</v>
      </c>
      <c r="B1236" s="110">
        <f>'Main Pt 1'!B1007</f>
        <v>10110</v>
      </c>
      <c r="C1236" s="110">
        <f>'Main Pt 1'!B1286</f>
        <v>4750</v>
      </c>
      <c r="D1236" s="110">
        <f>'Main Pt 1'!B1565</f>
        <v>5360</v>
      </c>
      <c r="E1236" s="110">
        <f>'Compare Pt 1'!B1007</f>
        <v>85470</v>
      </c>
      <c r="F1236" s="110">
        <f>'Compare Pt 1'!B1286</f>
        <v>43030</v>
      </c>
      <c r="G1236" s="110">
        <f>'Compare Pt 1'!B1565</f>
        <v>42435</v>
      </c>
      <c r="H1236" s="84"/>
      <c r="I1236" s="84" t="s">
        <v>2505</v>
      </c>
      <c r="J1236" s="119">
        <f t="shared" si="111"/>
        <v>2.1021617333789391E-3</v>
      </c>
      <c r="K1236" s="119">
        <f t="shared" si="110"/>
        <v>2.118620443572217E-3</v>
      </c>
      <c r="L1236" s="119">
        <f t="shared" si="110"/>
        <v>2.0877883855085675E-3</v>
      </c>
      <c r="M1236" s="119">
        <f t="shared" si="110"/>
        <v>2.4802622978221311E-3</v>
      </c>
      <c r="N1236" s="119">
        <f t="shared" si="110"/>
        <v>2.5354158350064742E-3</v>
      </c>
      <c r="O1236" s="119">
        <f t="shared" si="110"/>
        <v>2.4264537494242638E-3</v>
      </c>
    </row>
    <row r="1237" spans="1:15" x14ac:dyDescent="0.2">
      <c r="A1237" s="84"/>
      <c r="B1237" s="110"/>
      <c r="C1237" s="110"/>
      <c r="D1237" s="110"/>
      <c r="E1237" s="110"/>
      <c r="F1237" s="110"/>
      <c r="G1237" s="110"/>
      <c r="H1237" s="84"/>
      <c r="I1237" s="84" t="s">
        <v>2497</v>
      </c>
      <c r="J1237" s="119"/>
      <c r="K1237" s="119"/>
      <c r="L1237" s="119"/>
      <c r="M1237" s="119"/>
      <c r="N1237" s="119"/>
      <c r="O1237" s="119"/>
    </row>
    <row r="1238" spans="1:15" x14ac:dyDescent="0.2">
      <c r="A1238" s="84"/>
      <c r="B1238" s="110"/>
      <c r="C1238" s="110"/>
      <c r="D1238" s="110"/>
      <c r="E1238" s="110"/>
      <c r="F1238" s="110"/>
      <c r="G1238" s="110"/>
      <c r="H1238" s="84"/>
      <c r="I1238" s="84" t="s">
        <v>2497</v>
      </c>
      <c r="J1238" s="119"/>
      <c r="K1238" s="119"/>
      <c r="L1238" s="119"/>
      <c r="M1238" s="119"/>
      <c r="N1238" s="119"/>
      <c r="O1238" s="119"/>
    </row>
    <row r="1239" spans="1:15" x14ac:dyDescent="0.2">
      <c r="A1239" s="84" t="s">
        <v>426</v>
      </c>
      <c r="B1239" s="110">
        <f>'Main Pt 1'!B754</f>
        <v>1212895</v>
      </c>
      <c r="C1239" s="110">
        <f>'Main Pt 1'!B1033</f>
        <v>552295</v>
      </c>
      <c r="D1239" s="110">
        <f>'Main Pt 1'!B1312</f>
        <v>660600</v>
      </c>
      <c r="E1239" s="110">
        <f>'Compare Pt 1'!B754</f>
        <v>11211845</v>
      </c>
      <c r="F1239" s="110">
        <f>'Compare Pt 1'!B1033</f>
        <v>5474735</v>
      </c>
      <c r="G1239" s="110">
        <f>'Compare Pt 1'!B1312</f>
        <v>5737115</v>
      </c>
      <c r="H1239" s="84"/>
      <c r="I1239" s="84" t="s">
        <v>2506</v>
      </c>
      <c r="J1239" s="119">
        <f t="shared" si="111"/>
        <v>0.25219598967424811</v>
      </c>
      <c r="K1239" s="119">
        <f t="shared" si="110"/>
        <v>0.24633757429109845</v>
      </c>
      <c r="L1239" s="119">
        <f t="shared" si="110"/>
        <v>0.2573121282587611</v>
      </c>
      <c r="M1239" s="119">
        <f t="shared" si="110"/>
        <v>0.32535762773517696</v>
      </c>
      <c r="N1239" s="119">
        <f t="shared" si="110"/>
        <v>0.32258261239749403</v>
      </c>
      <c r="O1239" s="119">
        <f t="shared" si="110"/>
        <v>0.32805100041541618</v>
      </c>
    </row>
    <row r="1240" spans="1:15" x14ac:dyDescent="0.2">
      <c r="A1240" s="84" t="s">
        <v>435</v>
      </c>
      <c r="B1240" s="110">
        <f>'Main Pt 1'!B763</f>
        <v>561465</v>
      </c>
      <c r="C1240" s="110">
        <f>'Main Pt 1'!B1042</f>
        <v>257910</v>
      </c>
      <c r="D1240" s="110">
        <f>'Main Pt 1'!B1321</f>
        <v>303555</v>
      </c>
      <c r="E1240" s="110">
        <f>'Compare Pt 1'!B763</f>
        <v>4680815</v>
      </c>
      <c r="F1240" s="110">
        <f>'Compare Pt 1'!B1042</f>
        <v>2283480</v>
      </c>
      <c r="G1240" s="110">
        <f>'Compare Pt 1'!B1321</f>
        <v>2397335</v>
      </c>
      <c r="H1240" s="84"/>
      <c r="I1240" s="84" t="s">
        <v>2507</v>
      </c>
      <c r="J1240" s="119">
        <f t="shared" si="111"/>
        <v>0.11674483062627161</v>
      </c>
      <c r="K1240" s="119">
        <f t="shared" si="110"/>
        <v>0.11503439970562326</v>
      </c>
      <c r="L1240" s="119">
        <f t="shared" si="110"/>
        <v>0.11823854540355469</v>
      </c>
      <c r="M1240" s="119">
        <f t="shared" si="110"/>
        <v>0.13583302875371825</v>
      </c>
      <c r="N1240" s="119">
        <f t="shared" si="110"/>
        <v>0.13454732398142188</v>
      </c>
      <c r="O1240" s="119">
        <f t="shared" si="110"/>
        <v>0.13708077057561019</v>
      </c>
    </row>
    <row r="1241" spans="1:15" x14ac:dyDescent="0.2">
      <c r="A1241" s="84" t="s">
        <v>440</v>
      </c>
      <c r="B1241" s="110">
        <f>'Main Pt 1'!B768</f>
        <v>490580</v>
      </c>
      <c r="C1241" s="110">
        <f>'Main Pt 1'!B1047</f>
        <v>224960</v>
      </c>
      <c r="D1241" s="110">
        <f>'Main Pt 1'!B1326</f>
        <v>265620</v>
      </c>
      <c r="E1241" s="110">
        <f>'Compare Pt 1'!B768</f>
        <v>4600855</v>
      </c>
      <c r="F1241" s="110">
        <f>'Compare Pt 1'!B1047</f>
        <v>2258090</v>
      </c>
      <c r="G1241" s="110">
        <f>'Compare Pt 1'!B1326</f>
        <v>2342760</v>
      </c>
      <c r="H1241" s="84"/>
      <c r="I1241" s="84" t="s">
        <v>2508</v>
      </c>
      <c r="J1241" s="119">
        <f t="shared" si="111"/>
        <v>0.10200578666281306</v>
      </c>
      <c r="K1241" s="119">
        <f t="shared" si="110"/>
        <v>0.1003378642075802</v>
      </c>
      <c r="L1241" s="119">
        <f t="shared" si="110"/>
        <v>0.1034623789102212</v>
      </c>
      <c r="M1241" s="119">
        <f t="shared" si="110"/>
        <v>0.13351266168534506</v>
      </c>
      <c r="N1241" s="119">
        <f t="shared" si="110"/>
        <v>0.13305129311805181</v>
      </c>
      <c r="O1241" s="119">
        <f t="shared" si="110"/>
        <v>0.13396014577592055</v>
      </c>
    </row>
    <row r="1242" spans="1:15" x14ac:dyDescent="0.2">
      <c r="A1242" s="84" t="s">
        <v>451</v>
      </c>
      <c r="B1242" s="110">
        <f>'Main Pt 1'!B779</f>
        <v>120315</v>
      </c>
      <c r="C1242" s="110">
        <f>'Main Pt 1'!B1058</f>
        <v>54545</v>
      </c>
      <c r="D1242" s="110">
        <f>'Main Pt 1'!B1337</f>
        <v>65770</v>
      </c>
      <c r="E1242" s="110">
        <f>'Compare Pt 1'!B779</f>
        <v>1201320</v>
      </c>
      <c r="F1242" s="110">
        <f>'Compare Pt 1'!B1058</f>
        <v>579005</v>
      </c>
      <c r="G1242" s="110">
        <f>'Compare Pt 1'!B1337</f>
        <v>622315</v>
      </c>
      <c r="H1242" s="84"/>
      <c r="I1242" s="84" t="s">
        <v>2509</v>
      </c>
      <c r="J1242" s="119">
        <f t="shared" si="111"/>
        <v>2.5016972200938382E-2</v>
      </c>
      <c r="K1242" s="119">
        <f t="shared" si="110"/>
        <v>2.4328453072557175E-2</v>
      </c>
      <c r="L1242" s="119">
        <f t="shared" si="110"/>
        <v>2.5618254125913894E-2</v>
      </c>
      <c r="M1242" s="119">
        <f t="shared" si="110"/>
        <v>3.4861222693572981E-2</v>
      </c>
      <c r="N1242" s="119">
        <f t="shared" si="110"/>
        <v>3.4116161876549464E-2</v>
      </c>
      <c r="O1242" s="119">
        <f t="shared" si="110"/>
        <v>3.5584271593565711E-2</v>
      </c>
    </row>
    <row r="1243" spans="1:15" x14ac:dyDescent="0.2">
      <c r="A1243" s="84" t="s">
        <v>458</v>
      </c>
      <c r="B1243" s="110">
        <f>'Main Pt 1'!B786</f>
        <v>386220</v>
      </c>
      <c r="C1243" s="110">
        <f>'Main Pt 1'!B1065</f>
        <v>176470</v>
      </c>
      <c r="D1243" s="110">
        <f>'Main Pt 1'!B1344</f>
        <v>209750</v>
      </c>
      <c r="E1243" s="110">
        <f>'Compare Pt 1'!B786</f>
        <v>3431245</v>
      </c>
      <c r="F1243" s="110">
        <f>'Compare Pt 1'!B1065</f>
        <v>1666740</v>
      </c>
      <c r="G1243" s="110">
        <f>'Compare Pt 1'!B1344</f>
        <v>1764505</v>
      </c>
      <c r="H1243" s="84"/>
      <c r="I1243" s="84" t="s">
        <v>2510</v>
      </c>
      <c r="J1243" s="119">
        <f t="shared" si="111"/>
        <v>8.0306320936262499E-2</v>
      </c>
      <c r="K1243" s="119">
        <f t="shared" si="110"/>
        <v>7.871009466888193E-2</v>
      </c>
      <c r="L1243" s="119">
        <f t="shared" si="110"/>
        <v>8.1700301093362307E-2</v>
      </c>
      <c r="M1243" s="119">
        <f t="shared" si="110"/>
        <v>9.9571634586295754E-2</v>
      </c>
      <c r="N1243" s="119">
        <f t="shared" si="110"/>
        <v>9.8207738527508498E-2</v>
      </c>
      <c r="O1243" s="119">
        <f t="shared" si="110"/>
        <v>0.10089524621486652</v>
      </c>
    </row>
    <row r="1244" spans="1:15" x14ac:dyDescent="0.2">
      <c r="A1244" s="84" t="s">
        <v>474</v>
      </c>
      <c r="B1244" s="110">
        <f>'Main Pt 1'!B802</f>
        <v>323230</v>
      </c>
      <c r="C1244" s="110">
        <f>'Main Pt 1'!B1081</f>
        <v>151360</v>
      </c>
      <c r="D1244" s="110">
        <f>'Main Pt 1'!B1360</f>
        <v>171870</v>
      </c>
      <c r="E1244" s="110">
        <f>'Compare Pt 1'!B802</f>
        <v>3012375</v>
      </c>
      <c r="F1244" s="110">
        <f>'Compare Pt 1'!B1081</f>
        <v>1494605</v>
      </c>
      <c r="G1244" s="110">
        <f>'Compare Pt 1'!B1360</f>
        <v>1517770</v>
      </c>
      <c r="H1244" s="84"/>
      <c r="I1244" s="84" t="s">
        <v>2511</v>
      </c>
      <c r="J1244" s="119">
        <f t="shared" si="111"/>
        <v>6.7208876071223986E-2</v>
      </c>
      <c r="K1244" s="119">
        <f t="shared" si="110"/>
        <v>6.7510397966124375E-2</v>
      </c>
      <c r="L1244" s="119">
        <f t="shared" si="110"/>
        <v>6.6945557801745798E-2</v>
      </c>
      <c r="M1244" s="119">
        <f t="shared" si="110"/>
        <v>8.7416405047407775E-2</v>
      </c>
      <c r="N1244" s="119">
        <f t="shared" si="110"/>
        <v>8.8065191356724401E-2</v>
      </c>
      <c r="O1244" s="119">
        <f t="shared" si="110"/>
        <v>8.6786820013283028E-2</v>
      </c>
    </row>
    <row r="1245" spans="1:15" x14ac:dyDescent="0.2">
      <c r="A1245" s="84" t="s">
        <v>493</v>
      </c>
      <c r="B1245" s="110">
        <f>'Main Pt 1'!B821</f>
        <v>33240</v>
      </c>
      <c r="C1245" s="110">
        <f>'Main Pt 1'!B1100</f>
        <v>16410</v>
      </c>
      <c r="D1245" s="110">
        <f>'Main Pt 1'!B1379</f>
        <v>16830</v>
      </c>
      <c r="E1245" s="110">
        <f>'Compare Pt 1'!B821</f>
        <v>226690</v>
      </c>
      <c r="F1245" s="110">
        <f>'Compare Pt 1'!B1100</f>
        <v>115110</v>
      </c>
      <c r="G1245" s="110">
        <f>'Compare Pt 1'!B1379</f>
        <v>111580</v>
      </c>
      <c r="H1245" s="84"/>
      <c r="I1245" s="84" t="s">
        <v>2512</v>
      </c>
      <c r="J1245" s="119">
        <f t="shared" si="111"/>
        <v>6.9115584587058293E-3</v>
      </c>
      <c r="K1245" s="119">
        <f t="shared" ref="K1245:K1257" si="112">C1245/C$1228</f>
        <v>7.3192761008463334E-3</v>
      </c>
      <c r="L1245" s="119">
        <f t="shared" ref="L1245:L1257" si="113">D1245/D$1228</f>
        <v>6.555499725393505E-3</v>
      </c>
      <c r="M1245" s="119">
        <f t="shared" ref="M1245:M1257" si="114">E1245/E$1228</f>
        <v>6.5783393037709015E-3</v>
      </c>
      <c r="N1245" s="119">
        <f t="shared" ref="N1245:N1257" si="115">F1245/F$1228</f>
        <v>6.7825172383824128E-3</v>
      </c>
      <c r="O1245" s="119">
        <f t="shared" ref="O1245:O1257" si="116">G1245/G$1228</f>
        <v>6.3801981703961209E-3</v>
      </c>
    </row>
    <row r="1246" spans="1:15" x14ac:dyDescent="0.2">
      <c r="A1246" s="84"/>
      <c r="B1246" s="110"/>
      <c r="C1246" s="110"/>
      <c r="D1246" s="110"/>
      <c r="E1246" s="110"/>
      <c r="F1246" s="110"/>
      <c r="G1246" s="110"/>
      <c r="H1246" s="84"/>
      <c r="I1246" s="84" t="s">
        <v>2497</v>
      </c>
      <c r="J1246" s="119"/>
      <c r="K1246" s="119"/>
      <c r="L1246" s="119"/>
      <c r="M1246" s="119"/>
      <c r="N1246" s="119"/>
      <c r="O1246" s="119"/>
    </row>
    <row r="1247" spans="1:15" x14ac:dyDescent="0.2">
      <c r="A1247" s="84" t="s">
        <v>546</v>
      </c>
      <c r="B1247" s="110">
        <f>'Main Pt 1'!B874</f>
        <v>60805</v>
      </c>
      <c r="C1247" s="110">
        <f>'Main Pt 1'!B1153</f>
        <v>29745</v>
      </c>
      <c r="D1247" s="110">
        <f>'Main Pt 1'!B1432</f>
        <v>31060</v>
      </c>
      <c r="E1247" s="110">
        <f>'Compare Pt 1'!B874</f>
        <v>230110</v>
      </c>
      <c r="F1247" s="110">
        <f>'Compare Pt 1'!B1153</f>
        <v>118040</v>
      </c>
      <c r="G1247" s="110">
        <f>'Compare Pt 1'!B1432</f>
        <v>112070</v>
      </c>
      <c r="H1247" s="84"/>
      <c r="I1247" s="84" t="s">
        <v>2513</v>
      </c>
      <c r="J1247" s="119">
        <f t="shared" si="111"/>
        <v>1.2643120098724668E-2</v>
      </c>
      <c r="K1247" s="119">
        <f t="shared" si="112"/>
        <v>1.3267024230327494E-2</v>
      </c>
      <c r="L1247" s="119">
        <f t="shared" si="113"/>
        <v>1.209826627871196E-2</v>
      </c>
      <c r="M1247" s="119">
        <f t="shared" si="114"/>
        <v>6.6775846186012712E-3</v>
      </c>
      <c r="N1247" s="119">
        <f t="shared" si="115"/>
        <v>6.9551588464830168E-3</v>
      </c>
      <c r="O1247" s="119">
        <f t="shared" si="116"/>
        <v>6.4082166065270946E-3</v>
      </c>
    </row>
    <row r="1248" spans="1:15" x14ac:dyDescent="0.2">
      <c r="A1248" s="84" t="s">
        <v>574</v>
      </c>
      <c r="B1248" s="110">
        <f>'Main Pt 1'!B902</f>
        <v>92010</v>
      </c>
      <c r="C1248" s="110">
        <f>'Main Pt 1'!B1181</f>
        <v>48190</v>
      </c>
      <c r="D1248" s="110">
        <f>'Main Pt 1'!B1460</f>
        <v>43825</v>
      </c>
      <c r="E1248" s="110">
        <f>'Compare Pt 1'!B902</f>
        <v>355040</v>
      </c>
      <c r="F1248" s="110">
        <f>'Compare Pt 1'!B1181</f>
        <v>185775</v>
      </c>
      <c r="G1248" s="110">
        <f>'Compare Pt 1'!B1460</f>
        <v>169270</v>
      </c>
      <c r="H1248" s="84"/>
      <c r="I1248" s="84" t="s">
        <v>2514</v>
      </c>
      <c r="J1248" s="119">
        <f t="shared" si="111"/>
        <v>1.9131543134341858E-2</v>
      </c>
      <c r="K1248" s="119">
        <f t="shared" si="112"/>
        <v>2.1493961931735819E-2</v>
      </c>
      <c r="L1248" s="119">
        <f t="shared" si="113"/>
        <v>1.7070396640841971E-2</v>
      </c>
      <c r="M1248" s="119">
        <f t="shared" si="114"/>
        <v>1.0302940519700123E-2</v>
      </c>
      <c r="N1248" s="119">
        <f t="shared" si="115"/>
        <v>1.0946243940235365E-2</v>
      </c>
      <c r="O1248" s="119">
        <f t="shared" si="116"/>
        <v>9.6789401712040809E-3</v>
      </c>
    </row>
    <row r="1249" spans="1:15" x14ac:dyDescent="0.2">
      <c r="A1249" s="84" t="s">
        <v>586</v>
      </c>
      <c r="B1249" s="110">
        <f>'Main Pt 1'!B914</f>
        <v>71010</v>
      </c>
      <c r="C1249" s="110">
        <f>'Main Pt 1'!B1193</f>
        <v>33050</v>
      </c>
      <c r="D1249" s="110">
        <f>'Main Pt 1'!B1472</f>
        <v>37960</v>
      </c>
      <c r="E1249" s="110">
        <f>'Compare Pt 1'!B914</f>
        <v>260140</v>
      </c>
      <c r="F1249" s="110">
        <f>'Compare Pt 1'!B1193</f>
        <v>128330</v>
      </c>
      <c r="G1249" s="110">
        <f>'Compare Pt 1'!B1472</f>
        <v>131815</v>
      </c>
      <c r="H1249" s="84"/>
      <c r="I1249" s="84" t="s">
        <v>2515</v>
      </c>
      <c r="J1249" s="119">
        <f t="shared" si="111"/>
        <v>1.4765035082812905E-2</v>
      </c>
      <c r="K1249" s="119">
        <f t="shared" si="112"/>
        <v>1.4741138033697216E-2</v>
      </c>
      <c r="L1249" s="119">
        <f t="shared" si="113"/>
        <v>1.4785904312295749E-2</v>
      </c>
      <c r="M1249" s="119">
        <f t="shared" si="114"/>
        <v>7.5490281286468841E-3</v>
      </c>
      <c r="N1249" s="119">
        <f t="shared" si="115"/>
        <v>7.5614667466042482E-3</v>
      </c>
      <c r="O1249" s="119">
        <f t="shared" si="116"/>
        <v>7.5372452216415546E-3</v>
      </c>
    </row>
    <row r="1250" spans="1:15" x14ac:dyDescent="0.2">
      <c r="A1250" s="84" t="s">
        <v>610</v>
      </c>
      <c r="B1250" s="110">
        <f>'Main Pt 1'!B938</f>
        <v>54705</v>
      </c>
      <c r="C1250" s="110">
        <f>'Main Pt 1'!B1217</f>
        <v>25435</v>
      </c>
      <c r="D1250" s="110">
        <f>'Main Pt 1'!B1496</f>
        <v>29275</v>
      </c>
      <c r="E1250" s="110">
        <f>'Compare Pt 1'!B938</f>
        <v>239560</v>
      </c>
      <c r="F1250" s="110">
        <f>'Compare Pt 1'!B1217</f>
        <v>116395</v>
      </c>
      <c r="G1250" s="110">
        <f>'Compare Pt 1'!B1496</f>
        <v>123165</v>
      </c>
      <c r="H1250" s="84"/>
      <c r="I1250" s="84" t="s">
        <v>2516</v>
      </c>
      <c r="J1250" s="119">
        <f t="shared" si="111"/>
        <v>1.1374753474232923E-2</v>
      </c>
      <c r="K1250" s="119">
        <f t="shared" si="112"/>
        <v>1.1344654943633545E-2</v>
      </c>
      <c r="L1250" s="119">
        <f t="shared" si="113"/>
        <v>1.1402986004806588E-2</v>
      </c>
      <c r="M1250" s="119">
        <f t="shared" si="114"/>
        <v>6.9518150937904503E-3</v>
      </c>
      <c r="N1250" s="119">
        <f t="shared" si="115"/>
        <v>6.8582320733343843E-3</v>
      </c>
      <c r="O1250" s="119">
        <f t="shared" si="116"/>
        <v>7.0426340532070099E-3</v>
      </c>
    </row>
    <row r="1251" spans="1:15" x14ac:dyDescent="0.2">
      <c r="A1251" s="84"/>
      <c r="B1251" s="110"/>
      <c r="C1251" s="110"/>
      <c r="D1251" s="110"/>
      <c r="E1251" s="110"/>
      <c r="F1251" s="110"/>
      <c r="G1251" s="110"/>
      <c r="H1251" s="84"/>
      <c r="I1251" s="84" t="s">
        <v>2497</v>
      </c>
      <c r="J1251" s="119"/>
      <c r="K1251" s="119"/>
      <c r="L1251" s="119"/>
      <c r="M1251" s="119"/>
      <c r="N1251" s="119"/>
      <c r="O1251" s="119"/>
    </row>
    <row r="1252" spans="1:15" x14ac:dyDescent="0.2">
      <c r="A1252" s="84" t="s">
        <v>614</v>
      </c>
      <c r="B1252" s="110">
        <f>'Main Pt 1'!B942</f>
        <v>318600</v>
      </c>
      <c r="C1252" s="110">
        <f>'Main Pt 1'!B1221</f>
        <v>161475</v>
      </c>
      <c r="D1252" s="110">
        <f>'Main Pt 1'!B1500</f>
        <v>157125</v>
      </c>
      <c r="E1252" s="110">
        <f>'Compare Pt 1'!B942</f>
        <v>1011145</v>
      </c>
      <c r="F1252" s="110">
        <f>'Compare Pt 1'!B1221</f>
        <v>518165</v>
      </c>
      <c r="G1252" s="110">
        <f>'Compare Pt 1'!B1500</f>
        <v>492980</v>
      </c>
      <c r="H1252" s="84"/>
      <c r="I1252" s="84" t="s">
        <v>2517</v>
      </c>
      <c r="J1252" s="119">
        <f t="shared" si="111"/>
        <v>6.6246165010339267E-2</v>
      </c>
      <c r="K1252" s="119">
        <f t="shared" si="112"/>
        <v>7.2021944447541841E-2</v>
      </c>
      <c r="L1252" s="119">
        <f t="shared" si="113"/>
        <v>6.1202192177804787E-2</v>
      </c>
      <c r="M1252" s="119">
        <f t="shared" si="114"/>
        <v>2.9342515749752648E-2</v>
      </c>
      <c r="N1252" s="119">
        <f t="shared" si="115"/>
        <v>3.0531344321313728E-2</v>
      </c>
      <c r="O1252" s="119">
        <f t="shared" si="116"/>
        <v>2.8188833967036024E-2</v>
      </c>
    </row>
    <row r="1253" spans="1:15" x14ac:dyDescent="0.2">
      <c r="A1253" s="84" t="s">
        <v>643</v>
      </c>
      <c r="B1253" s="110">
        <f>'Main Pt 1'!B971</f>
        <v>318375</v>
      </c>
      <c r="C1253" s="110">
        <f>'Main Pt 1'!B1250</f>
        <v>161490</v>
      </c>
      <c r="D1253" s="110">
        <f>'Main Pt 1'!B1529</f>
        <v>156880</v>
      </c>
      <c r="E1253" s="110">
        <f>'Compare Pt 1'!B971</f>
        <v>1963330</v>
      </c>
      <c r="F1253" s="110">
        <f>'Compare Pt 1'!B1250</f>
        <v>993600</v>
      </c>
      <c r="G1253" s="110">
        <f>'Compare Pt 1'!B1529</f>
        <v>969730</v>
      </c>
      <c r="H1253" s="84"/>
      <c r="I1253" s="84" t="s">
        <v>2399</v>
      </c>
      <c r="J1253" s="119">
        <f t="shared" si="111"/>
        <v>6.6199380995501461E-2</v>
      </c>
      <c r="K1253" s="119">
        <f t="shared" si="112"/>
        <v>7.2028634827889959E-2</v>
      </c>
      <c r="L1253" s="119">
        <f t="shared" si="113"/>
        <v>6.1106761551974635E-2</v>
      </c>
      <c r="M1253" s="119">
        <f t="shared" si="114"/>
        <v>5.6974065487108046E-2</v>
      </c>
      <c r="N1253" s="119">
        <f t="shared" si="115"/>
        <v>5.8544949422784862E-2</v>
      </c>
      <c r="O1253" s="119">
        <f t="shared" si="116"/>
        <v>5.5449628712835902E-2</v>
      </c>
    </row>
    <row r="1254" spans="1:15" x14ac:dyDescent="0.2">
      <c r="A1254" s="84" t="s">
        <v>658</v>
      </c>
      <c r="B1254" s="110">
        <f>'Main Pt 1'!B986</f>
        <v>583115</v>
      </c>
      <c r="C1254" s="110">
        <f>'Main Pt 1'!B1265</f>
        <v>269375</v>
      </c>
      <c r="D1254" s="110">
        <f>'Main Pt 1'!B1544</f>
        <v>313740</v>
      </c>
      <c r="E1254" s="110">
        <f>'Compare Pt 1'!B986</f>
        <v>3163355</v>
      </c>
      <c r="F1254" s="110">
        <f>'Compare Pt 1'!B1265</f>
        <v>1467205</v>
      </c>
      <c r="G1254" s="110">
        <f>'Compare Pt 1'!B1544</f>
        <v>1696155</v>
      </c>
      <c r="H1254" s="84"/>
      <c r="I1254" s="84" t="s">
        <v>2518</v>
      </c>
      <c r="J1254" s="119">
        <f t="shared" si="111"/>
        <v>0.12124649249844313</v>
      </c>
      <c r="K1254" s="119">
        <f t="shared" si="112"/>
        <v>0.12014808041837179</v>
      </c>
      <c r="L1254" s="119">
        <f t="shared" si="113"/>
        <v>0.12220573284877946</v>
      </c>
      <c r="M1254" s="119">
        <f t="shared" si="114"/>
        <v>9.1797708448895843E-2</v>
      </c>
      <c r="N1254" s="119">
        <f t="shared" si="115"/>
        <v>8.6450727171756309E-2</v>
      </c>
      <c r="O1254" s="119">
        <f t="shared" si="116"/>
        <v>9.6986960277005124E-2</v>
      </c>
    </row>
    <row r="1255" spans="1:15" x14ac:dyDescent="0.2">
      <c r="A1255" s="84" t="s">
        <v>673</v>
      </c>
      <c r="B1255" s="110">
        <f>'Main Pt 1'!B1005</f>
        <v>5120</v>
      </c>
      <c r="C1255" s="110">
        <f>'Main Pt 1'!B1284</f>
        <v>2555</v>
      </c>
      <c r="D1255" s="110">
        <f>'Main Pt 1'!B1563</f>
        <v>2565</v>
      </c>
      <c r="E1255" s="110">
        <f>'Compare Pt 1'!B1005</f>
        <v>22740</v>
      </c>
      <c r="F1255" s="110">
        <f>'Compare Pt 1'!B1284</f>
        <v>11285</v>
      </c>
      <c r="G1255" s="110">
        <f>'Compare Pt 1'!B1563</f>
        <v>11460</v>
      </c>
      <c r="H1255" s="84"/>
      <c r="I1255" s="84" t="s">
        <v>2519</v>
      </c>
      <c r="J1255" s="119">
        <f t="shared" si="111"/>
        <v>1.0645962487537259E-3</v>
      </c>
      <c r="K1255" s="119">
        <f t="shared" si="112"/>
        <v>1.139594785963582E-3</v>
      </c>
      <c r="L1255" s="119">
        <f t="shared" si="113"/>
        <v>9.9910022552788711E-4</v>
      </c>
      <c r="M1255" s="119">
        <f t="shared" si="114"/>
        <v>6.5989428632824687E-4</v>
      </c>
      <c r="N1255" s="119">
        <f t="shared" si="115"/>
        <v>6.6493534041478183E-4</v>
      </c>
      <c r="O1255" s="119">
        <f t="shared" si="116"/>
        <v>6.5528832257339613E-4</v>
      </c>
    </row>
    <row r="1256" spans="1:15" x14ac:dyDescent="0.2">
      <c r="A1256" s="84"/>
      <c r="B1256" s="110"/>
      <c r="C1256" s="110"/>
      <c r="D1256" s="110"/>
      <c r="E1256" s="110"/>
      <c r="F1256" s="110"/>
      <c r="G1256" s="110"/>
      <c r="H1256" s="84"/>
      <c r="I1256" s="84" t="s">
        <v>2497</v>
      </c>
      <c r="J1256" s="119"/>
      <c r="K1256" s="119"/>
      <c r="L1256" s="119"/>
      <c r="M1256" s="119"/>
      <c r="N1256" s="119"/>
      <c r="O1256" s="119"/>
    </row>
    <row r="1257" spans="1:15" x14ac:dyDescent="0.2">
      <c r="A1257" s="84" t="s">
        <v>678</v>
      </c>
      <c r="B1257" s="110">
        <f>'Main Pt 1'!B1010</f>
        <v>4185</v>
      </c>
      <c r="C1257" s="110">
        <f>'Main Pt 1'!B1289</f>
        <v>1900</v>
      </c>
      <c r="D1257" s="110">
        <f>'Main Pt 1'!B1568</f>
        <v>2290</v>
      </c>
      <c r="E1257" s="110">
        <f>'Compare Pt 1'!B1010</f>
        <v>29485</v>
      </c>
      <c r="F1257" s="110">
        <f>'Compare Pt 1'!B1289</f>
        <v>14235</v>
      </c>
      <c r="G1257" s="110">
        <f>'Compare Pt 1'!B1568</f>
        <v>15245</v>
      </c>
      <c r="H1257" s="84"/>
      <c r="I1257" s="84" t="s">
        <v>2520</v>
      </c>
      <c r="J1257" s="119">
        <f t="shared" si="111"/>
        <v>8.7018267598327006E-4</v>
      </c>
      <c r="K1257" s="119">
        <f t="shared" si="112"/>
        <v>8.4744817742888679E-4</v>
      </c>
      <c r="L1257" s="119">
        <f t="shared" si="113"/>
        <v>8.9198421694302601E-4</v>
      </c>
      <c r="M1257" s="119">
        <f t="shared" si="114"/>
        <v>8.5562810168814249E-4</v>
      </c>
      <c r="N1257" s="119">
        <f t="shared" si="115"/>
        <v>8.3875538952631089E-4</v>
      </c>
      <c r="O1257" s="119">
        <f t="shared" si="116"/>
        <v>8.7171644656469671E-4</v>
      </c>
    </row>
    <row r="1258" spans="1:15" x14ac:dyDescent="0.2">
      <c r="A1258" s="84"/>
      <c r="B1258" s="110"/>
      <c r="C1258" s="110"/>
      <c r="D1258" s="110"/>
      <c r="E1258" s="110"/>
      <c r="F1258" s="110"/>
      <c r="G1258" s="110"/>
      <c r="H1258" s="84"/>
      <c r="I1258" s="84"/>
      <c r="J1258" s="84"/>
      <c r="K1258" s="84"/>
      <c r="L1258" s="84"/>
      <c r="M1258" s="84"/>
      <c r="N1258" s="84"/>
      <c r="O1258" s="84"/>
    </row>
    <row r="1259" spans="1:15" x14ac:dyDescent="0.2">
      <c r="A1259" s="84"/>
      <c r="B1259" s="110"/>
      <c r="C1259" s="110"/>
      <c r="D1259" s="110"/>
      <c r="E1259" s="110"/>
      <c r="F1259" s="110"/>
      <c r="G1259" s="110"/>
      <c r="H1259" s="84"/>
      <c r="I1259" s="84"/>
      <c r="J1259" s="84"/>
      <c r="K1259" s="84"/>
      <c r="L1259" s="84"/>
      <c r="M1259" s="84"/>
      <c r="N1259" s="84"/>
      <c r="O1259" s="84"/>
    </row>
    <row r="1260" spans="1:15" x14ac:dyDescent="0.2">
      <c r="A1260" s="84" t="s">
        <v>412</v>
      </c>
      <c r="B1260" s="110">
        <f>'Main Pt 1'!B740</f>
        <v>271175</v>
      </c>
      <c r="C1260" s="110">
        <f>'Main Pt 1'!B1019</f>
        <v>120330</v>
      </c>
      <c r="D1260" s="110">
        <f>'Main Pt 1'!B1298</f>
        <v>150845</v>
      </c>
      <c r="E1260" s="110">
        <f>'Compare Pt 1'!B740</f>
        <v>1525570</v>
      </c>
      <c r="F1260" s="110">
        <f>'Compare Pt 1'!B1019</f>
        <v>731415</v>
      </c>
      <c r="G1260" s="110">
        <f>'Compare Pt 1'!B1298</f>
        <v>794160</v>
      </c>
      <c r="H1260" s="84"/>
      <c r="I1260" s="84"/>
      <c r="J1260" s="84"/>
      <c r="K1260" s="84"/>
      <c r="L1260" s="84"/>
      <c r="M1260" s="84"/>
      <c r="N1260" s="84"/>
      <c r="O1260" s="84"/>
    </row>
    <row r="1261" spans="1:15" x14ac:dyDescent="0.2">
      <c r="A1261" s="84" t="s">
        <v>413</v>
      </c>
      <c r="B1261" s="110">
        <f>'Main Pt 1'!B741</f>
        <v>7805</v>
      </c>
      <c r="C1261" s="110">
        <f>'Main Pt 1'!B1020</f>
        <v>3565</v>
      </c>
      <c r="D1261" s="110">
        <f>'Main Pt 1'!B1299</f>
        <v>4235</v>
      </c>
      <c r="E1261" s="110">
        <f>'Compare Pt 1'!B741</f>
        <v>79130</v>
      </c>
      <c r="F1261" s="110">
        <f>'Compare Pt 1'!B1020</f>
        <v>38695</v>
      </c>
      <c r="G1261" s="110">
        <f>'Compare Pt 1'!B1299</f>
        <v>40430</v>
      </c>
      <c r="H1261" s="84"/>
      <c r="I1261" s="84"/>
      <c r="J1261" s="84"/>
      <c r="K1261" s="84"/>
      <c r="L1261" s="84"/>
      <c r="M1261" s="84"/>
      <c r="N1261" s="84"/>
      <c r="O1261" s="84"/>
    </row>
    <row r="1262" spans="1:15" x14ac:dyDescent="0.2">
      <c r="A1262" s="84" t="s">
        <v>414</v>
      </c>
      <c r="B1262" s="110">
        <f>'Main Pt 1'!B742</f>
        <v>93360</v>
      </c>
      <c r="C1262" s="110">
        <f>'Main Pt 1'!B1021</f>
        <v>41430</v>
      </c>
      <c r="D1262" s="110">
        <f>'Main Pt 1'!B1300</f>
        <v>51935</v>
      </c>
      <c r="E1262" s="110">
        <f>'Compare Pt 1'!B742</f>
        <v>599995</v>
      </c>
      <c r="F1262" s="110">
        <f>'Compare Pt 1'!B1021</f>
        <v>291310</v>
      </c>
      <c r="G1262" s="110">
        <f>'Compare Pt 1'!B1300</f>
        <v>308685</v>
      </c>
      <c r="H1262" s="84"/>
      <c r="I1262" s="84"/>
      <c r="J1262" s="84"/>
      <c r="K1262" s="84"/>
      <c r="L1262" s="84"/>
      <c r="M1262" s="84"/>
      <c r="N1262" s="84"/>
      <c r="O1262" s="84"/>
    </row>
    <row r="1263" spans="1:15" x14ac:dyDescent="0.2">
      <c r="A1263" s="84" t="s">
        <v>416</v>
      </c>
      <c r="B1263" s="110">
        <f>'Main Pt 1'!B744</f>
        <v>15690</v>
      </c>
      <c r="C1263" s="110">
        <f>'Main Pt 1'!B1023</f>
        <v>7075</v>
      </c>
      <c r="D1263" s="110">
        <f>'Main Pt 1'!B1302</f>
        <v>8620</v>
      </c>
      <c r="E1263" s="110">
        <f>'Compare Pt 1'!B744</f>
        <v>119670</v>
      </c>
      <c r="F1263" s="110">
        <f>'Compare Pt 1'!B1023</f>
        <v>57810</v>
      </c>
      <c r="G1263" s="110">
        <f>'Compare Pt 1'!B1302</f>
        <v>61860</v>
      </c>
      <c r="H1263" s="84"/>
      <c r="I1263" s="84"/>
      <c r="J1263" s="84"/>
      <c r="K1263" s="84"/>
      <c r="L1263" s="84"/>
      <c r="M1263" s="84"/>
      <c r="N1263" s="84"/>
      <c r="O1263" s="84"/>
    </row>
    <row r="1264" spans="1:15" x14ac:dyDescent="0.2">
      <c r="A1264" s="84" t="s">
        <v>417</v>
      </c>
      <c r="B1264" s="110">
        <f>'Main Pt 1'!B745</f>
        <v>44305</v>
      </c>
      <c r="C1264" s="110">
        <f>'Main Pt 1'!B1024</f>
        <v>20580</v>
      </c>
      <c r="D1264" s="110">
        <f>'Main Pt 1'!B1303</f>
        <v>23725</v>
      </c>
      <c r="E1264" s="110">
        <f>'Compare Pt 1'!B745</f>
        <v>377405</v>
      </c>
      <c r="F1264" s="110">
        <f>'Compare Pt 1'!B1024</f>
        <v>182695</v>
      </c>
      <c r="G1264" s="110">
        <f>'Compare Pt 1'!B1303</f>
        <v>194715</v>
      </c>
      <c r="H1264" s="84"/>
      <c r="I1264" s="84"/>
      <c r="J1264" s="84"/>
      <c r="K1264" s="84"/>
      <c r="L1264" s="84"/>
      <c r="M1264" s="84"/>
      <c r="N1264" s="84"/>
      <c r="O1264" s="84"/>
    </row>
    <row r="1265" spans="1:15" x14ac:dyDescent="0.2">
      <c r="A1265" s="84" t="s">
        <v>418</v>
      </c>
      <c r="B1265" s="110">
        <f>'Main Pt 1'!B746</f>
        <v>1405525</v>
      </c>
      <c r="C1265" s="110">
        <f>'Main Pt 1'!B1025</f>
        <v>638025</v>
      </c>
      <c r="D1265" s="110">
        <f>'Main Pt 1'!B1304</f>
        <v>767495</v>
      </c>
      <c r="E1265" s="110">
        <f>'Compare Pt 1'!B746</f>
        <v>11135970</v>
      </c>
      <c r="F1265" s="110">
        <f>'Compare Pt 1'!B1025</f>
        <v>5501600</v>
      </c>
      <c r="G1265" s="110">
        <f>'Compare Pt 1'!B1304</f>
        <v>5634370</v>
      </c>
      <c r="H1265" s="84"/>
      <c r="I1265" s="84"/>
      <c r="J1265" s="84"/>
      <c r="K1265" s="84"/>
      <c r="L1265" s="84"/>
      <c r="M1265" s="84"/>
      <c r="N1265" s="84"/>
      <c r="O1265" s="84"/>
    </row>
    <row r="1266" spans="1:15" x14ac:dyDescent="0.2">
      <c r="A1266" s="84" t="s">
        <v>419</v>
      </c>
      <c r="B1266" s="110">
        <f>'Main Pt 1'!B747</f>
        <v>270</v>
      </c>
      <c r="C1266" s="110">
        <f>'Main Pt 1'!B1026</f>
        <v>120</v>
      </c>
      <c r="D1266" s="110">
        <f>'Main Pt 1'!B1305</f>
        <v>145</v>
      </c>
      <c r="E1266" s="110">
        <f>'Compare Pt 1'!B747</f>
        <v>1490</v>
      </c>
      <c r="F1266" s="110">
        <f>'Compare Pt 1'!B1026</f>
        <v>800</v>
      </c>
      <c r="G1266" s="110">
        <f>'Compare Pt 1'!B1305</f>
        <v>685</v>
      </c>
      <c r="H1266" s="84"/>
      <c r="I1266" s="84"/>
      <c r="J1266" s="84"/>
      <c r="K1266" s="84"/>
      <c r="L1266" s="84"/>
      <c r="M1266" s="84"/>
      <c r="N1266" s="84"/>
      <c r="O1266" s="84"/>
    </row>
    <row r="1267" spans="1:15" x14ac:dyDescent="0.2">
      <c r="A1267" s="84" t="s">
        <v>420</v>
      </c>
      <c r="B1267" s="110">
        <f>'Main Pt 1'!B748</f>
        <v>4095</v>
      </c>
      <c r="C1267" s="110">
        <f>'Main Pt 1'!B1027</f>
        <v>1895</v>
      </c>
      <c r="D1267" s="110">
        <f>'Main Pt 1'!B1306</f>
        <v>2200</v>
      </c>
      <c r="E1267" s="110">
        <f>'Compare Pt 1'!B748</f>
        <v>22220</v>
      </c>
      <c r="F1267" s="110">
        <f>'Compare Pt 1'!B1027</f>
        <v>11420</v>
      </c>
      <c r="G1267" s="110">
        <f>'Compare Pt 1'!B1306</f>
        <v>10800</v>
      </c>
      <c r="H1267" s="84"/>
      <c r="I1267" s="84"/>
      <c r="J1267" s="84"/>
      <c r="K1267" s="84"/>
      <c r="L1267" s="84"/>
      <c r="M1267" s="84"/>
      <c r="N1267" s="84"/>
      <c r="O1267" s="84"/>
    </row>
    <row r="1268" spans="1:15" x14ac:dyDescent="0.2">
      <c r="A1268" s="84" t="s">
        <v>421</v>
      </c>
      <c r="B1268" s="110">
        <f>'Main Pt 1'!B749</f>
        <v>890</v>
      </c>
      <c r="C1268" s="110">
        <f>'Main Pt 1'!B1028</f>
        <v>385</v>
      </c>
      <c r="D1268" s="110">
        <f>'Main Pt 1'!B1307</f>
        <v>510</v>
      </c>
      <c r="E1268" s="110">
        <f>'Compare Pt 1'!B749</f>
        <v>3700</v>
      </c>
      <c r="F1268" s="110">
        <f>'Compare Pt 1'!B1028</f>
        <v>1770</v>
      </c>
      <c r="G1268" s="110">
        <f>'Compare Pt 1'!B1307</f>
        <v>1930</v>
      </c>
      <c r="H1268" s="84"/>
      <c r="I1268" s="84"/>
      <c r="J1268" s="84"/>
      <c r="K1268" s="84"/>
      <c r="L1268" s="84"/>
      <c r="M1268" s="84"/>
      <c r="N1268" s="84"/>
      <c r="O1268" s="84"/>
    </row>
    <row r="1269" spans="1:15" x14ac:dyDescent="0.2">
      <c r="A1269" s="84" t="s">
        <v>422</v>
      </c>
      <c r="B1269" s="110">
        <f>'Main Pt 1'!B750</f>
        <v>735</v>
      </c>
      <c r="C1269" s="110">
        <f>'Main Pt 1'!B1029</f>
        <v>310</v>
      </c>
      <c r="D1269" s="110">
        <f>'Main Pt 1'!B1308</f>
        <v>420</v>
      </c>
      <c r="E1269" s="110">
        <f>'Compare Pt 1'!B750</f>
        <v>3925</v>
      </c>
      <c r="F1269" s="110">
        <f>'Compare Pt 1'!B1029</f>
        <v>1980</v>
      </c>
      <c r="G1269" s="110">
        <f>'Compare Pt 1'!B1308</f>
        <v>1940</v>
      </c>
      <c r="H1269" s="84"/>
      <c r="I1269" s="84"/>
      <c r="J1269" s="84"/>
      <c r="K1269" s="84"/>
      <c r="L1269" s="84"/>
      <c r="M1269" s="84"/>
      <c r="N1269" s="84"/>
      <c r="O1269" s="84"/>
    </row>
    <row r="1270" spans="1:15" x14ac:dyDescent="0.2">
      <c r="A1270" s="84" t="s">
        <v>423</v>
      </c>
      <c r="B1270" s="110">
        <f>'Main Pt 1'!B751</f>
        <v>38600</v>
      </c>
      <c r="C1270" s="110">
        <f>'Main Pt 1'!B1030</f>
        <v>18760</v>
      </c>
      <c r="D1270" s="110">
        <f>'Main Pt 1'!B1309</f>
        <v>19845</v>
      </c>
      <c r="E1270" s="110">
        <f>'Compare Pt 1'!B751</f>
        <v>194560</v>
      </c>
      <c r="F1270" s="110">
        <f>'Compare Pt 1'!B1030</f>
        <v>99320</v>
      </c>
      <c r="G1270" s="110">
        <f>'Compare Pt 1'!B1309</f>
        <v>95235</v>
      </c>
      <c r="H1270" s="84"/>
      <c r="I1270" s="84"/>
      <c r="J1270" s="84"/>
      <c r="K1270" s="84"/>
      <c r="L1270" s="84"/>
      <c r="M1270" s="84"/>
      <c r="N1270" s="84"/>
      <c r="O1270" s="84"/>
    </row>
    <row r="1271" spans="1:15" x14ac:dyDescent="0.2">
      <c r="A1271" s="84" t="s">
        <v>424</v>
      </c>
      <c r="B1271" s="110">
        <f>'Main Pt 1'!B752</f>
        <v>535</v>
      </c>
      <c r="C1271" s="110">
        <f>'Main Pt 1'!B1031</f>
        <v>265</v>
      </c>
      <c r="D1271" s="110">
        <f>'Main Pt 1'!B1310</f>
        <v>270</v>
      </c>
      <c r="E1271" s="110">
        <f>'Compare Pt 1'!B752</f>
        <v>1895</v>
      </c>
      <c r="F1271" s="110">
        <f>'Compare Pt 1'!B1031</f>
        <v>955</v>
      </c>
      <c r="G1271" s="110">
        <f>'Compare Pt 1'!B1310</f>
        <v>940</v>
      </c>
      <c r="H1271" s="84"/>
      <c r="I1271" s="84"/>
      <c r="J1271" s="84"/>
      <c r="K1271" s="84"/>
      <c r="L1271" s="84"/>
      <c r="M1271" s="84"/>
      <c r="N1271" s="84"/>
      <c r="O1271" s="84"/>
    </row>
    <row r="1272" spans="1:15" x14ac:dyDescent="0.2">
      <c r="A1272" s="84" t="s">
        <v>427</v>
      </c>
      <c r="B1272" s="110">
        <f>'Main Pt 1'!B755</f>
        <v>335</v>
      </c>
      <c r="C1272" s="110">
        <f>'Main Pt 1'!B1034</f>
        <v>145</v>
      </c>
      <c r="D1272" s="110">
        <f>'Main Pt 1'!B1313</f>
        <v>190</v>
      </c>
      <c r="E1272" s="110">
        <f>'Compare Pt 1'!B755</f>
        <v>3595</v>
      </c>
      <c r="F1272" s="110">
        <f>'Compare Pt 1'!B1034</f>
        <v>1740</v>
      </c>
      <c r="G1272" s="110">
        <f>'Compare Pt 1'!B1313</f>
        <v>1855</v>
      </c>
      <c r="H1272" s="84"/>
      <c r="I1272" s="84"/>
      <c r="J1272" s="84"/>
      <c r="K1272" s="84"/>
      <c r="L1272" s="84"/>
      <c r="M1272" s="84"/>
      <c r="N1272" s="84"/>
      <c r="O1272" s="84"/>
    </row>
    <row r="1273" spans="1:15" x14ac:dyDescent="0.2">
      <c r="A1273" s="84" t="s">
        <v>428</v>
      </c>
      <c r="B1273" s="110">
        <f>'Main Pt 1'!B756</f>
        <v>295</v>
      </c>
      <c r="C1273" s="110">
        <f>'Main Pt 1'!B1035</f>
        <v>150</v>
      </c>
      <c r="D1273" s="110">
        <f>'Main Pt 1'!B1314</f>
        <v>150</v>
      </c>
      <c r="E1273" s="110">
        <f>'Compare Pt 1'!B756</f>
        <v>1970</v>
      </c>
      <c r="F1273" s="110">
        <f>'Compare Pt 1'!B1035</f>
        <v>995</v>
      </c>
      <c r="G1273" s="110">
        <f>'Compare Pt 1'!B1314</f>
        <v>975</v>
      </c>
      <c r="H1273" s="84"/>
      <c r="I1273" s="84"/>
      <c r="J1273" s="84"/>
      <c r="K1273" s="84"/>
      <c r="L1273" s="84"/>
      <c r="M1273" s="84"/>
      <c r="N1273" s="84"/>
      <c r="O1273" s="84"/>
    </row>
    <row r="1274" spans="1:15" x14ac:dyDescent="0.2">
      <c r="A1274" s="84" t="s">
        <v>429</v>
      </c>
      <c r="B1274" s="110">
        <f>'Main Pt 1'!B757</f>
        <v>661780</v>
      </c>
      <c r="C1274" s="110">
        <f>'Main Pt 1'!B1036</f>
        <v>298280</v>
      </c>
      <c r="D1274" s="110">
        <f>'Main Pt 1'!B1315</f>
        <v>363505</v>
      </c>
      <c r="E1274" s="110">
        <f>'Compare Pt 1'!B757</f>
        <v>6320080</v>
      </c>
      <c r="F1274" s="110">
        <f>'Compare Pt 1'!B1036</f>
        <v>3069510</v>
      </c>
      <c r="G1274" s="110">
        <f>'Compare Pt 1'!B1315</f>
        <v>3250570</v>
      </c>
      <c r="H1274" s="84"/>
      <c r="I1274" s="84"/>
      <c r="J1274" s="84"/>
      <c r="K1274" s="84"/>
      <c r="L1274" s="84"/>
      <c r="M1274" s="84"/>
      <c r="N1274" s="84"/>
      <c r="O1274" s="84"/>
    </row>
    <row r="1275" spans="1:15" x14ac:dyDescent="0.2">
      <c r="A1275" s="84" t="s">
        <v>430</v>
      </c>
      <c r="B1275" s="110">
        <f>'Main Pt 1'!B758</f>
        <v>511690</v>
      </c>
      <c r="C1275" s="110">
        <f>'Main Pt 1'!B1037</f>
        <v>227700</v>
      </c>
      <c r="D1275" s="110">
        <f>'Main Pt 1'!B1316</f>
        <v>283990</v>
      </c>
      <c r="E1275" s="110">
        <f>'Compare Pt 1'!B758</f>
        <v>4627000</v>
      </c>
      <c r="F1275" s="110">
        <f>'Compare Pt 1'!B1037</f>
        <v>2195615</v>
      </c>
      <c r="G1275" s="110">
        <f>'Compare Pt 1'!B1316</f>
        <v>2431385</v>
      </c>
      <c r="H1275" s="84"/>
      <c r="I1275" s="84"/>
      <c r="J1275" s="84"/>
      <c r="K1275" s="84"/>
      <c r="L1275" s="84"/>
      <c r="M1275" s="84"/>
      <c r="N1275" s="84"/>
      <c r="O1275" s="84"/>
    </row>
    <row r="1276" spans="1:15" x14ac:dyDescent="0.2">
      <c r="A1276" s="84" t="s">
        <v>431</v>
      </c>
      <c r="B1276" s="110">
        <f>'Main Pt 1'!B759</f>
        <v>610</v>
      </c>
      <c r="C1276" s="110">
        <f>'Main Pt 1'!B1038</f>
        <v>290</v>
      </c>
      <c r="D1276" s="110">
        <f>'Main Pt 1'!B1317</f>
        <v>320</v>
      </c>
      <c r="E1276" s="110">
        <f>'Compare Pt 1'!B759</f>
        <v>6125</v>
      </c>
      <c r="F1276" s="110">
        <f>'Compare Pt 1'!B1038</f>
        <v>3090</v>
      </c>
      <c r="G1276" s="110">
        <f>'Compare Pt 1'!B1317</f>
        <v>3040</v>
      </c>
      <c r="H1276" s="84"/>
      <c r="I1276" s="84"/>
      <c r="J1276" s="84"/>
      <c r="K1276" s="84"/>
      <c r="L1276" s="84"/>
      <c r="M1276" s="84"/>
      <c r="N1276" s="84"/>
      <c r="O1276" s="84"/>
    </row>
    <row r="1277" spans="1:15" x14ac:dyDescent="0.2">
      <c r="A1277" s="84" t="s">
        <v>432</v>
      </c>
      <c r="B1277" s="110">
        <f>'Main Pt 1'!B760</f>
        <v>502980</v>
      </c>
      <c r="C1277" s="110">
        <f>'Main Pt 1'!B1039</f>
        <v>226675</v>
      </c>
      <c r="D1277" s="110">
        <f>'Main Pt 1'!B1318</f>
        <v>276305</v>
      </c>
      <c r="E1277" s="110">
        <f>'Compare Pt 1'!B760</f>
        <v>4799010</v>
      </c>
      <c r="F1277" s="110">
        <f>'Compare Pt 1'!B1039</f>
        <v>2323390</v>
      </c>
      <c r="G1277" s="110">
        <f>'Compare Pt 1'!B1318</f>
        <v>2475620</v>
      </c>
      <c r="H1277" s="84"/>
      <c r="I1277" s="84"/>
      <c r="J1277" s="84"/>
      <c r="K1277" s="84"/>
      <c r="L1277" s="84"/>
      <c r="M1277" s="84"/>
      <c r="N1277" s="84"/>
      <c r="O1277" s="84"/>
    </row>
    <row r="1278" spans="1:15" x14ac:dyDescent="0.2">
      <c r="A1278" s="84" t="s">
        <v>433</v>
      </c>
      <c r="B1278" s="110">
        <f>'Main Pt 1'!B761</f>
        <v>48035</v>
      </c>
      <c r="C1278" s="110">
        <f>'Main Pt 1'!B1040</f>
        <v>21550</v>
      </c>
      <c r="D1278" s="110">
        <f>'Main Pt 1'!B1319</f>
        <v>26480</v>
      </c>
      <c r="E1278" s="110">
        <f>'Compare Pt 1'!B761</f>
        <v>474805</v>
      </c>
      <c r="F1278" s="110">
        <f>'Compare Pt 1'!B1040</f>
        <v>226595</v>
      </c>
      <c r="G1278" s="110">
        <f>'Compare Pt 1'!B1319</f>
        <v>248210</v>
      </c>
      <c r="H1278" s="84"/>
      <c r="I1278" s="84"/>
      <c r="J1278" s="84"/>
      <c r="K1278" s="84"/>
      <c r="L1278" s="84"/>
      <c r="M1278" s="84"/>
      <c r="N1278" s="84"/>
      <c r="O1278" s="84"/>
    </row>
    <row r="1279" spans="1:15" x14ac:dyDescent="0.2">
      <c r="A1279" s="84" t="s">
        <v>434</v>
      </c>
      <c r="B1279" s="110">
        <f>'Main Pt 1'!B762</f>
        <v>66120</v>
      </c>
      <c r="C1279" s="110">
        <f>'Main Pt 1'!B1041</f>
        <v>30100</v>
      </c>
      <c r="D1279" s="110">
        <f>'Main Pt 1'!B1320</f>
        <v>36020</v>
      </c>
      <c r="E1279" s="110">
        <f>'Compare Pt 1'!B762</f>
        <v>644695</v>
      </c>
      <c r="F1279" s="110">
        <f>'Compare Pt 1'!B1041</f>
        <v>307090</v>
      </c>
      <c r="G1279" s="110">
        <f>'Compare Pt 1'!B1320</f>
        <v>337605</v>
      </c>
      <c r="H1279" s="84"/>
      <c r="I1279" s="84"/>
      <c r="J1279" s="84"/>
      <c r="K1279" s="84"/>
      <c r="L1279" s="84"/>
      <c r="M1279" s="84"/>
      <c r="N1279" s="84"/>
      <c r="O1279" s="84"/>
    </row>
    <row r="1280" spans="1:15" x14ac:dyDescent="0.2">
      <c r="A1280" s="84" t="s">
        <v>436</v>
      </c>
      <c r="B1280" s="110">
        <f>'Main Pt 1'!B764</f>
        <v>315</v>
      </c>
      <c r="C1280" s="110">
        <f>'Main Pt 1'!B1043</f>
        <v>160</v>
      </c>
      <c r="D1280" s="110">
        <f>'Main Pt 1'!B1322</f>
        <v>160</v>
      </c>
      <c r="E1280" s="110">
        <f>'Compare Pt 1'!B764</f>
        <v>2800</v>
      </c>
      <c r="F1280" s="110">
        <f>'Compare Pt 1'!B1043</f>
        <v>1300</v>
      </c>
      <c r="G1280" s="110">
        <f>'Compare Pt 1'!B1322</f>
        <v>1495</v>
      </c>
      <c r="H1280" s="84"/>
      <c r="I1280" s="84"/>
      <c r="J1280" s="84"/>
      <c r="K1280" s="84"/>
      <c r="L1280" s="84"/>
      <c r="M1280" s="84"/>
      <c r="N1280" s="84"/>
      <c r="O1280" s="84"/>
    </row>
    <row r="1281" spans="1:15" x14ac:dyDescent="0.2">
      <c r="A1281" s="84" t="s">
        <v>437</v>
      </c>
      <c r="B1281" s="110">
        <f>'Main Pt 1'!B765</f>
        <v>1845</v>
      </c>
      <c r="C1281" s="110">
        <f>'Main Pt 1'!B1044</f>
        <v>915</v>
      </c>
      <c r="D1281" s="110">
        <f>'Main Pt 1'!B1323</f>
        <v>925</v>
      </c>
      <c r="E1281" s="110">
        <f>'Compare Pt 1'!B765</f>
        <v>11845</v>
      </c>
      <c r="F1281" s="110">
        <f>'Compare Pt 1'!B1044</f>
        <v>5765</v>
      </c>
      <c r="G1281" s="110">
        <f>'Compare Pt 1'!B1323</f>
        <v>6080</v>
      </c>
      <c r="H1281" s="84"/>
      <c r="I1281" s="84"/>
      <c r="J1281" s="84"/>
      <c r="K1281" s="84"/>
      <c r="L1281" s="84"/>
      <c r="M1281" s="84"/>
      <c r="N1281" s="84"/>
      <c r="O1281" s="84"/>
    </row>
    <row r="1282" spans="1:15" x14ac:dyDescent="0.2">
      <c r="A1282" s="84" t="s">
        <v>438</v>
      </c>
      <c r="B1282" s="110">
        <f>'Main Pt 1'!B766</f>
        <v>285</v>
      </c>
      <c r="C1282" s="110">
        <f>'Main Pt 1'!B1045</f>
        <v>180</v>
      </c>
      <c r="D1282" s="110">
        <f>'Main Pt 1'!B1324</f>
        <v>105</v>
      </c>
      <c r="E1282" s="110">
        <f>'Compare Pt 1'!B766</f>
        <v>1750</v>
      </c>
      <c r="F1282" s="110">
        <f>'Compare Pt 1'!B1045</f>
        <v>945</v>
      </c>
      <c r="G1282" s="110">
        <f>'Compare Pt 1'!B1324</f>
        <v>805</v>
      </c>
      <c r="H1282" s="84"/>
      <c r="I1282" s="84"/>
      <c r="J1282" s="84"/>
      <c r="K1282" s="84"/>
      <c r="L1282" s="84"/>
      <c r="M1282" s="84"/>
      <c r="N1282" s="84"/>
      <c r="O1282" s="84"/>
    </row>
    <row r="1283" spans="1:15" x14ac:dyDescent="0.2">
      <c r="A1283" s="84" t="s">
        <v>439</v>
      </c>
      <c r="B1283" s="110">
        <f>'Main Pt 1'!B767</f>
        <v>559935</v>
      </c>
      <c r="C1283" s="110">
        <f>'Main Pt 1'!B1046</f>
        <v>257140</v>
      </c>
      <c r="D1283" s="110">
        <f>'Main Pt 1'!B1325</f>
        <v>302795</v>
      </c>
      <c r="E1283" s="110">
        <f>'Compare Pt 1'!B767</f>
        <v>4670595</v>
      </c>
      <c r="F1283" s="110">
        <f>'Compare Pt 1'!B1046</f>
        <v>2278430</v>
      </c>
      <c r="G1283" s="110">
        <f>'Compare Pt 1'!B1325</f>
        <v>2392165</v>
      </c>
      <c r="H1283" s="84"/>
      <c r="I1283" s="84"/>
      <c r="J1283" s="84"/>
      <c r="K1283" s="84"/>
      <c r="L1283" s="84"/>
      <c r="M1283" s="84"/>
      <c r="N1283" s="84"/>
      <c r="O1283" s="84"/>
    </row>
    <row r="1284" spans="1:15" x14ac:dyDescent="0.2">
      <c r="A1284" s="84" t="s">
        <v>441</v>
      </c>
      <c r="B1284" s="110">
        <f>'Main Pt 1'!B769</f>
        <v>19830</v>
      </c>
      <c r="C1284" s="110">
        <f>'Main Pt 1'!B1048</f>
        <v>9035</v>
      </c>
      <c r="D1284" s="110">
        <f>'Main Pt 1'!B1327</f>
        <v>10790</v>
      </c>
      <c r="E1284" s="110">
        <f>'Compare Pt 1'!B769</f>
        <v>207050</v>
      </c>
      <c r="F1284" s="110">
        <f>'Compare Pt 1'!B1048</f>
        <v>100775</v>
      </c>
      <c r="G1284" s="110">
        <f>'Compare Pt 1'!B1327</f>
        <v>106275</v>
      </c>
      <c r="H1284" s="84"/>
      <c r="I1284" s="84"/>
      <c r="J1284" s="84"/>
      <c r="K1284" s="84"/>
      <c r="L1284" s="84"/>
      <c r="M1284" s="84"/>
      <c r="N1284" s="84"/>
      <c r="O1284" s="84"/>
    </row>
    <row r="1285" spans="1:15" x14ac:dyDescent="0.2">
      <c r="A1285" s="84" t="s">
        <v>442</v>
      </c>
      <c r="B1285" s="110">
        <f>'Main Pt 1'!B770</f>
        <v>105</v>
      </c>
      <c r="C1285" s="110">
        <f>'Main Pt 1'!B1049</f>
        <v>55</v>
      </c>
      <c r="D1285" s="110">
        <f>'Main Pt 1'!B1328</f>
        <v>55</v>
      </c>
      <c r="E1285" s="110">
        <f>'Compare Pt 1'!B770</f>
        <v>940</v>
      </c>
      <c r="F1285" s="110">
        <f>'Compare Pt 1'!B1049</f>
        <v>490</v>
      </c>
      <c r="G1285" s="110">
        <f>'Compare Pt 1'!B1328</f>
        <v>455</v>
      </c>
      <c r="H1285" s="84"/>
      <c r="I1285" s="84"/>
      <c r="J1285" s="84"/>
      <c r="K1285" s="84"/>
      <c r="L1285" s="84"/>
      <c r="M1285" s="84"/>
      <c r="N1285" s="84"/>
      <c r="O1285" s="84"/>
    </row>
    <row r="1286" spans="1:15" x14ac:dyDescent="0.2">
      <c r="A1286" s="84" t="s">
        <v>443</v>
      </c>
      <c r="B1286" s="110">
        <f>'Main Pt 1'!B771</f>
        <v>18810</v>
      </c>
      <c r="C1286" s="110">
        <f>'Main Pt 1'!B1050</f>
        <v>8590</v>
      </c>
      <c r="D1286" s="110">
        <f>'Main Pt 1'!B1329</f>
        <v>10220</v>
      </c>
      <c r="E1286" s="110">
        <f>'Compare Pt 1'!B771</f>
        <v>186665</v>
      </c>
      <c r="F1286" s="110">
        <f>'Compare Pt 1'!B1050</f>
        <v>91395</v>
      </c>
      <c r="G1286" s="110">
        <f>'Compare Pt 1'!B1329</f>
        <v>95275</v>
      </c>
      <c r="H1286" s="84"/>
      <c r="I1286" s="84"/>
      <c r="J1286" s="84"/>
      <c r="K1286" s="84"/>
      <c r="L1286" s="84"/>
      <c r="M1286" s="84"/>
      <c r="N1286" s="84"/>
      <c r="O1286" s="84"/>
    </row>
    <row r="1287" spans="1:15" x14ac:dyDescent="0.2">
      <c r="A1287" s="84" t="s">
        <v>444</v>
      </c>
      <c r="B1287" s="110">
        <f>'Main Pt 1'!B772</f>
        <v>115100</v>
      </c>
      <c r="C1287" s="110">
        <f>'Main Pt 1'!B1051</f>
        <v>51815</v>
      </c>
      <c r="D1287" s="110">
        <f>'Main Pt 1'!B1330</f>
        <v>63280</v>
      </c>
      <c r="E1287" s="110">
        <f>'Compare Pt 1'!B772</f>
        <v>1111655</v>
      </c>
      <c r="F1287" s="110">
        <f>'Compare Pt 1'!B1051</f>
        <v>546565</v>
      </c>
      <c r="G1287" s="110">
        <f>'Compare Pt 1'!B1330</f>
        <v>565090</v>
      </c>
      <c r="H1287" s="84"/>
      <c r="I1287" s="84"/>
      <c r="J1287" s="84"/>
      <c r="K1287" s="84"/>
      <c r="L1287" s="84"/>
      <c r="M1287" s="84"/>
      <c r="N1287" s="84"/>
      <c r="O1287" s="84"/>
    </row>
    <row r="1288" spans="1:15" x14ac:dyDescent="0.2">
      <c r="A1288" s="84" t="s">
        <v>445</v>
      </c>
      <c r="B1288" s="110">
        <f>'Main Pt 1'!B773</f>
        <v>1040</v>
      </c>
      <c r="C1288" s="110">
        <f>'Main Pt 1'!B1052</f>
        <v>425</v>
      </c>
      <c r="D1288" s="110">
        <f>'Main Pt 1'!B1331</f>
        <v>615</v>
      </c>
      <c r="E1288" s="110">
        <f>'Compare Pt 1'!B773</f>
        <v>11685</v>
      </c>
      <c r="F1288" s="110">
        <f>'Compare Pt 1'!B1052</f>
        <v>5730</v>
      </c>
      <c r="G1288" s="110">
        <f>'Compare Pt 1'!B1331</f>
        <v>5960</v>
      </c>
      <c r="H1288" s="84"/>
      <c r="I1288" s="84"/>
      <c r="J1288" s="84"/>
      <c r="K1288" s="84"/>
      <c r="L1288" s="84"/>
      <c r="M1288" s="84"/>
      <c r="N1288" s="84"/>
      <c r="O1288" s="84"/>
    </row>
    <row r="1289" spans="1:15" x14ac:dyDescent="0.2">
      <c r="A1289" s="84" t="s">
        <v>446</v>
      </c>
      <c r="B1289" s="110">
        <f>'Main Pt 1'!B774</f>
        <v>435</v>
      </c>
      <c r="C1289" s="110">
        <f>'Main Pt 1'!B1053</f>
        <v>190</v>
      </c>
      <c r="D1289" s="110">
        <f>'Main Pt 1'!B1332</f>
        <v>240</v>
      </c>
      <c r="E1289" s="110">
        <f>'Compare Pt 1'!B774</f>
        <v>4590</v>
      </c>
      <c r="F1289" s="110">
        <f>'Compare Pt 1'!B1053</f>
        <v>2395</v>
      </c>
      <c r="G1289" s="110">
        <f>'Compare Pt 1'!B1332</f>
        <v>2200</v>
      </c>
      <c r="H1289" s="84"/>
      <c r="I1289" s="84"/>
      <c r="J1289" s="84"/>
      <c r="K1289" s="84"/>
      <c r="L1289" s="84"/>
      <c r="M1289" s="84"/>
      <c r="N1289" s="84"/>
      <c r="O1289" s="84"/>
    </row>
    <row r="1290" spans="1:15" x14ac:dyDescent="0.2">
      <c r="A1290" s="84" t="s">
        <v>447</v>
      </c>
      <c r="B1290" s="110">
        <f>'Main Pt 1'!B775</f>
        <v>359100</v>
      </c>
      <c r="C1290" s="110">
        <f>'Main Pt 1'!B1054</f>
        <v>164915</v>
      </c>
      <c r="D1290" s="110">
        <f>'Main Pt 1'!B1333</f>
        <v>194180</v>
      </c>
      <c r="E1290" s="110">
        <f>'Compare Pt 1'!B775</f>
        <v>3322405</v>
      </c>
      <c r="F1290" s="110">
        <f>'Compare Pt 1'!B1054</f>
        <v>1626785</v>
      </c>
      <c r="G1290" s="110">
        <f>'Compare Pt 1'!B1333</f>
        <v>1695615</v>
      </c>
      <c r="H1290" s="84"/>
      <c r="I1290" s="84"/>
      <c r="J1290" s="84"/>
      <c r="K1290" s="84"/>
      <c r="L1290" s="84"/>
      <c r="M1290" s="84"/>
      <c r="N1290" s="84"/>
      <c r="O1290" s="84"/>
    </row>
    <row r="1291" spans="1:15" x14ac:dyDescent="0.2">
      <c r="A1291" s="84" t="s">
        <v>448</v>
      </c>
      <c r="B1291" s="110">
        <f>'Main Pt 1'!B776</f>
        <v>375</v>
      </c>
      <c r="C1291" s="110">
        <f>'Main Pt 1'!B1055</f>
        <v>205</v>
      </c>
      <c r="D1291" s="110">
        <f>'Main Pt 1'!B1334</f>
        <v>170</v>
      </c>
      <c r="E1291" s="110">
        <f>'Compare Pt 1'!B776</f>
        <v>3910</v>
      </c>
      <c r="F1291" s="110">
        <f>'Compare Pt 1'!B1055</f>
        <v>2025</v>
      </c>
      <c r="G1291" s="110">
        <f>'Compare Pt 1'!B1334</f>
        <v>1890</v>
      </c>
      <c r="H1291" s="84"/>
      <c r="I1291" s="84"/>
      <c r="J1291" s="84"/>
      <c r="K1291" s="84"/>
      <c r="L1291" s="84"/>
      <c r="M1291" s="84"/>
      <c r="N1291" s="84"/>
      <c r="O1291" s="84"/>
    </row>
    <row r="1292" spans="1:15" x14ac:dyDescent="0.2">
      <c r="A1292" s="84" t="s">
        <v>449</v>
      </c>
      <c r="B1292" s="110">
        <f>'Main Pt 1'!B777</f>
        <v>18435</v>
      </c>
      <c r="C1292" s="110">
        <f>'Main Pt 1'!B1056</f>
        <v>8940</v>
      </c>
      <c r="D1292" s="110">
        <f>'Main Pt 1'!B1335</f>
        <v>9495</v>
      </c>
      <c r="E1292" s="110">
        <f>'Compare Pt 1'!B777</f>
        <v>155120</v>
      </c>
      <c r="F1292" s="110">
        <f>'Compare Pt 1'!B1056</f>
        <v>76935</v>
      </c>
      <c r="G1292" s="110">
        <f>'Compare Pt 1'!B1335</f>
        <v>78185</v>
      </c>
      <c r="H1292" s="84"/>
      <c r="I1292" s="84"/>
      <c r="J1292" s="84"/>
      <c r="K1292" s="84"/>
      <c r="L1292" s="84"/>
      <c r="M1292" s="84"/>
      <c r="N1292" s="84"/>
      <c r="O1292" s="84"/>
    </row>
    <row r="1293" spans="1:15" x14ac:dyDescent="0.2">
      <c r="A1293" s="84" t="s">
        <v>450</v>
      </c>
      <c r="B1293" s="110">
        <f>'Main Pt 1'!B778</f>
        <v>335</v>
      </c>
      <c r="C1293" s="110">
        <f>'Main Pt 1'!B1057</f>
        <v>160</v>
      </c>
      <c r="D1293" s="110">
        <f>'Main Pt 1'!B1336</f>
        <v>175</v>
      </c>
      <c r="E1293" s="110">
        <f>'Compare Pt 1'!B778</f>
        <v>3365</v>
      </c>
      <c r="F1293" s="110">
        <f>'Compare Pt 1'!B1057</f>
        <v>1645</v>
      </c>
      <c r="G1293" s="110">
        <f>'Compare Pt 1'!B1336</f>
        <v>1720</v>
      </c>
      <c r="H1293" s="84"/>
      <c r="I1293" s="84"/>
      <c r="J1293" s="84"/>
      <c r="K1293" s="84"/>
      <c r="L1293" s="84"/>
      <c r="M1293" s="84"/>
      <c r="N1293" s="84"/>
      <c r="O1293" s="84"/>
    </row>
    <row r="1294" spans="1:15" x14ac:dyDescent="0.2">
      <c r="A1294" s="84" t="s">
        <v>452</v>
      </c>
      <c r="B1294" s="110">
        <f>'Main Pt 1'!B780</f>
        <v>21305</v>
      </c>
      <c r="C1294" s="110">
        <f>'Main Pt 1'!B1059</f>
        <v>9760</v>
      </c>
      <c r="D1294" s="110">
        <f>'Main Pt 1'!B1338</f>
        <v>11540</v>
      </c>
      <c r="E1294" s="110">
        <f>'Compare Pt 1'!B780</f>
        <v>207470</v>
      </c>
      <c r="F1294" s="110">
        <f>'Compare Pt 1'!B1059</f>
        <v>100660</v>
      </c>
      <c r="G1294" s="110">
        <f>'Compare Pt 1'!B1338</f>
        <v>106810</v>
      </c>
      <c r="H1294" s="84"/>
      <c r="I1294" s="84"/>
      <c r="J1294" s="84"/>
      <c r="K1294" s="84"/>
      <c r="L1294" s="84"/>
      <c r="M1294" s="84"/>
      <c r="N1294" s="84"/>
      <c r="O1294" s="84"/>
    </row>
    <row r="1295" spans="1:15" x14ac:dyDescent="0.2">
      <c r="A1295" s="84" t="s">
        <v>453</v>
      </c>
      <c r="B1295" s="110">
        <f>'Main Pt 1'!B781</f>
        <v>14990</v>
      </c>
      <c r="C1295" s="110">
        <f>'Main Pt 1'!B1060</f>
        <v>6730</v>
      </c>
      <c r="D1295" s="110">
        <f>'Main Pt 1'!B1339</f>
        <v>8255</v>
      </c>
      <c r="E1295" s="110">
        <f>'Compare Pt 1'!B781</f>
        <v>143640</v>
      </c>
      <c r="F1295" s="110">
        <f>'Compare Pt 1'!B1060</f>
        <v>69040</v>
      </c>
      <c r="G1295" s="110">
        <f>'Compare Pt 1'!B1339</f>
        <v>74605</v>
      </c>
      <c r="H1295" s="84"/>
      <c r="I1295" s="84"/>
      <c r="J1295" s="84"/>
      <c r="K1295" s="84"/>
      <c r="L1295" s="84"/>
      <c r="M1295" s="84"/>
      <c r="N1295" s="84"/>
      <c r="O1295" s="84"/>
    </row>
    <row r="1296" spans="1:15" x14ac:dyDescent="0.2">
      <c r="A1296" s="84" t="s">
        <v>454</v>
      </c>
      <c r="B1296" s="110">
        <f>'Main Pt 1'!B782</f>
        <v>9990</v>
      </c>
      <c r="C1296" s="110">
        <f>'Main Pt 1'!B1061</f>
        <v>4730</v>
      </c>
      <c r="D1296" s="110">
        <f>'Main Pt 1'!B1340</f>
        <v>5265</v>
      </c>
      <c r="E1296" s="110">
        <f>'Compare Pt 1'!B782</f>
        <v>101795</v>
      </c>
      <c r="F1296" s="110">
        <f>'Compare Pt 1'!B1061</f>
        <v>49880</v>
      </c>
      <c r="G1296" s="110">
        <f>'Compare Pt 1'!B1340</f>
        <v>51920</v>
      </c>
      <c r="H1296" s="84"/>
      <c r="I1296" s="84"/>
      <c r="J1296" s="84"/>
      <c r="K1296" s="84"/>
      <c r="L1296" s="84"/>
      <c r="M1296" s="84"/>
      <c r="N1296" s="84"/>
      <c r="O1296" s="84"/>
    </row>
    <row r="1297" spans="1:15" x14ac:dyDescent="0.2">
      <c r="A1297" s="84" t="s">
        <v>455</v>
      </c>
      <c r="B1297" s="110">
        <f>'Main Pt 1'!B783</f>
        <v>43985</v>
      </c>
      <c r="C1297" s="110">
        <f>'Main Pt 1'!B1062</f>
        <v>20025</v>
      </c>
      <c r="D1297" s="110">
        <f>'Main Pt 1'!B1341</f>
        <v>23960</v>
      </c>
      <c r="E1297" s="110">
        <f>'Compare Pt 1'!B783</f>
        <v>463275</v>
      </c>
      <c r="F1297" s="110">
        <f>'Compare Pt 1'!B1062</f>
        <v>223075</v>
      </c>
      <c r="G1297" s="110">
        <f>'Compare Pt 1'!B1341</f>
        <v>240200</v>
      </c>
      <c r="H1297" s="84"/>
      <c r="I1297" s="84"/>
      <c r="J1297" s="84"/>
      <c r="K1297" s="84"/>
      <c r="L1297" s="84"/>
      <c r="M1297" s="84"/>
      <c r="N1297" s="84"/>
      <c r="O1297" s="84"/>
    </row>
    <row r="1298" spans="1:15" x14ac:dyDescent="0.2">
      <c r="A1298" s="84" t="s">
        <v>456</v>
      </c>
      <c r="B1298" s="110">
        <f>'Main Pt 1'!B784</f>
        <v>35165</v>
      </c>
      <c r="C1298" s="110">
        <f>'Main Pt 1'!B1063</f>
        <v>15170</v>
      </c>
      <c r="D1298" s="110">
        <f>'Main Pt 1'!B1342</f>
        <v>19995</v>
      </c>
      <c r="E1298" s="110">
        <f>'Compare Pt 1'!B784</f>
        <v>349640</v>
      </c>
      <c r="F1298" s="110">
        <f>'Compare Pt 1'!B1063</f>
        <v>163545</v>
      </c>
      <c r="G1298" s="110">
        <f>'Compare Pt 1'!B1342</f>
        <v>186095</v>
      </c>
      <c r="H1298" s="84"/>
      <c r="I1298" s="84"/>
      <c r="J1298" s="84"/>
      <c r="K1298" s="84"/>
      <c r="L1298" s="84"/>
      <c r="M1298" s="84"/>
      <c r="N1298" s="84"/>
      <c r="O1298" s="84"/>
    </row>
    <row r="1299" spans="1:15" x14ac:dyDescent="0.2">
      <c r="A1299" s="84" t="s">
        <v>457</v>
      </c>
      <c r="B1299" s="110">
        <f>'Main Pt 1'!B785</f>
        <v>6475</v>
      </c>
      <c r="C1299" s="110">
        <f>'Main Pt 1'!B1064</f>
        <v>3245</v>
      </c>
      <c r="D1299" s="110">
        <f>'Main Pt 1'!B1343</f>
        <v>3230</v>
      </c>
      <c r="E1299" s="110">
        <f>'Compare Pt 1'!B785</f>
        <v>52780</v>
      </c>
      <c r="F1299" s="110">
        <f>'Compare Pt 1'!B1064</f>
        <v>26965</v>
      </c>
      <c r="G1299" s="110">
        <f>'Compare Pt 1'!B1343</f>
        <v>25815</v>
      </c>
      <c r="H1299" s="84"/>
      <c r="I1299" s="84"/>
      <c r="J1299" s="84"/>
      <c r="K1299" s="84"/>
      <c r="L1299" s="84"/>
      <c r="M1299" s="84"/>
      <c r="N1299" s="84"/>
      <c r="O1299" s="84"/>
    </row>
    <row r="1300" spans="1:15" x14ac:dyDescent="0.2">
      <c r="A1300" s="84" t="s">
        <v>459</v>
      </c>
      <c r="B1300" s="110">
        <f>'Main Pt 1'!B787</f>
        <v>5590</v>
      </c>
      <c r="C1300" s="110">
        <f>'Main Pt 1'!B1066</f>
        <v>2660</v>
      </c>
      <c r="D1300" s="110">
        <f>'Main Pt 1'!B1345</f>
        <v>2930</v>
      </c>
      <c r="E1300" s="110">
        <f>'Compare Pt 1'!B787</f>
        <v>34560</v>
      </c>
      <c r="F1300" s="110">
        <f>'Compare Pt 1'!B1066</f>
        <v>16935</v>
      </c>
      <c r="G1300" s="110">
        <f>'Compare Pt 1'!B1345</f>
        <v>17630</v>
      </c>
      <c r="H1300" s="84"/>
      <c r="I1300" s="84"/>
      <c r="J1300" s="84"/>
      <c r="K1300" s="84"/>
      <c r="L1300" s="84"/>
      <c r="M1300" s="84"/>
      <c r="N1300" s="84"/>
      <c r="O1300" s="84"/>
    </row>
    <row r="1301" spans="1:15" x14ac:dyDescent="0.2">
      <c r="A1301" s="84" t="s">
        <v>460</v>
      </c>
      <c r="B1301" s="110">
        <f>'Main Pt 1'!B788</f>
        <v>3025</v>
      </c>
      <c r="C1301" s="110">
        <f>'Main Pt 1'!B1067</f>
        <v>1325</v>
      </c>
      <c r="D1301" s="110">
        <f>'Main Pt 1'!B1346</f>
        <v>1700</v>
      </c>
      <c r="E1301" s="110">
        <f>'Compare Pt 1'!B788</f>
        <v>20710</v>
      </c>
      <c r="F1301" s="110">
        <f>'Compare Pt 1'!B1067</f>
        <v>10195</v>
      </c>
      <c r="G1301" s="110">
        <f>'Compare Pt 1'!B1346</f>
        <v>10520</v>
      </c>
      <c r="H1301" s="84"/>
      <c r="I1301" s="84"/>
      <c r="J1301" s="84"/>
      <c r="K1301" s="84"/>
      <c r="L1301" s="84"/>
      <c r="M1301" s="84"/>
      <c r="N1301" s="84"/>
      <c r="O1301" s="84"/>
    </row>
    <row r="1302" spans="1:15" x14ac:dyDescent="0.2">
      <c r="A1302" s="84" t="s">
        <v>461</v>
      </c>
      <c r="B1302" s="110">
        <f>'Main Pt 1'!B789</f>
        <v>11915</v>
      </c>
      <c r="C1302" s="110">
        <f>'Main Pt 1'!B1068</f>
        <v>5550</v>
      </c>
      <c r="D1302" s="110">
        <f>'Main Pt 1'!B1347</f>
        <v>6365</v>
      </c>
      <c r="E1302" s="110">
        <f>'Compare Pt 1'!B789</f>
        <v>104580</v>
      </c>
      <c r="F1302" s="110">
        <f>'Compare Pt 1'!B1068</f>
        <v>51550</v>
      </c>
      <c r="G1302" s="110">
        <f>'Compare Pt 1'!B1347</f>
        <v>53030</v>
      </c>
      <c r="H1302" s="84"/>
      <c r="I1302" s="84"/>
      <c r="J1302" s="84"/>
      <c r="K1302" s="84"/>
      <c r="L1302" s="84"/>
      <c r="M1302" s="84"/>
      <c r="N1302" s="84"/>
      <c r="O1302" s="84"/>
    </row>
    <row r="1303" spans="1:15" x14ac:dyDescent="0.2">
      <c r="A1303" s="84" t="s">
        <v>462</v>
      </c>
      <c r="B1303" s="110">
        <f>'Main Pt 1'!B790</f>
        <v>4015</v>
      </c>
      <c r="C1303" s="110">
        <f>'Main Pt 1'!B1069</f>
        <v>1725</v>
      </c>
      <c r="D1303" s="110">
        <f>'Main Pt 1'!B1348</f>
        <v>2295</v>
      </c>
      <c r="E1303" s="110">
        <f>'Compare Pt 1'!B790</f>
        <v>40715</v>
      </c>
      <c r="F1303" s="110">
        <f>'Compare Pt 1'!B1069</f>
        <v>19235</v>
      </c>
      <c r="G1303" s="110">
        <f>'Compare Pt 1'!B1348</f>
        <v>21480</v>
      </c>
      <c r="H1303" s="84"/>
      <c r="I1303" s="84"/>
      <c r="J1303" s="84"/>
      <c r="K1303" s="84"/>
      <c r="L1303" s="84"/>
      <c r="M1303" s="84"/>
      <c r="N1303" s="84"/>
      <c r="O1303" s="84"/>
    </row>
    <row r="1304" spans="1:15" x14ac:dyDescent="0.2">
      <c r="A1304" s="84" t="s">
        <v>463</v>
      </c>
      <c r="B1304" s="110">
        <f>'Main Pt 1'!B791</f>
        <v>2335</v>
      </c>
      <c r="C1304" s="110">
        <f>'Main Pt 1'!B1070</f>
        <v>1105</v>
      </c>
      <c r="D1304" s="110">
        <f>'Main Pt 1'!B1349</f>
        <v>1235</v>
      </c>
      <c r="E1304" s="110">
        <f>'Compare Pt 1'!B791</f>
        <v>24530</v>
      </c>
      <c r="F1304" s="110">
        <f>'Compare Pt 1'!B1070</f>
        <v>11715</v>
      </c>
      <c r="G1304" s="110">
        <f>'Compare Pt 1'!B1349</f>
        <v>12815</v>
      </c>
      <c r="H1304" s="84"/>
      <c r="I1304" s="84"/>
      <c r="J1304" s="84"/>
      <c r="K1304" s="84"/>
      <c r="L1304" s="84"/>
      <c r="M1304" s="84"/>
      <c r="N1304" s="84"/>
      <c r="O1304" s="84"/>
    </row>
    <row r="1305" spans="1:15" x14ac:dyDescent="0.2">
      <c r="A1305" s="84" t="s">
        <v>464</v>
      </c>
      <c r="B1305" s="110">
        <f>'Main Pt 1'!B792</f>
        <v>41915</v>
      </c>
      <c r="C1305" s="110">
        <f>'Main Pt 1'!B1071</f>
        <v>19670</v>
      </c>
      <c r="D1305" s="110">
        <f>'Main Pt 1'!B1350</f>
        <v>22240</v>
      </c>
      <c r="E1305" s="110">
        <f>'Compare Pt 1'!B792</f>
        <v>348085</v>
      </c>
      <c r="F1305" s="110">
        <f>'Compare Pt 1'!B1071</f>
        <v>170040</v>
      </c>
      <c r="G1305" s="110">
        <f>'Compare Pt 1'!B1350</f>
        <v>178045</v>
      </c>
      <c r="H1305" s="84"/>
      <c r="I1305" s="84"/>
      <c r="J1305" s="84"/>
      <c r="K1305" s="84"/>
      <c r="L1305" s="84"/>
      <c r="M1305" s="84"/>
      <c r="N1305" s="84"/>
      <c r="O1305" s="84"/>
    </row>
    <row r="1306" spans="1:15" x14ac:dyDescent="0.2">
      <c r="A1306" s="84" t="s">
        <v>465</v>
      </c>
      <c r="B1306" s="110">
        <f>'Main Pt 1'!B793</f>
        <v>3325</v>
      </c>
      <c r="C1306" s="110">
        <f>'Main Pt 1'!B1072</f>
        <v>1615</v>
      </c>
      <c r="D1306" s="110">
        <f>'Main Pt 1'!B1351</f>
        <v>1710</v>
      </c>
      <c r="E1306" s="110">
        <f>'Compare Pt 1'!B793</f>
        <v>30720</v>
      </c>
      <c r="F1306" s="110">
        <f>'Compare Pt 1'!B1072</f>
        <v>14925</v>
      </c>
      <c r="G1306" s="110">
        <f>'Compare Pt 1'!B1351</f>
        <v>15805</v>
      </c>
      <c r="H1306" s="84"/>
      <c r="I1306" s="84"/>
      <c r="J1306" s="84"/>
      <c r="K1306" s="84"/>
      <c r="L1306" s="84"/>
      <c r="M1306" s="84"/>
      <c r="N1306" s="84"/>
      <c r="O1306" s="84"/>
    </row>
    <row r="1307" spans="1:15" x14ac:dyDescent="0.2">
      <c r="A1307" s="84" t="s">
        <v>466</v>
      </c>
      <c r="B1307" s="110">
        <f>'Main Pt 1'!B794</f>
        <v>5990</v>
      </c>
      <c r="C1307" s="110">
        <f>'Main Pt 1'!B1073</f>
        <v>2700</v>
      </c>
      <c r="D1307" s="110">
        <f>'Main Pt 1'!B1352</f>
        <v>3285</v>
      </c>
      <c r="E1307" s="110">
        <f>'Compare Pt 1'!B794</f>
        <v>59285</v>
      </c>
      <c r="F1307" s="110">
        <f>'Compare Pt 1'!B1073</f>
        <v>28745</v>
      </c>
      <c r="G1307" s="110">
        <f>'Compare Pt 1'!B1352</f>
        <v>30535</v>
      </c>
      <c r="H1307" s="84"/>
      <c r="I1307" s="84"/>
      <c r="J1307" s="84"/>
      <c r="K1307" s="84"/>
      <c r="L1307" s="84"/>
      <c r="M1307" s="84"/>
      <c r="N1307" s="84"/>
      <c r="O1307" s="84"/>
    </row>
    <row r="1308" spans="1:15" x14ac:dyDescent="0.2">
      <c r="A1308" s="84" t="s">
        <v>467</v>
      </c>
      <c r="B1308" s="110">
        <f>'Main Pt 1'!B795</f>
        <v>2710</v>
      </c>
      <c r="C1308" s="110">
        <f>'Main Pt 1'!B1074</f>
        <v>1340</v>
      </c>
      <c r="D1308" s="110">
        <f>'Main Pt 1'!B1353</f>
        <v>1375</v>
      </c>
      <c r="E1308" s="110">
        <f>'Compare Pt 1'!B795</f>
        <v>14915</v>
      </c>
      <c r="F1308" s="110">
        <f>'Compare Pt 1'!B1074</f>
        <v>7265</v>
      </c>
      <c r="G1308" s="110">
        <f>'Compare Pt 1'!B1353</f>
        <v>7650</v>
      </c>
      <c r="H1308" s="84"/>
      <c r="I1308" s="84"/>
      <c r="J1308" s="84"/>
      <c r="K1308" s="84"/>
      <c r="L1308" s="84"/>
      <c r="M1308" s="84"/>
      <c r="N1308" s="84"/>
      <c r="O1308" s="84"/>
    </row>
    <row r="1309" spans="1:15" x14ac:dyDescent="0.2">
      <c r="A1309" s="84" t="s">
        <v>468</v>
      </c>
      <c r="B1309" s="110">
        <f>'Main Pt 1'!B796</f>
        <v>116645</v>
      </c>
      <c r="C1309" s="110">
        <f>'Main Pt 1'!B1075</f>
        <v>52550</v>
      </c>
      <c r="D1309" s="110">
        <f>'Main Pt 1'!B1354</f>
        <v>64095</v>
      </c>
      <c r="E1309" s="110">
        <f>'Compare Pt 1'!B796</f>
        <v>1106585</v>
      </c>
      <c r="F1309" s="110">
        <f>'Compare Pt 1'!B1075</f>
        <v>533830</v>
      </c>
      <c r="G1309" s="110">
        <f>'Compare Pt 1'!B1354</f>
        <v>572755</v>
      </c>
      <c r="H1309" s="84"/>
      <c r="I1309" s="84"/>
      <c r="J1309" s="84"/>
      <c r="K1309" s="84"/>
      <c r="L1309" s="84"/>
      <c r="M1309" s="84"/>
      <c r="N1309" s="84"/>
      <c r="O1309" s="84"/>
    </row>
    <row r="1310" spans="1:15" x14ac:dyDescent="0.2">
      <c r="A1310" s="84" t="s">
        <v>469</v>
      </c>
      <c r="B1310" s="110">
        <f>'Main Pt 1'!B797</f>
        <v>25890</v>
      </c>
      <c r="C1310" s="110">
        <f>'Main Pt 1'!B1076</f>
        <v>11790</v>
      </c>
      <c r="D1310" s="110">
        <f>'Main Pt 1'!B1355</f>
        <v>14100</v>
      </c>
      <c r="E1310" s="110">
        <f>'Compare Pt 1'!B797</f>
        <v>238050</v>
      </c>
      <c r="F1310" s="110">
        <f>'Compare Pt 1'!B1076</f>
        <v>114710</v>
      </c>
      <c r="G1310" s="110">
        <f>'Compare Pt 1'!B1355</f>
        <v>123345</v>
      </c>
      <c r="H1310" s="84"/>
      <c r="I1310" s="84"/>
      <c r="J1310" s="84"/>
      <c r="K1310" s="84"/>
      <c r="L1310" s="84"/>
      <c r="M1310" s="84"/>
      <c r="N1310" s="84"/>
      <c r="O1310" s="84"/>
    </row>
    <row r="1311" spans="1:15" x14ac:dyDescent="0.2">
      <c r="A1311" s="84" t="s">
        <v>470</v>
      </c>
      <c r="B1311" s="110">
        <f>'Main Pt 1'!B798</f>
        <v>83155</v>
      </c>
      <c r="C1311" s="110">
        <f>'Main Pt 1'!B1077</f>
        <v>37375</v>
      </c>
      <c r="D1311" s="110">
        <f>'Main Pt 1'!B1356</f>
        <v>45775</v>
      </c>
      <c r="E1311" s="110">
        <f>'Compare Pt 1'!B798</f>
        <v>622445</v>
      </c>
      <c r="F1311" s="110">
        <f>'Compare Pt 1'!B1077</f>
        <v>297600</v>
      </c>
      <c r="G1311" s="110">
        <f>'Compare Pt 1'!B1356</f>
        <v>324845</v>
      </c>
      <c r="H1311" s="84"/>
      <c r="I1311" s="84"/>
      <c r="J1311" s="84"/>
      <c r="K1311" s="84"/>
      <c r="L1311" s="84"/>
      <c r="M1311" s="84"/>
      <c r="N1311" s="84"/>
      <c r="O1311" s="84"/>
    </row>
    <row r="1312" spans="1:15" x14ac:dyDescent="0.2">
      <c r="A1312" s="84" t="s">
        <v>471</v>
      </c>
      <c r="B1312" s="110">
        <f>'Main Pt 1'!B799</f>
        <v>7525</v>
      </c>
      <c r="C1312" s="110">
        <f>'Main Pt 1'!B1078</f>
        <v>3655</v>
      </c>
      <c r="D1312" s="110">
        <f>'Main Pt 1'!B1357</f>
        <v>3870</v>
      </c>
      <c r="E1312" s="110">
        <f>'Compare Pt 1'!B799</f>
        <v>72285</v>
      </c>
      <c r="F1312" s="110">
        <f>'Compare Pt 1'!B1078</f>
        <v>35360</v>
      </c>
      <c r="G1312" s="110">
        <f>'Compare Pt 1'!B1357</f>
        <v>36930</v>
      </c>
      <c r="H1312" s="84"/>
      <c r="I1312" s="84"/>
      <c r="J1312" s="84"/>
      <c r="K1312" s="84"/>
      <c r="L1312" s="84"/>
      <c r="M1312" s="84"/>
      <c r="N1312" s="84"/>
      <c r="O1312" s="84"/>
    </row>
    <row r="1313" spans="1:15" x14ac:dyDescent="0.2">
      <c r="A1313" s="84" t="s">
        <v>472</v>
      </c>
      <c r="B1313" s="110">
        <f>'Main Pt 1'!B800</f>
        <v>140285</v>
      </c>
      <c r="C1313" s="110">
        <f>'Main Pt 1'!B1079</f>
        <v>63605</v>
      </c>
      <c r="D1313" s="110">
        <f>'Main Pt 1'!B1358</f>
        <v>76680</v>
      </c>
      <c r="E1313" s="110">
        <f>'Compare Pt 1'!B800</f>
        <v>1359655</v>
      </c>
      <c r="F1313" s="110">
        <f>'Compare Pt 1'!B1079</f>
        <v>663560</v>
      </c>
      <c r="G1313" s="110">
        <f>'Compare Pt 1'!B1358</f>
        <v>696095</v>
      </c>
      <c r="H1313" s="84"/>
      <c r="I1313" s="84"/>
      <c r="J1313" s="84"/>
      <c r="K1313" s="84"/>
      <c r="L1313" s="84"/>
      <c r="M1313" s="84"/>
      <c r="N1313" s="84"/>
      <c r="O1313" s="84"/>
    </row>
    <row r="1314" spans="1:15" x14ac:dyDescent="0.2">
      <c r="A1314" s="84" t="s">
        <v>473</v>
      </c>
      <c r="B1314" s="110">
        <f>'Main Pt 1'!B801</f>
        <v>1935</v>
      </c>
      <c r="C1314" s="110">
        <f>'Main Pt 1'!B1080</f>
        <v>830</v>
      </c>
      <c r="D1314" s="110">
        <f>'Main Pt 1'!B1359</f>
        <v>1100</v>
      </c>
      <c r="E1314" s="110">
        <f>'Compare Pt 1'!B801</f>
        <v>20420</v>
      </c>
      <c r="F1314" s="110">
        <f>'Compare Pt 1'!B1080</f>
        <v>9895</v>
      </c>
      <c r="G1314" s="110">
        <f>'Compare Pt 1'!B1359</f>
        <v>10525</v>
      </c>
      <c r="H1314" s="84"/>
      <c r="I1314" s="84"/>
      <c r="J1314" s="84"/>
      <c r="K1314" s="84"/>
      <c r="L1314" s="84"/>
      <c r="M1314" s="84"/>
      <c r="N1314" s="84"/>
      <c r="O1314" s="84"/>
    </row>
    <row r="1315" spans="1:15" x14ac:dyDescent="0.2">
      <c r="A1315" s="84" t="s">
        <v>475</v>
      </c>
      <c r="B1315" s="110">
        <f>'Main Pt 1'!B803</f>
        <v>7545</v>
      </c>
      <c r="C1315" s="110">
        <f>'Main Pt 1'!B1082</f>
        <v>3795</v>
      </c>
      <c r="D1315" s="110">
        <f>'Main Pt 1'!B1361</f>
        <v>3755</v>
      </c>
      <c r="E1315" s="110">
        <f>'Compare Pt 1'!B803</f>
        <v>36185</v>
      </c>
      <c r="F1315" s="110">
        <f>'Compare Pt 1'!B1082</f>
        <v>18385</v>
      </c>
      <c r="G1315" s="110">
        <f>'Compare Pt 1'!B1361</f>
        <v>17795</v>
      </c>
      <c r="H1315" s="84"/>
      <c r="I1315" s="84"/>
      <c r="J1315" s="84"/>
      <c r="K1315" s="84"/>
      <c r="L1315" s="84"/>
      <c r="M1315" s="84"/>
      <c r="N1315" s="84"/>
      <c r="O1315" s="84"/>
    </row>
    <row r="1316" spans="1:15" x14ac:dyDescent="0.2">
      <c r="A1316" s="84" t="s">
        <v>476</v>
      </c>
      <c r="B1316" s="110">
        <f>'Main Pt 1'!B804</f>
        <v>3825</v>
      </c>
      <c r="C1316" s="110">
        <f>'Main Pt 1'!B1083</f>
        <v>1805</v>
      </c>
      <c r="D1316" s="110">
        <f>'Main Pt 1'!B1362</f>
        <v>2020</v>
      </c>
      <c r="E1316" s="110">
        <f>'Compare Pt 1'!B804</f>
        <v>26740</v>
      </c>
      <c r="F1316" s="110">
        <f>'Compare Pt 1'!B1083</f>
        <v>13325</v>
      </c>
      <c r="G1316" s="110">
        <f>'Compare Pt 1'!B1362</f>
        <v>13415</v>
      </c>
      <c r="H1316" s="84"/>
      <c r="I1316" s="84"/>
      <c r="J1316" s="84"/>
      <c r="K1316" s="84"/>
      <c r="L1316" s="84"/>
      <c r="M1316" s="84"/>
      <c r="N1316" s="84"/>
      <c r="O1316" s="84"/>
    </row>
    <row r="1317" spans="1:15" x14ac:dyDescent="0.2">
      <c r="A1317" s="84" t="s">
        <v>477</v>
      </c>
      <c r="B1317" s="110">
        <f>'Main Pt 1'!B805</f>
        <v>245</v>
      </c>
      <c r="C1317" s="110">
        <f>'Main Pt 1'!B1084</f>
        <v>135</v>
      </c>
      <c r="D1317" s="110">
        <f>'Main Pt 1'!B1363</f>
        <v>110</v>
      </c>
      <c r="E1317" s="110">
        <f>'Compare Pt 1'!B805</f>
        <v>1275</v>
      </c>
      <c r="F1317" s="110">
        <f>'Compare Pt 1'!B1084</f>
        <v>735</v>
      </c>
      <c r="G1317" s="110">
        <f>'Compare Pt 1'!B1363</f>
        <v>540</v>
      </c>
      <c r="H1317" s="84"/>
      <c r="I1317" s="84"/>
      <c r="J1317" s="84"/>
      <c r="K1317" s="84"/>
      <c r="L1317" s="84"/>
      <c r="M1317" s="84"/>
      <c r="N1317" s="84"/>
      <c r="O1317" s="84"/>
    </row>
    <row r="1318" spans="1:15" x14ac:dyDescent="0.2">
      <c r="A1318" s="84" t="s">
        <v>478</v>
      </c>
      <c r="B1318" s="110">
        <f>'Main Pt 1'!B806</f>
        <v>12435</v>
      </c>
      <c r="C1318" s="110">
        <f>'Main Pt 1'!B1085</f>
        <v>6000</v>
      </c>
      <c r="D1318" s="110">
        <f>'Main Pt 1'!B1364</f>
        <v>6435</v>
      </c>
      <c r="E1318" s="110">
        <f>'Compare Pt 1'!B806</f>
        <v>133970</v>
      </c>
      <c r="F1318" s="110">
        <f>'Compare Pt 1'!B1085</f>
        <v>67825</v>
      </c>
      <c r="G1318" s="110">
        <f>'Compare Pt 1'!B1364</f>
        <v>66140</v>
      </c>
      <c r="H1318" s="84"/>
      <c r="I1318" s="84"/>
      <c r="J1318" s="84"/>
      <c r="K1318" s="84"/>
      <c r="L1318" s="84"/>
      <c r="M1318" s="84"/>
      <c r="N1318" s="84"/>
      <c r="O1318" s="84"/>
    </row>
    <row r="1319" spans="1:15" x14ac:dyDescent="0.2">
      <c r="A1319" s="84" t="s">
        <v>479</v>
      </c>
      <c r="B1319" s="110">
        <f>'Main Pt 1'!B807</f>
        <v>630</v>
      </c>
      <c r="C1319" s="110">
        <f>'Main Pt 1'!B1086</f>
        <v>320</v>
      </c>
      <c r="D1319" s="110">
        <f>'Main Pt 1'!B1365</f>
        <v>310</v>
      </c>
      <c r="E1319" s="110">
        <f>'Compare Pt 1'!B807</f>
        <v>5650</v>
      </c>
      <c r="F1319" s="110">
        <f>'Compare Pt 1'!B1086</f>
        <v>2850</v>
      </c>
      <c r="G1319" s="110">
        <f>'Compare Pt 1'!B1365</f>
        <v>2800</v>
      </c>
      <c r="H1319" s="84"/>
      <c r="I1319" s="84"/>
      <c r="J1319" s="84"/>
      <c r="K1319" s="84"/>
      <c r="L1319" s="84"/>
      <c r="M1319" s="84"/>
      <c r="N1319" s="84"/>
      <c r="O1319" s="84"/>
    </row>
    <row r="1320" spans="1:15" x14ac:dyDescent="0.2">
      <c r="A1320" s="84" t="s">
        <v>480</v>
      </c>
      <c r="B1320" s="110">
        <f>'Main Pt 1'!B808</f>
        <v>34555</v>
      </c>
      <c r="C1320" s="110">
        <f>'Main Pt 1'!B1087</f>
        <v>17035</v>
      </c>
      <c r="D1320" s="110">
        <f>'Main Pt 1'!B1366</f>
        <v>17520</v>
      </c>
      <c r="E1320" s="110">
        <f>'Compare Pt 1'!B808</f>
        <v>271405</v>
      </c>
      <c r="F1320" s="110">
        <f>'Compare Pt 1'!B1087</f>
        <v>137405</v>
      </c>
      <c r="G1320" s="110">
        <f>'Compare Pt 1'!B1366</f>
        <v>134000</v>
      </c>
      <c r="H1320" s="84"/>
      <c r="I1320" s="84"/>
      <c r="J1320" s="84"/>
      <c r="K1320" s="84"/>
      <c r="L1320" s="84"/>
      <c r="M1320" s="84"/>
      <c r="N1320" s="84"/>
      <c r="O1320" s="84"/>
    </row>
    <row r="1321" spans="1:15" x14ac:dyDescent="0.2">
      <c r="A1321" s="84" t="s">
        <v>481</v>
      </c>
      <c r="B1321" s="110">
        <f>'Main Pt 1'!B809</f>
        <v>152050</v>
      </c>
      <c r="C1321" s="110">
        <f>'Main Pt 1'!B1088</f>
        <v>71785</v>
      </c>
      <c r="D1321" s="110">
        <f>'Main Pt 1'!B1367</f>
        <v>80260</v>
      </c>
      <c r="E1321" s="110">
        <f>'Compare Pt 1'!B809</f>
        <v>1587965</v>
      </c>
      <c r="F1321" s="110">
        <f>'Compare Pt 1'!B1088</f>
        <v>794525</v>
      </c>
      <c r="G1321" s="110">
        <f>'Compare Pt 1'!B1367</f>
        <v>793445</v>
      </c>
      <c r="H1321" s="84"/>
      <c r="I1321" s="84"/>
      <c r="J1321" s="84"/>
      <c r="K1321" s="84"/>
      <c r="L1321" s="84"/>
      <c r="M1321" s="84"/>
      <c r="N1321" s="84"/>
      <c r="O1321" s="84"/>
    </row>
    <row r="1322" spans="1:15" x14ac:dyDescent="0.2">
      <c r="A1322" s="84" t="s">
        <v>482</v>
      </c>
      <c r="B1322" s="110">
        <f>'Main Pt 1'!B810</f>
        <v>1105</v>
      </c>
      <c r="C1322" s="110">
        <f>'Main Pt 1'!B1089</f>
        <v>530</v>
      </c>
      <c r="D1322" s="110">
        <f>'Main Pt 1'!B1368</f>
        <v>570</v>
      </c>
      <c r="E1322" s="110">
        <f>'Compare Pt 1'!B810</f>
        <v>2865</v>
      </c>
      <c r="F1322" s="110">
        <f>'Compare Pt 1'!B1089</f>
        <v>1470</v>
      </c>
      <c r="G1322" s="110">
        <f>'Compare Pt 1'!B1368</f>
        <v>1400</v>
      </c>
      <c r="H1322" s="84"/>
      <c r="I1322" s="84"/>
      <c r="J1322" s="84"/>
      <c r="K1322" s="84"/>
      <c r="L1322" s="84"/>
      <c r="M1322" s="84"/>
      <c r="N1322" s="84"/>
      <c r="O1322" s="84"/>
    </row>
    <row r="1323" spans="1:15" x14ac:dyDescent="0.2">
      <c r="A1323" s="84" t="s">
        <v>483</v>
      </c>
      <c r="B1323" s="110">
        <f>'Main Pt 1'!B811</f>
        <v>4290</v>
      </c>
      <c r="C1323" s="110">
        <f>'Main Pt 1'!B1090</f>
        <v>2110</v>
      </c>
      <c r="D1323" s="110">
        <f>'Main Pt 1'!B1369</f>
        <v>2180</v>
      </c>
      <c r="E1323" s="110">
        <f>'Compare Pt 1'!B811</f>
        <v>43105</v>
      </c>
      <c r="F1323" s="110">
        <f>'Compare Pt 1'!B1090</f>
        <v>21650</v>
      </c>
      <c r="G1323" s="110">
        <f>'Compare Pt 1'!B1369</f>
        <v>21460</v>
      </c>
      <c r="H1323" s="84"/>
      <c r="I1323" s="84"/>
      <c r="J1323" s="84"/>
      <c r="K1323" s="84"/>
      <c r="L1323" s="84"/>
      <c r="M1323" s="84"/>
      <c r="N1323" s="84"/>
      <c r="O1323" s="84"/>
    </row>
    <row r="1324" spans="1:15" x14ac:dyDescent="0.2">
      <c r="A1324" s="84" t="s">
        <v>484</v>
      </c>
      <c r="B1324" s="110">
        <f>'Main Pt 1'!B812</f>
        <v>3735</v>
      </c>
      <c r="C1324" s="110">
        <f>'Main Pt 1'!B1091</f>
        <v>1675</v>
      </c>
      <c r="D1324" s="110">
        <f>'Main Pt 1'!B1370</f>
        <v>2060</v>
      </c>
      <c r="E1324" s="110">
        <f>'Compare Pt 1'!B812</f>
        <v>41915</v>
      </c>
      <c r="F1324" s="110">
        <f>'Compare Pt 1'!B1091</f>
        <v>20950</v>
      </c>
      <c r="G1324" s="110">
        <f>'Compare Pt 1'!B1370</f>
        <v>20965</v>
      </c>
      <c r="H1324" s="84"/>
      <c r="I1324" s="84"/>
      <c r="J1324" s="84"/>
      <c r="K1324" s="84"/>
      <c r="L1324" s="84"/>
      <c r="M1324" s="84"/>
      <c r="N1324" s="84"/>
      <c r="O1324" s="84"/>
    </row>
    <row r="1325" spans="1:15" x14ac:dyDescent="0.2">
      <c r="A1325" s="84" t="s">
        <v>485</v>
      </c>
      <c r="B1325" s="110">
        <f>'Main Pt 1'!B813</f>
        <v>520</v>
      </c>
      <c r="C1325" s="110">
        <f>'Main Pt 1'!B1092</f>
        <v>240</v>
      </c>
      <c r="D1325" s="110">
        <f>'Main Pt 1'!B1371</f>
        <v>280</v>
      </c>
      <c r="E1325" s="110">
        <f>'Compare Pt 1'!B813</f>
        <v>4160</v>
      </c>
      <c r="F1325" s="110">
        <f>'Compare Pt 1'!B1092</f>
        <v>2180</v>
      </c>
      <c r="G1325" s="110">
        <f>'Compare Pt 1'!B1371</f>
        <v>1985</v>
      </c>
      <c r="H1325" s="84"/>
      <c r="I1325" s="84"/>
      <c r="J1325" s="84"/>
      <c r="K1325" s="84"/>
      <c r="L1325" s="84"/>
      <c r="M1325" s="84"/>
      <c r="N1325" s="84"/>
      <c r="O1325" s="84"/>
    </row>
    <row r="1326" spans="1:15" x14ac:dyDescent="0.2">
      <c r="A1326" s="84" t="s">
        <v>486</v>
      </c>
      <c r="B1326" s="110">
        <f>'Main Pt 1'!B814</f>
        <v>51030</v>
      </c>
      <c r="C1326" s="110">
        <f>'Main Pt 1'!B1093</f>
        <v>23315</v>
      </c>
      <c r="D1326" s="110">
        <f>'Main Pt 1'!B1372</f>
        <v>27720</v>
      </c>
      <c r="E1326" s="110">
        <f>'Compare Pt 1'!B814</f>
        <v>482610</v>
      </c>
      <c r="F1326" s="110">
        <f>'Compare Pt 1'!B1093</f>
        <v>239355</v>
      </c>
      <c r="G1326" s="110">
        <f>'Compare Pt 1'!B1372</f>
        <v>243250</v>
      </c>
      <c r="H1326" s="84"/>
      <c r="I1326" s="84"/>
      <c r="J1326" s="84"/>
      <c r="K1326" s="84"/>
      <c r="L1326" s="84"/>
      <c r="M1326" s="84"/>
      <c r="N1326" s="84"/>
      <c r="O1326" s="84"/>
    </row>
    <row r="1327" spans="1:15" x14ac:dyDescent="0.2">
      <c r="A1327" s="84" t="s">
        <v>487</v>
      </c>
      <c r="B1327" s="110">
        <f>'Main Pt 1'!B815</f>
        <v>10375</v>
      </c>
      <c r="C1327" s="110">
        <f>'Main Pt 1'!B1094</f>
        <v>5275</v>
      </c>
      <c r="D1327" s="110">
        <f>'Main Pt 1'!B1373</f>
        <v>5100</v>
      </c>
      <c r="E1327" s="110">
        <f>'Compare Pt 1'!B815</f>
        <v>96530</v>
      </c>
      <c r="F1327" s="110">
        <f>'Compare Pt 1'!B1094</f>
        <v>49095</v>
      </c>
      <c r="G1327" s="110">
        <f>'Compare Pt 1'!B1373</f>
        <v>47440</v>
      </c>
      <c r="H1327" s="84"/>
      <c r="I1327" s="84"/>
      <c r="J1327" s="84"/>
      <c r="K1327" s="84"/>
      <c r="L1327" s="84"/>
      <c r="M1327" s="84"/>
      <c r="N1327" s="84"/>
      <c r="O1327" s="84"/>
    </row>
    <row r="1328" spans="1:15" x14ac:dyDescent="0.2">
      <c r="A1328" s="84" t="s">
        <v>488</v>
      </c>
      <c r="B1328" s="110">
        <f>'Main Pt 1'!B816</f>
        <v>1010</v>
      </c>
      <c r="C1328" s="110">
        <f>'Main Pt 1'!B1095</f>
        <v>540</v>
      </c>
      <c r="D1328" s="110">
        <f>'Main Pt 1'!B1374</f>
        <v>475</v>
      </c>
      <c r="E1328" s="110">
        <f>'Compare Pt 1'!B816</f>
        <v>6940</v>
      </c>
      <c r="F1328" s="110">
        <f>'Compare Pt 1'!B1095</f>
        <v>3505</v>
      </c>
      <c r="G1328" s="110">
        <f>'Compare Pt 1'!B1374</f>
        <v>3440</v>
      </c>
      <c r="H1328" s="84"/>
      <c r="I1328" s="84"/>
      <c r="J1328" s="84"/>
      <c r="K1328" s="84"/>
      <c r="L1328" s="84"/>
      <c r="M1328" s="84"/>
      <c r="N1328" s="84"/>
      <c r="O1328" s="84"/>
    </row>
    <row r="1329" spans="1:15" x14ac:dyDescent="0.2">
      <c r="A1329" s="84" t="s">
        <v>489</v>
      </c>
      <c r="B1329" s="110">
        <f>'Main Pt 1'!B817</f>
        <v>3080</v>
      </c>
      <c r="C1329" s="110">
        <f>'Main Pt 1'!B1096</f>
        <v>1360</v>
      </c>
      <c r="D1329" s="110">
        <f>'Main Pt 1'!B1375</f>
        <v>1710</v>
      </c>
      <c r="E1329" s="110">
        <f>'Compare Pt 1'!B817</f>
        <v>40475</v>
      </c>
      <c r="F1329" s="110">
        <f>'Compare Pt 1'!B1096</f>
        <v>20105</v>
      </c>
      <c r="G1329" s="110">
        <f>'Compare Pt 1'!B1375</f>
        <v>20365</v>
      </c>
      <c r="H1329" s="84"/>
      <c r="I1329" s="84"/>
      <c r="J1329" s="84"/>
      <c r="K1329" s="84"/>
      <c r="L1329" s="84"/>
      <c r="M1329" s="84"/>
      <c r="N1329" s="84"/>
      <c r="O1329" s="84"/>
    </row>
    <row r="1330" spans="1:15" x14ac:dyDescent="0.2">
      <c r="A1330" s="84" t="s">
        <v>490</v>
      </c>
      <c r="B1330" s="110">
        <f>'Main Pt 1'!B818</f>
        <v>56575</v>
      </c>
      <c r="C1330" s="110">
        <f>'Main Pt 1'!B1097</f>
        <v>24855</v>
      </c>
      <c r="D1330" s="110">
        <f>'Main Pt 1'!B1376</f>
        <v>31715</v>
      </c>
      <c r="E1330" s="110">
        <f>'Compare Pt 1'!B818</f>
        <v>396460</v>
      </c>
      <c r="F1330" s="110">
        <f>'Compare Pt 1'!B1097</f>
        <v>184515</v>
      </c>
      <c r="G1330" s="110">
        <f>'Compare Pt 1'!B1376</f>
        <v>211940</v>
      </c>
      <c r="H1330" s="84"/>
      <c r="I1330" s="84"/>
      <c r="J1330" s="84"/>
      <c r="K1330" s="84"/>
      <c r="L1330" s="84"/>
      <c r="M1330" s="84"/>
      <c r="N1330" s="84"/>
      <c r="O1330" s="84"/>
    </row>
    <row r="1331" spans="1:15" x14ac:dyDescent="0.2">
      <c r="A1331" s="84" t="s">
        <v>491</v>
      </c>
      <c r="B1331" s="110">
        <f>'Main Pt 1'!B819</f>
        <v>4710</v>
      </c>
      <c r="C1331" s="110">
        <f>'Main Pt 1'!B1098</f>
        <v>2275</v>
      </c>
      <c r="D1331" s="110">
        <f>'Main Pt 1'!B1377</f>
        <v>2440</v>
      </c>
      <c r="E1331" s="110">
        <f>'Compare Pt 1'!B819</f>
        <v>38480</v>
      </c>
      <c r="F1331" s="110">
        <f>'Compare Pt 1'!B1098</f>
        <v>18620</v>
      </c>
      <c r="G1331" s="110">
        <f>'Compare Pt 1'!B1377</f>
        <v>19855</v>
      </c>
      <c r="H1331" s="84"/>
      <c r="I1331" s="84"/>
      <c r="J1331" s="84"/>
      <c r="K1331" s="84"/>
      <c r="L1331" s="84"/>
      <c r="M1331" s="84"/>
      <c r="N1331" s="84"/>
      <c r="O1331" s="84"/>
    </row>
    <row r="1332" spans="1:15" x14ac:dyDescent="0.2">
      <c r="A1332" s="84" t="s">
        <v>492</v>
      </c>
      <c r="B1332" s="110">
        <f>'Main Pt 1'!B820</f>
        <v>365</v>
      </c>
      <c r="C1332" s="110">
        <f>'Main Pt 1'!B1099</f>
        <v>200</v>
      </c>
      <c r="D1332" s="110">
        <f>'Main Pt 1'!B1378</f>
        <v>160</v>
      </c>
      <c r="E1332" s="110">
        <f>'Compare Pt 1'!B820</f>
        <v>2165</v>
      </c>
      <c r="F1332" s="110">
        <f>'Compare Pt 1'!B1099</f>
        <v>1030</v>
      </c>
      <c r="G1332" s="110">
        <f>'Compare Pt 1'!B1378</f>
        <v>1135</v>
      </c>
      <c r="H1332" s="84"/>
      <c r="I1332" s="84"/>
      <c r="J1332" s="84"/>
      <c r="K1332" s="84"/>
      <c r="L1332" s="84"/>
      <c r="M1332" s="84"/>
      <c r="N1332" s="84"/>
      <c r="O1332" s="84"/>
    </row>
    <row r="1333" spans="1:15" x14ac:dyDescent="0.2">
      <c r="A1333" s="84" t="s">
        <v>494</v>
      </c>
      <c r="B1333" s="110">
        <f>'Main Pt 1'!B822</f>
        <v>825</v>
      </c>
      <c r="C1333" s="110">
        <f>'Main Pt 1'!B1101</f>
        <v>460</v>
      </c>
      <c r="D1333" s="110">
        <f>'Main Pt 1'!B1380</f>
        <v>370</v>
      </c>
      <c r="E1333" s="110">
        <f>'Compare Pt 1'!B822</f>
        <v>6970</v>
      </c>
      <c r="F1333" s="110">
        <f>'Compare Pt 1'!B1101</f>
        <v>3690</v>
      </c>
      <c r="G1333" s="110">
        <f>'Compare Pt 1'!B1380</f>
        <v>3275</v>
      </c>
      <c r="H1333" s="84"/>
      <c r="I1333" s="84"/>
      <c r="J1333" s="84"/>
      <c r="K1333" s="84"/>
      <c r="L1333" s="84"/>
      <c r="M1333" s="84"/>
      <c r="N1333" s="84"/>
      <c r="O1333" s="84"/>
    </row>
    <row r="1334" spans="1:15" x14ac:dyDescent="0.2">
      <c r="A1334" s="84" t="s">
        <v>495</v>
      </c>
      <c r="B1334" s="110">
        <f>'Main Pt 1'!B823</f>
        <v>20290</v>
      </c>
      <c r="C1334" s="110">
        <f>'Main Pt 1'!B1102</f>
        <v>10105</v>
      </c>
      <c r="D1334" s="110">
        <f>'Main Pt 1'!B1381</f>
        <v>10185</v>
      </c>
      <c r="E1334" s="110">
        <f>'Compare Pt 1'!B823</f>
        <v>143660</v>
      </c>
      <c r="F1334" s="110">
        <f>'Compare Pt 1'!B1102</f>
        <v>72630</v>
      </c>
      <c r="G1334" s="110">
        <f>'Compare Pt 1'!B1381</f>
        <v>71035</v>
      </c>
      <c r="H1334" s="84"/>
      <c r="I1334" s="84"/>
      <c r="J1334" s="84"/>
      <c r="K1334" s="84"/>
      <c r="L1334" s="84"/>
      <c r="M1334" s="84"/>
      <c r="N1334" s="84"/>
      <c r="O1334" s="84"/>
    </row>
    <row r="1335" spans="1:15" x14ac:dyDescent="0.2">
      <c r="A1335" s="84" t="s">
        <v>496</v>
      </c>
      <c r="B1335" s="110">
        <f>'Main Pt 1'!B824</f>
        <v>1455</v>
      </c>
      <c r="C1335" s="110">
        <f>'Main Pt 1'!B1103</f>
        <v>690</v>
      </c>
      <c r="D1335" s="110">
        <f>'Main Pt 1'!B1382</f>
        <v>765</v>
      </c>
      <c r="E1335" s="110">
        <f>'Compare Pt 1'!B824</f>
        <v>4635</v>
      </c>
      <c r="F1335" s="110">
        <f>'Compare Pt 1'!B1103</f>
        <v>2190</v>
      </c>
      <c r="G1335" s="110">
        <f>'Compare Pt 1'!B1382</f>
        <v>2440</v>
      </c>
      <c r="H1335" s="84"/>
      <c r="I1335" s="84"/>
      <c r="J1335" s="84"/>
      <c r="K1335" s="84"/>
      <c r="L1335" s="84"/>
      <c r="M1335" s="84"/>
      <c r="N1335" s="84"/>
      <c r="O1335" s="84"/>
    </row>
    <row r="1336" spans="1:15" x14ac:dyDescent="0.2">
      <c r="A1336" s="84" t="s">
        <v>497</v>
      </c>
      <c r="B1336" s="110">
        <f>'Main Pt 1'!B825</f>
        <v>660</v>
      </c>
      <c r="C1336" s="110">
        <f>'Main Pt 1'!B1104</f>
        <v>365</v>
      </c>
      <c r="D1336" s="110">
        <f>'Main Pt 1'!B1383</f>
        <v>300</v>
      </c>
      <c r="E1336" s="110">
        <f>'Compare Pt 1'!B825</f>
        <v>4870</v>
      </c>
      <c r="F1336" s="110">
        <f>'Compare Pt 1'!B1104</f>
        <v>2560</v>
      </c>
      <c r="G1336" s="110">
        <f>'Compare Pt 1'!B1383</f>
        <v>2310</v>
      </c>
      <c r="H1336" s="84"/>
      <c r="I1336" s="84"/>
      <c r="J1336" s="84"/>
      <c r="K1336" s="84"/>
      <c r="L1336" s="84"/>
      <c r="M1336" s="84"/>
      <c r="N1336" s="84"/>
      <c r="O1336" s="84"/>
    </row>
    <row r="1337" spans="1:15" x14ac:dyDescent="0.2">
      <c r="A1337" s="84" t="s">
        <v>498</v>
      </c>
      <c r="B1337" s="110">
        <f>'Main Pt 1'!B826</f>
        <v>10250</v>
      </c>
      <c r="C1337" s="110">
        <f>'Main Pt 1'!B1105</f>
        <v>4920</v>
      </c>
      <c r="D1337" s="110">
        <f>'Main Pt 1'!B1384</f>
        <v>5330</v>
      </c>
      <c r="E1337" s="110">
        <f>'Compare Pt 1'!B826</f>
        <v>67890</v>
      </c>
      <c r="F1337" s="110">
        <f>'Compare Pt 1'!B1105</f>
        <v>34725</v>
      </c>
      <c r="G1337" s="110">
        <f>'Compare Pt 1'!B1384</f>
        <v>33165</v>
      </c>
      <c r="H1337" s="84"/>
      <c r="I1337" s="84"/>
      <c r="J1337" s="84"/>
      <c r="K1337" s="84"/>
      <c r="L1337" s="84"/>
      <c r="M1337" s="84"/>
      <c r="N1337" s="84"/>
      <c r="O1337" s="84"/>
    </row>
    <row r="1338" spans="1:15" x14ac:dyDescent="0.2">
      <c r="A1338" s="84" t="s">
        <v>500</v>
      </c>
      <c r="B1338" s="110">
        <f>'Main Pt 1'!B828</f>
        <v>765</v>
      </c>
      <c r="C1338" s="110">
        <f>'Main Pt 1'!B1107</f>
        <v>355</v>
      </c>
      <c r="D1338" s="110">
        <f>'Main Pt 1'!B1386</f>
        <v>415</v>
      </c>
      <c r="E1338" s="110">
        <f>'Compare Pt 1'!B828</f>
        <v>4500</v>
      </c>
      <c r="F1338" s="110">
        <f>'Compare Pt 1'!B1107</f>
        <v>2115</v>
      </c>
      <c r="G1338" s="110">
        <f>'Compare Pt 1'!B1386</f>
        <v>2390</v>
      </c>
      <c r="H1338" s="84"/>
      <c r="I1338" s="84"/>
      <c r="J1338" s="84"/>
      <c r="K1338" s="84"/>
      <c r="L1338" s="84"/>
      <c r="M1338" s="84"/>
      <c r="N1338" s="84"/>
      <c r="O1338" s="84"/>
    </row>
    <row r="1339" spans="1:15" x14ac:dyDescent="0.2">
      <c r="A1339" s="84" t="s">
        <v>501</v>
      </c>
      <c r="B1339" s="110">
        <f>'Main Pt 1'!B829</f>
        <v>865</v>
      </c>
      <c r="C1339" s="110">
        <f>'Main Pt 1'!B1108</f>
        <v>385</v>
      </c>
      <c r="D1339" s="110">
        <f>'Main Pt 1'!B1387</f>
        <v>475</v>
      </c>
      <c r="E1339" s="110">
        <f>'Compare Pt 1'!B829</f>
        <v>3670</v>
      </c>
      <c r="F1339" s="110">
        <f>'Compare Pt 1'!B1108</f>
        <v>1910</v>
      </c>
      <c r="G1339" s="110">
        <f>'Compare Pt 1'!B1387</f>
        <v>1760</v>
      </c>
      <c r="H1339" s="84"/>
      <c r="I1339" s="84"/>
      <c r="J1339" s="84"/>
      <c r="K1339" s="84"/>
      <c r="L1339" s="84"/>
      <c r="M1339" s="84"/>
      <c r="N1339" s="84"/>
      <c r="O1339" s="84"/>
    </row>
    <row r="1340" spans="1:15" x14ac:dyDescent="0.2">
      <c r="A1340" s="84" t="s">
        <v>502</v>
      </c>
      <c r="B1340" s="110">
        <f>'Main Pt 1'!B830</f>
        <v>5440</v>
      </c>
      <c r="C1340" s="110">
        <f>'Main Pt 1'!B1109</f>
        <v>2410</v>
      </c>
      <c r="D1340" s="110">
        <f>'Main Pt 1'!B1388</f>
        <v>3030</v>
      </c>
      <c r="E1340" s="110">
        <f>'Compare Pt 1'!B830</f>
        <v>37775</v>
      </c>
      <c r="F1340" s="110">
        <f>'Compare Pt 1'!B1109</f>
        <v>17740</v>
      </c>
      <c r="G1340" s="110">
        <f>'Compare Pt 1'!B1388</f>
        <v>20035</v>
      </c>
      <c r="H1340" s="84"/>
      <c r="I1340" s="84"/>
      <c r="J1340" s="84"/>
      <c r="K1340" s="84"/>
      <c r="L1340" s="84"/>
      <c r="M1340" s="84"/>
      <c r="N1340" s="84"/>
      <c r="O1340" s="84"/>
    </row>
    <row r="1341" spans="1:15" x14ac:dyDescent="0.2">
      <c r="A1341" s="84" t="s">
        <v>503</v>
      </c>
      <c r="B1341" s="110">
        <f>'Main Pt 1'!B831</f>
        <v>345</v>
      </c>
      <c r="C1341" s="110">
        <f>'Main Pt 1'!B1110</f>
        <v>190</v>
      </c>
      <c r="D1341" s="110">
        <f>'Main Pt 1'!B1389</f>
        <v>155</v>
      </c>
      <c r="E1341" s="110">
        <f>'Compare Pt 1'!B831</f>
        <v>3075</v>
      </c>
      <c r="F1341" s="110">
        <f>'Compare Pt 1'!B1110</f>
        <v>1435</v>
      </c>
      <c r="G1341" s="110">
        <f>'Compare Pt 1'!B1389</f>
        <v>1640</v>
      </c>
      <c r="H1341" s="84"/>
      <c r="I1341" s="84"/>
      <c r="J1341" s="84"/>
      <c r="K1341" s="84"/>
      <c r="L1341" s="84"/>
      <c r="M1341" s="84"/>
      <c r="N1341" s="84"/>
      <c r="O1341" s="84"/>
    </row>
    <row r="1342" spans="1:15" x14ac:dyDescent="0.2">
      <c r="A1342" s="84" t="s">
        <v>504</v>
      </c>
      <c r="B1342" s="110">
        <f>'Main Pt 1'!B832</f>
        <v>645</v>
      </c>
      <c r="C1342" s="110">
        <f>'Main Pt 1'!B1111</f>
        <v>210</v>
      </c>
      <c r="D1342" s="110">
        <f>'Main Pt 1'!B1390</f>
        <v>435</v>
      </c>
      <c r="E1342" s="110">
        <f>'Compare Pt 1'!B832</f>
        <v>3035</v>
      </c>
      <c r="F1342" s="110">
        <f>'Compare Pt 1'!B1111</f>
        <v>1170</v>
      </c>
      <c r="G1342" s="110">
        <f>'Compare Pt 1'!B1390</f>
        <v>1860</v>
      </c>
      <c r="H1342" s="84"/>
      <c r="I1342" s="84"/>
      <c r="J1342" s="84"/>
      <c r="K1342" s="84"/>
      <c r="L1342" s="84"/>
      <c r="M1342" s="84"/>
      <c r="N1342" s="84"/>
      <c r="O1342" s="84"/>
    </row>
    <row r="1343" spans="1:15" x14ac:dyDescent="0.2">
      <c r="A1343" s="84" t="s">
        <v>505</v>
      </c>
      <c r="B1343" s="110">
        <f>'Main Pt 1'!B833</f>
        <v>6065</v>
      </c>
      <c r="C1343" s="110">
        <f>'Main Pt 1'!B1112</f>
        <v>2715</v>
      </c>
      <c r="D1343" s="110">
        <f>'Main Pt 1'!B1391</f>
        <v>3350</v>
      </c>
      <c r="E1343" s="110">
        <f>'Compare Pt 1'!B833</f>
        <v>29070</v>
      </c>
      <c r="F1343" s="110">
        <f>'Compare Pt 1'!B1112</f>
        <v>13800</v>
      </c>
      <c r="G1343" s="110">
        <f>'Compare Pt 1'!B1391</f>
        <v>15270</v>
      </c>
      <c r="H1343" s="84"/>
      <c r="I1343" s="84"/>
      <c r="J1343" s="84"/>
      <c r="K1343" s="84"/>
      <c r="L1343" s="84"/>
      <c r="M1343" s="84"/>
      <c r="N1343" s="84"/>
      <c r="O1343" s="84"/>
    </row>
    <row r="1344" spans="1:15" x14ac:dyDescent="0.2">
      <c r="A1344" s="84" t="s">
        <v>506</v>
      </c>
      <c r="B1344" s="110">
        <f>'Main Pt 1'!B834</f>
        <v>5415</v>
      </c>
      <c r="C1344" s="110">
        <f>'Main Pt 1'!B1113</f>
        <v>2350</v>
      </c>
      <c r="D1344" s="110">
        <f>'Main Pt 1'!B1392</f>
        <v>3065</v>
      </c>
      <c r="E1344" s="110">
        <f>'Compare Pt 1'!B834</f>
        <v>23130</v>
      </c>
      <c r="F1344" s="110">
        <f>'Compare Pt 1'!B1113</f>
        <v>11005</v>
      </c>
      <c r="G1344" s="110">
        <f>'Compare Pt 1'!B1392</f>
        <v>12125</v>
      </c>
      <c r="H1344" s="84"/>
      <c r="I1344" s="84"/>
      <c r="J1344" s="84"/>
      <c r="K1344" s="84"/>
      <c r="L1344" s="84"/>
      <c r="M1344" s="84"/>
      <c r="N1344" s="84"/>
      <c r="O1344" s="84"/>
    </row>
    <row r="1345" spans="1:15" x14ac:dyDescent="0.2">
      <c r="A1345" s="84" t="s">
        <v>507</v>
      </c>
      <c r="B1345" s="110">
        <f>'Main Pt 1'!B835</f>
        <v>3460</v>
      </c>
      <c r="C1345" s="110">
        <f>'Main Pt 1'!B1114</f>
        <v>1405</v>
      </c>
      <c r="D1345" s="110">
        <f>'Main Pt 1'!B1393</f>
        <v>2055</v>
      </c>
      <c r="E1345" s="110">
        <f>'Compare Pt 1'!B835</f>
        <v>17915</v>
      </c>
      <c r="F1345" s="110">
        <f>'Compare Pt 1'!B1114</f>
        <v>7835</v>
      </c>
      <c r="G1345" s="110">
        <f>'Compare Pt 1'!B1393</f>
        <v>10080</v>
      </c>
      <c r="H1345" s="84"/>
      <c r="I1345" s="84"/>
      <c r="J1345" s="84"/>
      <c r="K1345" s="84"/>
      <c r="L1345" s="84"/>
      <c r="M1345" s="84"/>
      <c r="N1345" s="84"/>
      <c r="O1345" s="84"/>
    </row>
    <row r="1346" spans="1:15" x14ac:dyDescent="0.2">
      <c r="A1346" s="84" t="s">
        <v>508</v>
      </c>
      <c r="B1346" s="110">
        <f>'Main Pt 1'!B836</f>
        <v>300</v>
      </c>
      <c r="C1346" s="110">
        <f>'Main Pt 1'!B1115</f>
        <v>125</v>
      </c>
      <c r="D1346" s="110">
        <f>'Main Pt 1'!B1394</f>
        <v>170</v>
      </c>
      <c r="E1346" s="110">
        <f>'Compare Pt 1'!B836</f>
        <v>1125</v>
      </c>
      <c r="F1346" s="110">
        <f>'Compare Pt 1'!B1115</f>
        <v>520</v>
      </c>
      <c r="G1346" s="110">
        <f>'Compare Pt 1'!B1394</f>
        <v>610</v>
      </c>
      <c r="H1346" s="84"/>
      <c r="I1346" s="84"/>
      <c r="J1346" s="84"/>
      <c r="K1346" s="84"/>
      <c r="L1346" s="84"/>
      <c r="M1346" s="84"/>
      <c r="N1346" s="84"/>
      <c r="O1346" s="84"/>
    </row>
    <row r="1347" spans="1:15" x14ac:dyDescent="0.2">
      <c r="A1347" s="84" t="s">
        <v>509</v>
      </c>
      <c r="B1347" s="110">
        <f>'Main Pt 1'!B837</f>
        <v>32395</v>
      </c>
      <c r="C1347" s="110">
        <f>'Main Pt 1'!B1116</f>
        <v>14355</v>
      </c>
      <c r="D1347" s="110">
        <f>'Main Pt 1'!B1395</f>
        <v>18040</v>
      </c>
      <c r="E1347" s="110">
        <f>'Compare Pt 1'!B837</f>
        <v>165095</v>
      </c>
      <c r="F1347" s="110">
        <f>'Compare Pt 1'!B1116</f>
        <v>76460</v>
      </c>
      <c r="G1347" s="110">
        <f>'Compare Pt 1'!B1395</f>
        <v>88640</v>
      </c>
      <c r="H1347" s="84"/>
      <c r="I1347" s="84"/>
      <c r="J1347" s="84"/>
      <c r="K1347" s="84"/>
      <c r="L1347" s="84"/>
      <c r="M1347" s="84"/>
      <c r="N1347" s="84"/>
      <c r="O1347" s="84"/>
    </row>
    <row r="1348" spans="1:15" x14ac:dyDescent="0.2">
      <c r="A1348" s="84" t="s">
        <v>510</v>
      </c>
      <c r="B1348" s="110">
        <f>'Main Pt 1'!B838</f>
        <v>58080</v>
      </c>
      <c r="C1348" s="110">
        <f>'Main Pt 1'!B1117</f>
        <v>25640</v>
      </c>
      <c r="D1348" s="110">
        <f>'Main Pt 1'!B1396</f>
        <v>32440</v>
      </c>
      <c r="E1348" s="110">
        <f>'Compare Pt 1'!B838</f>
        <v>309485</v>
      </c>
      <c r="F1348" s="110">
        <f>'Compare Pt 1'!B1117</f>
        <v>145080</v>
      </c>
      <c r="G1348" s="110">
        <f>'Compare Pt 1'!B1396</f>
        <v>164410</v>
      </c>
      <c r="H1348" s="84"/>
      <c r="I1348" s="84"/>
      <c r="J1348" s="84"/>
      <c r="K1348" s="84"/>
      <c r="L1348" s="84"/>
      <c r="M1348" s="84"/>
      <c r="N1348" s="84"/>
      <c r="O1348" s="84"/>
    </row>
    <row r="1349" spans="1:15" x14ac:dyDescent="0.2">
      <c r="A1349" s="84" t="s">
        <v>511</v>
      </c>
      <c r="B1349" s="110">
        <f>'Main Pt 1'!B839</f>
        <v>380</v>
      </c>
      <c r="C1349" s="110">
        <f>'Main Pt 1'!B1118</f>
        <v>200</v>
      </c>
      <c r="D1349" s="110">
        <f>'Main Pt 1'!B1397</f>
        <v>185</v>
      </c>
      <c r="E1349" s="110">
        <f>'Compare Pt 1'!B839</f>
        <v>2915</v>
      </c>
      <c r="F1349" s="110">
        <f>'Compare Pt 1'!B1118</f>
        <v>1455</v>
      </c>
      <c r="G1349" s="110">
        <f>'Compare Pt 1'!B1397</f>
        <v>1460</v>
      </c>
      <c r="H1349" s="84"/>
      <c r="I1349" s="84"/>
      <c r="J1349" s="84"/>
      <c r="K1349" s="84"/>
      <c r="L1349" s="84"/>
      <c r="M1349" s="84"/>
      <c r="N1349" s="84"/>
      <c r="O1349" s="84"/>
    </row>
    <row r="1350" spans="1:15" x14ac:dyDescent="0.2">
      <c r="A1350" s="84" t="s">
        <v>512</v>
      </c>
      <c r="B1350" s="110">
        <f>'Main Pt 1'!B840</f>
        <v>470</v>
      </c>
      <c r="C1350" s="110">
        <f>'Main Pt 1'!B1119</f>
        <v>165</v>
      </c>
      <c r="D1350" s="110">
        <f>'Main Pt 1'!B1398</f>
        <v>305</v>
      </c>
      <c r="E1350" s="110">
        <f>'Compare Pt 1'!B840</f>
        <v>2010</v>
      </c>
      <c r="F1350" s="110">
        <f>'Compare Pt 1'!B1119</f>
        <v>900</v>
      </c>
      <c r="G1350" s="110">
        <f>'Compare Pt 1'!B1398</f>
        <v>1105</v>
      </c>
      <c r="H1350" s="84"/>
      <c r="I1350" s="84"/>
      <c r="J1350" s="84"/>
      <c r="K1350" s="84"/>
      <c r="L1350" s="84"/>
      <c r="M1350" s="84"/>
      <c r="N1350" s="84"/>
      <c r="O1350" s="84"/>
    </row>
    <row r="1351" spans="1:15" x14ac:dyDescent="0.2">
      <c r="A1351" s="84" t="s">
        <v>513</v>
      </c>
      <c r="B1351" s="110">
        <f>'Main Pt 1'!B841</f>
        <v>110</v>
      </c>
      <c r="C1351" s="110">
        <f>'Main Pt 1'!B1120</f>
        <v>55</v>
      </c>
      <c r="D1351" s="110">
        <f>'Main Pt 1'!B1399</f>
        <v>55</v>
      </c>
      <c r="E1351" s="110">
        <f>'Compare Pt 1'!B841</f>
        <v>930</v>
      </c>
      <c r="F1351" s="110">
        <f>'Compare Pt 1'!B1120</f>
        <v>460</v>
      </c>
      <c r="G1351" s="110">
        <f>'Compare Pt 1'!B1399</f>
        <v>470</v>
      </c>
      <c r="H1351" s="84"/>
      <c r="I1351" s="84"/>
      <c r="J1351" s="84"/>
      <c r="K1351" s="84"/>
      <c r="L1351" s="84"/>
      <c r="M1351" s="84"/>
      <c r="N1351" s="84"/>
      <c r="O1351" s="84"/>
    </row>
    <row r="1352" spans="1:15" x14ac:dyDescent="0.2">
      <c r="A1352" s="84" t="s">
        <v>514</v>
      </c>
      <c r="B1352" s="110">
        <f>'Main Pt 1'!B842</f>
        <v>695</v>
      </c>
      <c r="C1352" s="110">
        <f>'Main Pt 1'!B1121</f>
        <v>340</v>
      </c>
      <c r="D1352" s="110">
        <f>'Main Pt 1'!B1400</f>
        <v>350</v>
      </c>
      <c r="E1352" s="110">
        <f>'Compare Pt 1'!B842</f>
        <v>3410</v>
      </c>
      <c r="F1352" s="110">
        <f>'Compare Pt 1'!B1121</f>
        <v>1640</v>
      </c>
      <c r="G1352" s="110">
        <f>'Compare Pt 1'!B1400</f>
        <v>1760</v>
      </c>
      <c r="H1352" s="84"/>
      <c r="I1352" s="84"/>
      <c r="J1352" s="84"/>
      <c r="K1352" s="84"/>
      <c r="L1352" s="84"/>
      <c r="M1352" s="84"/>
      <c r="N1352" s="84"/>
      <c r="O1352" s="84"/>
    </row>
    <row r="1353" spans="1:15" x14ac:dyDescent="0.2">
      <c r="A1353" s="84" t="s">
        <v>515</v>
      </c>
      <c r="B1353" s="110">
        <f>'Main Pt 1'!B843</f>
        <v>2420</v>
      </c>
      <c r="C1353" s="110">
        <f>'Main Pt 1'!B1122</f>
        <v>1025</v>
      </c>
      <c r="D1353" s="110">
        <f>'Main Pt 1'!B1401</f>
        <v>1400</v>
      </c>
      <c r="E1353" s="110">
        <f>'Compare Pt 1'!B843</f>
        <v>8990</v>
      </c>
      <c r="F1353" s="110">
        <f>'Compare Pt 1'!B1122</f>
        <v>4095</v>
      </c>
      <c r="G1353" s="110">
        <f>'Compare Pt 1'!B1401</f>
        <v>4890</v>
      </c>
      <c r="H1353" s="84"/>
      <c r="I1353" s="84"/>
      <c r="J1353" s="84"/>
      <c r="K1353" s="84"/>
      <c r="L1353" s="84"/>
      <c r="M1353" s="84"/>
      <c r="N1353" s="84"/>
      <c r="O1353" s="84"/>
    </row>
    <row r="1354" spans="1:15" x14ac:dyDescent="0.2">
      <c r="A1354" s="84" t="s">
        <v>516</v>
      </c>
      <c r="B1354" s="110">
        <f>'Main Pt 1'!B844</f>
        <v>11510</v>
      </c>
      <c r="C1354" s="110">
        <f>'Main Pt 1'!B1123</f>
        <v>5080</v>
      </c>
      <c r="D1354" s="110">
        <f>'Main Pt 1'!B1402</f>
        <v>6430</v>
      </c>
      <c r="E1354" s="110">
        <f>'Compare Pt 1'!B844</f>
        <v>78965</v>
      </c>
      <c r="F1354" s="110">
        <f>'Compare Pt 1'!B1123</f>
        <v>37325</v>
      </c>
      <c r="G1354" s="110">
        <f>'Compare Pt 1'!B1402</f>
        <v>41635</v>
      </c>
      <c r="H1354" s="84"/>
      <c r="I1354" s="84"/>
      <c r="J1354" s="84"/>
      <c r="K1354" s="84"/>
      <c r="L1354" s="84"/>
      <c r="M1354" s="84"/>
      <c r="N1354" s="84"/>
      <c r="O1354" s="84"/>
    </row>
    <row r="1355" spans="1:15" x14ac:dyDescent="0.2">
      <c r="A1355" s="84" t="s">
        <v>517</v>
      </c>
      <c r="B1355" s="110">
        <f>'Main Pt 1'!B845</f>
        <v>4920</v>
      </c>
      <c r="C1355" s="110">
        <f>'Main Pt 1'!B1124</f>
        <v>2000</v>
      </c>
      <c r="D1355" s="110">
        <f>'Main Pt 1'!B1403</f>
        <v>2920</v>
      </c>
      <c r="E1355" s="110">
        <f>'Compare Pt 1'!B845</f>
        <v>17425</v>
      </c>
      <c r="F1355" s="110">
        <f>'Compare Pt 1'!B1124</f>
        <v>7475</v>
      </c>
      <c r="G1355" s="110">
        <f>'Compare Pt 1'!B1403</f>
        <v>9945</v>
      </c>
      <c r="H1355" s="84"/>
      <c r="I1355" s="84"/>
      <c r="J1355" s="84"/>
      <c r="K1355" s="84"/>
      <c r="L1355" s="84"/>
      <c r="M1355" s="84"/>
      <c r="N1355" s="84"/>
      <c r="O1355" s="84"/>
    </row>
    <row r="1356" spans="1:15" x14ac:dyDescent="0.2">
      <c r="A1356" s="84" t="s">
        <v>518</v>
      </c>
      <c r="B1356" s="110">
        <f>'Main Pt 1'!B846</f>
        <v>10625</v>
      </c>
      <c r="C1356" s="110">
        <f>'Main Pt 1'!B1125</f>
        <v>4390</v>
      </c>
      <c r="D1356" s="110">
        <f>'Main Pt 1'!B1404</f>
        <v>6240</v>
      </c>
      <c r="E1356" s="110">
        <f>'Compare Pt 1'!B846</f>
        <v>70270</v>
      </c>
      <c r="F1356" s="110">
        <f>'Compare Pt 1'!B1125</f>
        <v>31625</v>
      </c>
      <c r="G1356" s="110">
        <f>'Compare Pt 1'!B1404</f>
        <v>38645</v>
      </c>
      <c r="H1356" s="84"/>
      <c r="I1356" s="84"/>
      <c r="J1356" s="84"/>
      <c r="K1356" s="84"/>
      <c r="L1356" s="84"/>
      <c r="M1356" s="84"/>
      <c r="N1356" s="84"/>
      <c r="O1356" s="84"/>
    </row>
    <row r="1357" spans="1:15" x14ac:dyDescent="0.2">
      <c r="A1357" s="84" t="s">
        <v>519</v>
      </c>
      <c r="B1357" s="110">
        <f>'Main Pt 1'!B847</f>
        <v>5535</v>
      </c>
      <c r="C1357" s="110">
        <f>'Main Pt 1'!B1126</f>
        <v>2430</v>
      </c>
      <c r="D1357" s="110">
        <f>'Main Pt 1'!B1405</f>
        <v>3100</v>
      </c>
      <c r="E1357" s="110">
        <f>'Compare Pt 1'!B847</f>
        <v>26830</v>
      </c>
      <c r="F1357" s="110">
        <f>'Compare Pt 1'!B1126</f>
        <v>12525</v>
      </c>
      <c r="G1357" s="110">
        <f>'Compare Pt 1'!B1405</f>
        <v>14305</v>
      </c>
      <c r="H1357" s="84"/>
      <c r="I1357" s="84"/>
      <c r="J1357" s="84"/>
      <c r="K1357" s="84"/>
      <c r="L1357" s="84"/>
      <c r="M1357" s="84"/>
      <c r="N1357" s="84"/>
      <c r="O1357" s="84"/>
    </row>
    <row r="1358" spans="1:15" x14ac:dyDescent="0.2">
      <c r="A1358" s="84" t="s">
        <v>521</v>
      </c>
      <c r="B1358" s="110">
        <f>'Main Pt 1'!B849</f>
        <v>4550</v>
      </c>
      <c r="C1358" s="110">
        <f>'Main Pt 1'!B1128</f>
        <v>2070</v>
      </c>
      <c r="D1358" s="110">
        <f>'Main Pt 1'!B1407</f>
        <v>2485</v>
      </c>
      <c r="E1358" s="110">
        <f>'Compare Pt 1'!B849</f>
        <v>22725</v>
      </c>
      <c r="F1358" s="110">
        <f>'Compare Pt 1'!B1128</f>
        <v>10870</v>
      </c>
      <c r="G1358" s="110">
        <f>'Compare Pt 1'!B1407</f>
        <v>11850</v>
      </c>
      <c r="H1358" s="84"/>
      <c r="I1358" s="84"/>
      <c r="J1358" s="84"/>
      <c r="K1358" s="84"/>
      <c r="L1358" s="84"/>
      <c r="M1358" s="84"/>
      <c r="N1358" s="84"/>
      <c r="O1358" s="84"/>
    </row>
    <row r="1359" spans="1:15" x14ac:dyDescent="0.2">
      <c r="A1359" s="84" t="s">
        <v>522</v>
      </c>
      <c r="B1359" s="110">
        <f>'Main Pt 1'!B850</f>
        <v>295</v>
      </c>
      <c r="C1359" s="110">
        <f>'Main Pt 1'!B1129</f>
        <v>110</v>
      </c>
      <c r="D1359" s="110">
        <f>'Main Pt 1'!B1408</f>
        <v>180</v>
      </c>
      <c r="E1359" s="110">
        <f>'Compare Pt 1'!B850</f>
        <v>1440</v>
      </c>
      <c r="F1359" s="110">
        <f>'Compare Pt 1'!B1129</f>
        <v>610</v>
      </c>
      <c r="G1359" s="110">
        <f>'Compare Pt 1'!B1408</f>
        <v>830</v>
      </c>
      <c r="H1359" s="84"/>
      <c r="I1359" s="84"/>
      <c r="J1359" s="84"/>
      <c r="K1359" s="84"/>
      <c r="L1359" s="84"/>
      <c r="M1359" s="84"/>
      <c r="N1359" s="84"/>
      <c r="O1359" s="84"/>
    </row>
    <row r="1360" spans="1:15" x14ac:dyDescent="0.2">
      <c r="A1360" s="84" t="s">
        <v>523</v>
      </c>
      <c r="B1360" s="110">
        <f>'Main Pt 1'!B851</f>
        <v>3440</v>
      </c>
      <c r="C1360" s="110">
        <f>'Main Pt 1'!B1130</f>
        <v>1550</v>
      </c>
      <c r="D1360" s="110">
        <f>'Main Pt 1'!B1409</f>
        <v>1890</v>
      </c>
      <c r="E1360" s="110">
        <f>'Compare Pt 1'!B851</f>
        <v>20680</v>
      </c>
      <c r="F1360" s="110">
        <f>'Compare Pt 1'!B1130</f>
        <v>10135</v>
      </c>
      <c r="G1360" s="110">
        <f>'Compare Pt 1'!B1409</f>
        <v>10550</v>
      </c>
      <c r="H1360" s="84"/>
      <c r="I1360" s="84"/>
      <c r="J1360" s="84"/>
      <c r="K1360" s="84"/>
      <c r="L1360" s="84"/>
      <c r="M1360" s="84"/>
      <c r="N1360" s="84"/>
      <c r="O1360" s="84"/>
    </row>
    <row r="1361" spans="1:15" x14ac:dyDescent="0.2">
      <c r="A1361" s="84" t="s">
        <v>524</v>
      </c>
      <c r="B1361" s="110">
        <f>'Main Pt 1'!B852</f>
        <v>260</v>
      </c>
      <c r="C1361" s="110">
        <f>'Main Pt 1'!B1131</f>
        <v>130</v>
      </c>
      <c r="D1361" s="110">
        <f>'Main Pt 1'!B1410</f>
        <v>135</v>
      </c>
      <c r="E1361" s="110">
        <f>'Compare Pt 1'!B852</f>
        <v>1755</v>
      </c>
      <c r="F1361" s="110">
        <f>'Compare Pt 1'!B1131</f>
        <v>910</v>
      </c>
      <c r="G1361" s="110">
        <f>'Compare Pt 1'!B1410</f>
        <v>845</v>
      </c>
      <c r="H1361" s="84"/>
      <c r="I1361" s="84"/>
      <c r="J1361" s="84"/>
      <c r="K1361" s="84"/>
      <c r="L1361" s="84"/>
      <c r="M1361" s="84"/>
      <c r="N1361" s="84"/>
      <c r="O1361" s="84"/>
    </row>
    <row r="1362" spans="1:15" x14ac:dyDescent="0.2">
      <c r="A1362" s="84" t="s">
        <v>525</v>
      </c>
      <c r="B1362" s="110">
        <f>'Main Pt 1'!B853</f>
        <v>905</v>
      </c>
      <c r="C1362" s="110">
        <f>'Main Pt 1'!B1132</f>
        <v>435</v>
      </c>
      <c r="D1362" s="110">
        <f>'Main Pt 1'!B1411</f>
        <v>475</v>
      </c>
      <c r="E1362" s="110">
        <f>'Compare Pt 1'!B853</f>
        <v>5050</v>
      </c>
      <c r="F1362" s="110">
        <f>'Compare Pt 1'!B1132</f>
        <v>2475</v>
      </c>
      <c r="G1362" s="110">
        <f>'Compare Pt 1'!B1411</f>
        <v>2580</v>
      </c>
      <c r="H1362" s="84"/>
      <c r="I1362" s="84"/>
      <c r="J1362" s="84"/>
      <c r="K1362" s="84"/>
      <c r="L1362" s="84"/>
      <c r="M1362" s="84"/>
      <c r="N1362" s="84"/>
      <c r="O1362" s="84"/>
    </row>
    <row r="1363" spans="1:15" x14ac:dyDescent="0.2">
      <c r="A1363" s="84" t="s">
        <v>526</v>
      </c>
      <c r="B1363" s="110">
        <f>'Main Pt 1'!B854</f>
        <v>8100</v>
      </c>
      <c r="C1363" s="110">
        <f>'Main Pt 1'!B1133</f>
        <v>3945</v>
      </c>
      <c r="D1363" s="110">
        <f>'Main Pt 1'!B1412</f>
        <v>4160</v>
      </c>
      <c r="E1363" s="110">
        <f>'Compare Pt 1'!B854</f>
        <v>36830</v>
      </c>
      <c r="F1363" s="110">
        <f>'Compare Pt 1'!B1133</f>
        <v>17380</v>
      </c>
      <c r="G1363" s="110">
        <f>'Compare Pt 1'!B1412</f>
        <v>19450</v>
      </c>
      <c r="H1363" s="84"/>
      <c r="I1363" s="84"/>
      <c r="J1363" s="84"/>
      <c r="K1363" s="84"/>
      <c r="L1363" s="84"/>
      <c r="M1363" s="84"/>
      <c r="N1363" s="84"/>
      <c r="O1363" s="84"/>
    </row>
    <row r="1364" spans="1:15" x14ac:dyDescent="0.2">
      <c r="A1364" s="84" t="s">
        <v>527</v>
      </c>
      <c r="B1364" s="110">
        <f>'Main Pt 1'!B855</f>
        <v>6910</v>
      </c>
      <c r="C1364" s="110">
        <f>'Main Pt 1'!B1134</f>
        <v>3230</v>
      </c>
      <c r="D1364" s="110">
        <f>'Main Pt 1'!B1413</f>
        <v>3680</v>
      </c>
      <c r="E1364" s="110">
        <f>'Compare Pt 1'!B855</f>
        <v>45190</v>
      </c>
      <c r="F1364" s="110">
        <f>'Compare Pt 1'!B1134</f>
        <v>22280</v>
      </c>
      <c r="G1364" s="110">
        <f>'Compare Pt 1'!B1413</f>
        <v>22910</v>
      </c>
      <c r="H1364" s="84"/>
      <c r="I1364" s="84"/>
      <c r="J1364" s="84"/>
      <c r="K1364" s="84"/>
      <c r="L1364" s="84"/>
      <c r="M1364" s="84"/>
      <c r="N1364" s="84"/>
      <c r="O1364" s="84"/>
    </row>
    <row r="1365" spans="1:15" x14ac:dyDescent="0.2">
      <c r="A1365" s="84" t="s">
        <v>528</v>
      </c>
      <c r="B1365" s="110">
        <f>'Main Pt 1'!B856</f>
        <v>20935</v>
      </c>
      <c r="C1365" s="110">
        <f>'Main Pt 1'!B1135</f>
        <v>9545</v>
      </c>
      <c r="D1365" s="110">
        <f>'Main Pt 1'!B1414</f>
        <v>11395</v>
      </c>
      <c r="E1365" s="110">
        <f>'Compare Pt 1'!B856</f>
        <v>96325</v>
      </c>
      <c r="F1365" s="110">
        <f>'Compare Pt 1'!B1135</f>
        <v>45590</v>
      </c>
      <c r="G1365" s="110">
        <f>'Compare Pt 1'!B1414</f>
        <v>50735</v>
      </c>
      <c r="H1365" s="84"/>
      <c r="I1365" s="84"/>
      <c r="J1365" s="84"/>
      <c r="K1365" s="84"/>
      <c r="L1365" s="84"/>
      <c r="M1365" s="84"/>
      <c r="N1365" s="84"/>
      <c r="O1365" s="84"/>
    </row>
    <row r="1366" spans="1:15" x14ac:dyDescent="0.2">
      <c r="A1366" s="84" t="s">
        <v>529</v>
      </c>
      <c r="B1366" s="110">
        <f>'Main Pt 1'!B857</f>
        <v>1100</v>
      </c>
      <c r="C1366" s="110">
        <f>'Main Pt 1'!B1136</f>
        <v>450</v>
      </c>
      <c r="D1366" s="110">
        <f>'Main Pt 1'!B1415</f>
        <v>650</v>
      </c>
      <c r="E1366" s="110">
        <f>'Compare Pt 1'!B857</f>
        <v>5535</v>
      </c>
      <c r="F1366" s="110">
        <f>'Compare Pt 1'!B1136</f>
        <v>2685</v>
      </c>
      <c r="G1366" s="110">
        <f>'Compare Pt 1'!B1415</f>
        <v>2855</v>
      </c>
      <c r="H1366" s="84"/>
      <c r="I1366" s="84"/>
      <c r="J1366" s="84"/>
      <c r="K1366" s="84"/>
      <c r="L1366" s="84"/>
      <c r="M1366" s="84"/>
      <c r="N1366" s="84"/>
      <c r="O1366" s="84"/>
    </row>
    <row r="1367" spans="1:15" x14ac:dyDescent="0.2">
      <c r="A1367" s="84" t="s">
        <v>530</v>
      </c>
      <c r="B1367" s="110">
        <f>'Main Pt 1'!B858</f>
        <v>4250</v>
      </c>
      <c r="C1367" s="110">
        <f>'Main Pt 1'!B1137</f>
        <v>2005</v>
      </c>
      <c r="D1367" s="110">
        <f>'Main Pt 1'!B1416</f>
        <v>2245</v>
      </c>
      <c r="E1367" s="110">
        <f>'Compare Pt 1'!B858</f>
        <v>25410</v>
      </c>
      <c r="F1367" s="110">
        <f>'Compare Pt 1'!B1137</f>
        <v>12000</v>
      </c>
      <c r="G1367" s="110">
        <f>'Compare Pt 1'!B1416</f>
        <v>13410</v>
      </c>
      <c r="H1367" s="84"/>
      <c r="I1367" s="84"/>
      <c r="J1367" s="84"/>
      <c r="K1367" s="84"/>
      <c r="L1367" s="84"/>
      <c r="M1367" s="84"/>
      <c r="N1367" s="84"/>
      <c r="O1367" s="84"/>
    </row>
    <row r="1368" spans="1:15" x14ac:dyDescent="0.2">
      <c r="A1368" s="84" t="s">
        <v>531</v>
      </c>
      <c r="B1368" s="110">
        <f>'Main Pt 1'!B859</f>
        <v>4765</v>
      </c>
      <c r="C1368" s="110">
        <f>'Main Pt 1'!B1138</f>
        <v>2350</v>
      </c>
      <c r="D1368" s="110">
        <f>'Main Pt 1'!B1417</f>
        <v>2415</v>
      </c>
      <c r="E1368" s="110">
        <f>'Compare Pt 1'!B859</f>
        <v>26275</v>
      </c>
      <c r="F1368" s="110">
        <f>'Compare Pt 1'!B1138</f>
        <v>13360</v>
      </c>
      <c r="G1368" s="110">
        <f>'Compare Pt 1'!B1417</f>
        <v>12915</v>
      </c>
      <c r="H1368" s="84"/>
      <c r="I1368" s="84"/>
      <c r="J1368" s="84"/>
      <c r="K1368" s="84"/>
      <c r="L1368" s="84"/>
      <c r="M1368" s="84"/>
      <c r="N1368" s="84"/>
      <c r="O1368" s="84"/>
    </row>
    <row r="1369" spans="1:15" x14ac:dyDescent="0.2">
      <c r="A1369" s="84" t="s">
        <v>532</v>
      </c>
      <c r="B1369" s="110">
        <f>'Main Pt 1'!B860</f>
        <v>12230</v>
      </c>
      <c r="C1369" s="110">
        <f>'Main Pt 1'!B1139</f>
        <v>5255</v>
      </c>
      <c r="D1369" s="110">
        <f>'Main Pt 1'!B1418</f>
        <v>6975</v>
      </c>
      <c r="E1369" s="110">
        <f>'Compare Pt 1'!B860</f>
        <v>84280</v>
      </c>
      <c r="F1369" s="110">
        <f>'Compare Pt 1'!B1139</f>
        <v>39530</v>
      </c>
      <c r="G1369" s="110">
        <f>'Compare Pt 1'!B1418</f>
        <v>44745</v>
      </c>
      <c r="H1369" s="84"/>
      <c r="I1369" s="84"/>
      <c r="J1369" s="84"/>
      <c r="K1369" s="84"/>
      <c r="L1369" s="84"/>
      <c r="M1369" s="84"/>
      <c r="N1369" s="84"/>
      <c r="O1369" s="84"/>
    </row>
    <row r="1370" spans="1:15" x14ac:dyDescent="0.2">
      <c r="A1370" s="84" t="s">
        <v>533</v>
      </c>
      <c r="B1370" s="110">
        <f>'Main Pt 1'!B861</f>
        <v>2285</v>
      </c>
      <c r="C1370" s="110">
        <f>'Main Pt 1'!B1140</f>
        <v>1050</v>
      </c>
      <c r="D1370" s="110">
        <f>'Main Pt 1'!B1419</f>
        <v>1235</v>
      </c>
      <c r="E1370" s="110">
        <f>'Compare Pt 1'!B861</f>
        <v>11050</v>
      </c>
      <c r="F1370" s="110">
        <f>'Compare Pt 1'!B1140</f>
        <v>5380</v>
      </c>
      <c r="G1370" s="110">
        <f>'Compare Pt 1'!B1419</f>
        <v>5675</v>
      </c>
      <c r="H1370" s="84"/>
      <c r="I1370" s="84"/>
      <c r="J1370" s="84"/>
      <c r="K1370" s="84"/>
      <c r="L1370" s="84"/>
      <c r="M1370" s="84"/>
      <c r="N1370" s="84"/>
      <c r="O1370" s="84"/>
    </row>
    <row r="1371" spans="1:15" x14ac:dyDescent="0.2">
      <c r="A1371" s="84" t="s">
        <v>534</v>
      </c>
      <c r="B1371" s="110">
        <f>'Main Pt 1'!B862</f>
        <v>2570</v>
      </c>
      <c r="C1371" s="110">
        <f>'Main Pt 1'!B1141</f>
        <v>1210</v>
      </c>
      <c r="D1371" s="110">
        <f>'Main Pt 1'!B1420</f>
        <v>1360</v>
      </c>
      <c r="E1371" s="110">
        <f>'Compare Pt 1'!B862</f>
        <v>10650</v>
      </c>
      <c r="F1371" s="110">
        <f>'Compare Pt 1'!B1141</f>
        <v>5230</v>
      </c>
      <c r="G1371" s="110">
        <f>'Compare Pt 1'!B1420</f>
        <v>5415</v>
      </c>
      <c r="H1371" s="84"/>
      <c r="I1371" s="84"/>
      <c r="J1371" s="84"/>
      <c r="K1371" s="84"/>
      <c r="L1371" s="84"/>
      <c r="M1371" s="84"/>
      <c r="N1371" s="84"/>
      <c r="O1371" s="84"/>
    </row>
    <row r="1372" spans="1:15" x14ac:dyDescent="0.2">
      <c r="A1372" s="84" t="s">
        <v>535</v>
      </c>
      <c r="B1372" s="110">
        <f>'Main Pt 1'!B863</f>
        <v>900</v>
      </c>
      <c r="C1372" s="110">
        <f>'Main Pt 1'!B1142</f>
        <v>495</v>
      </c>
      <c r="D1372" s="110">
        <f>'Main Pt 1'!B1421</f>
        <v>405</v>
      </c>
      <c r="E1372" s="110">
        <f>'Compare Pt 1'!B863</f>
        <v>6285</v>
      </c>
      <c r="F1372" s="110">
        <f>'Compare Pt 1'!B1142</f>
        <v>3350</v>
      </c>
      <c r="G1372" s="110">
        <f>'Compare Pt 1'!B1421</f>
        <v>2935</v>
      </c>
      <c r="H1372" s="84"/>
      <c r="I1372" s="84"/>
      <c r="J1372" s="84"/>
      <c r="K1372" s="84"/>
      <c r="L1372" s="84"/>
      <c r="M1372" s="84"/>
      <c r="N1372" s="84"/>
      <c r="O1372" s="84"/>
    </row>
    <row r="1373" spans="1:15" x14ac:dyDescent="0.2">
      <c r="A1373" s="84" t="s">
        <v>536</v>
      </c>
      <c r="B1373" s="110">
        <f>'Main Pt 1'!B864</f>
        <v>23830</v>
      </c>
      <c r="C1373" s="110">
        <f>'Main Pt 1'!B1143</f>
        <v>11265</v>
      </c>
      <c r="D1373" s="110">
        <f>'Main Pt 1'!B1422</f>
        <v>12565</v>
      </c>
      <c r="E1373" s="110">
        <f>'Compare Pt 1'!B864</f>
        <v>128485</v>
      </c>
      <c r="F1373" s="110">
        <f>'Compare Pt 1'!B1143</f>
        <v>62890</v>
      </c>
      <c r="G1373" s="110">
        <f>'Compare Pt 1'!B1422</f>
        <v>65595</v>
      </c>
      <c r="H1373" s="84"/>
      <c r="I1373" s="84"/>
      <c r="J1373" s="84"/>
      <c r="K1373" s="84"/>
      <c r="L1373" s="84"/>
      <c r="M1373" s="84"/>
      <c r="N1373" s="84"/>
      <c r="O1373" s="84"/>
    </row>
    <row r="1374" spans="1:15" x14ac:dyDescent="0.2">
      <c r="A1374" s="84" t="s">
        <v>537</v>
      </c>
      <c r="B1374" s="110">
        <f>'Main Pt 1'!B865</f>
        <v>2210</v>
      </c>
      <c r="C1374" s="110">
        <f>'Main Pt 1'!B1144</f>
        <v>1025</v>
      </c>
      <c r="D1374" s="110">
        <f>'Main Pt 1'!B1423</f>
        <v>1185</v>
      </c>
      <c r="E1374" s="110">
        <f>'Compare Pt 1'!B865</f>
        <v>13710</v>
      </c>
      <c r="F1374" s="110">
        <f>'Compare Pt 1'!B1144</f>
        <v>6655</v>
      </c>
      <c r="G1374" s="110">
        <f>'Compare Pt 1'!B1423</f>
        <v>7055</v>
      </c>
      <c r="H1374" s="84"/>
      <c r="I1374" s="84"/>
      <c r="J1374" s="84"/>
      <c r="K1374" s="84"/>
      <c r="L1374" s="84"/>
      <c r="M1374" s="84"/>
      <c r="N1374" s="84"/>
      <c r="O1374" s="84"/>
    </row>
    <row r="1375" spans="1:15" x14ac:dyDescent="0.2">
      <c r="A1375" s="84" t="s">
        <v>538</v>
      </c>
      <c r="B1375" s="110">
        <f>'Main Pt 1'!B866</f>
        <v>760</v>
      </c>
      <c r="C1375" s="110">
        <f>'Main Pt 1'!B1145</f>
        <v>295</v>
      </c>
      <c r="D1375" s="110">
        <f>'Main Pt 1'!B1424</f>
        <v>460</v>
      </c>
      <c r="E1375" s="110">
        <f>'Compare Pt 1'!B866</f>
        <v>4700</v>
      </c>
      <c r="F1375" s="110">
        <f>'Compare Pt 1'!B1145</f>
        <v>2205</v>
      </c>
      <c r="G1375" s="110">
        <f>'Compare Pt 1'!B1424</f>
        <v>2495</v>
      </c>
      <c r="H1375" s="84"/>
      <c r="I1375" s="84"/>
      <c r="J1375" s="84"/>
      <c r="K1375" s="84"/>
      <c r="L1375" s="84"/>
      <c r="M1375" s="84"/>
      <c r="N1375" s="84"/>
      <c r="O1375" s="84"/>
    </row>
    <row r="1376" spans="1:15" x14ac:dyDescent="0.2">
      <c r="A1376" s="84" t="s">
        <v>539</v>
      </c>
      <c r="B1376" s="110">
        <f>'Main Pt 1'!B867</f>
        <v>625</v>
      </c>
      <c r="C1376" s="110">
        <f>'Main Pt 1'!B1146</f>
        <v>260</v>
      </c>
      <c r="D1376" s="110">
        <f>'Main Pt 1'!B1425</f>
        <v>370</v>
      </c>
      <c r="E1376" s="110">
        <f>'Compare Pt 1'!B867</f>
        <v>4325</v>
      </c>
      <c r="F1376" s="110">
        <f>'Compare Pt 1'!B1146</f>
        <v>2165</v>
      </c>
      <c r="G1376" s="110">
        <f>'Compare Pt 1'!B1425</f>
        <v>2160</v>
      </c>
      <c r="H1376" s="84"/>
      <c r="I1376" s="84"/>
      <c r="J1376" s="84"/>
      <c r="K1376" s="84"/>
      <c r="L1376" s="84"/>
      <c r="M1376" s="84"/>
      <c r="N1376" s="84"/>
      <c r="O1376" s="84"/>
    </row>
    <row r="1377" spans="1:15" x14ac:dyDescent="0.2">
      <c r="A1377" s="84" t="s">
        <v>540</v>
      </c>
      <c r="B1377" s="110">
        <f>'Main Pt 1'!B868</f>
        <v>6310</v>
      </c>
      <c r="C1377" s="110">
        <f>'Main Pt 1'!B1147</f>
        <v>2725</v>
      </c>
      <c r="D1377" s="110">
        <f>'Main Pt 1'!B1426</f>
        <v>3590</v>
      </c>
      <c r="E1377" s="110">
        <f>'Compare Pt 1'!B868</f>
        <v>42145</v>
      </c>
      <c r="F1377" s="110">
        <f>'Compare Pt 1'!B1147</f>
        <v>19645</v>
      </c>
      <c r="G1377" s="110">
        <f>'Compare Pt 1'!B1426</f>
        <v>22505</v>
      </c>
      <c r="H1377" s="84"/>
      <c r="I1377" s="84"/>
      <c r="J1377" s="84"/>
      <c r="K1377" s="84"/>
      <c r="L1377" s="84"/>
      <c r="M1377" s="84"/>
      <c r="N1377" s="84"/>
      <c r="O1377" s="84"/>
    </row>
    <row r="1378" spans="1:15" x14ac:dyDescent="0.2">
      <c r="A1378" s="84" t="s">
        <v>541</v>
      </c>
      <c r="B1378" s="110">
        <f>'Main Pt 1'!B869</f>
        <v>11150</v>
      </c>
      <c r="C1378" s="110">
        <f>'Main Pt 1'!B1148</f>
        <v>5175</v>
      </c>
      <c r="D1378" s="110">
        <f>'Main Pt 1'!B1427</f>
        <v>5975</v>
      </c>
      <c r="E1378" s="110">
        <f>'Compare Pt 1'!B869</f>
        <v>66220</v>
      </c>
      <c r="F1378" s="110">
        <f>'Compare Pt 1'!B1148</f>
        <v>32965</v>
      </c>
      <c r="G1378" s="110">
        <f>'Compare Pt 1'!B1427</f>
        <v>33255</v>
      </c>
      <c r="H1378" s="84"/>
      <c r="I1378" s="84"/>
      <c r="J1378" s="84"/>
      <c r="K1378" s="84"/>
      <c r="L1378" s="84"/>
      <c r="M1378" s="84"/>
      <c r="N1378" s="84"/>
      <c r="O1378" s="84"/>
    </row>
    <row r="1379" spans="1:15" x14ac:dyDescent="0.2">
      <c r="A1379" s="84" t="s">
        <v>542</v>
      </c>
      <c r="B1379" s="110">
        <f>'Main Pt 1'!B870</f>
        <v>1185</v>
      </c>
      <c r="C1379" s="110">
        <f>'Main Pt 1'!B1149</f>
        <v>540</v>
      </c>
      <c r="D1379" s="110">
        <f>'Main Pt 1'!B1428</f>
        <v>650</v>
      </c>
      <c r="E1379" s="110">
        <f>'Compare Pt 1'!B870</f>
        <v>6795</v>
      </c>
      <c r="F1379" s="110">
        <f>'Compare Pt 1'!B1149</f>
        <v>3390</v>
      </c>
      <c r="G1379" s="110">
        <f>'Compare Pt 1'!B1428</f>
        <v>3410</v>
      </c>
      <c r="H1379" s="84"/>
      <c r="I1379" s="84"/>
      <c r="J1379" s="84"/>
      <c r="K1379" s="84"/>
      <c r="L1379" s="84"/>
      <c r="M1379" s="84"/>
      <c r="N1379" s="84"/>
      <c r="O1379" s="84"/>
    </row>
    <row r="1380" spans="1:15" x14ac:dyDescent="0.2">
      <c r="A1380" s="84" t="s">
        <v>543</v>
      </c>
      <c r="B1380" s="110">
        <f>'Main Pt 1'!B871</f>
        <v>4965</v>
      </c>
      <c r="C1380" s="110">
        <f>'Main Pt 1'!B1150</f>
        <v>2225</v>
      </c>
      <c r="D1380" s="110">
        <f>'Main Pt 1'!B1429</f>
        <v>2740</v>
      </c>
      <c r="E1380" s="110">
        <f>'Compare Pt 1'!B871</f>
        <v>26345</v>
      </c>
      <c r="F1380" s="110">
        <f>'Compare Pt 1'!B1150</f>
        <v>12220</v>
      </c>
      <c r="G1380" s="110">
        <f>'Compare Pt 1'!B1429</f>
        <v>14125</v>
      </c>
      <c r="H1380" s="84"/>
      <c r="I1380" s="84"/>
      <c r="J1380" s="84"/>
      <c r="K1380" s="84"/>
      <c r="L1380" s="84"/>
      <c r="M1380" s="84"/>
      <c r="N1380" s="84"/>
      <c r="O1380" s="84"/>
    </row>
    <row r="1381" spans="1:15" x14ac:dyDescent="0.2">
      <c r="A1381" s="84" t="s">
        <v>544</v>
      </c>
      <c r="B1381" s="110">
        <f>'Main Pt 1'!B872</f>
        <v>5515</v>
      </c>
      <c r="C1381" s="110">
        <f>'Main Pt 1'!B1151</f>
        <v>2555</v>
      </c>
      <c r="D1381" s="110">
        <f>'Main Pt 1'!B1430</f>
        <v>2965</v>
      </c>
      <c r="E1381" s="110">
        <f>'Compare Pt 1'!B872</f>
        <v>28455</v>
      </c>
      <c r="F1381" s="110">
        <f>'Compare Pt 1'!B1151</f>
        <v>13925</v>
      </c>
      <c r="G1381" s="110">
        <f>'Compare Pt 1'!B1430</f>
        <v>14525</v>
      </c>
      <c r="H1381" s="84"/>
      <c r="I1381" s="84"/>
      <c r="J1381" s="84"/>
      <c r="K1381" s="84"/>
      <c r="L1381" s="84"/>
      <c r="M1381" s="84"/>
      <c r="N1381" s="84"/>
      <c r="O1381" s="84"/>
    </row>
    <row r="1382" spans="1:15" x14ac:dyDescent="0.2">
      <c r="A1382" s="84" t="s">
        <v>547</v>
      </c>
      <c r="B1382" s="110">
        <f>'Main Pt 1'!B875</f>
        <v>515</v>
      </c>
      <c r="C1382" s="110">
        <f>'Main Pt 1'!B1154</f>
        <v>270</v>
      </c>
      <c r="D1382" s="110">
        <f>'Main Pt 1'!B1433</f>
        <v>240</v>
      </c>
      <c r="E1382" s="110">
        <f>'Compare Pt 1'!B875</f>
        <v>1960</v>
      </c>
      <c r="F1382" s="110">
        <f>'Compare Pt 1'!B1154</f>
        <v>1085</v>
      </c>
      <c r="G1382" s="110">
        <f>'Compare Pt 1'!B1433</f>
        <v>870</v>
      </c>
      <c r="H1382" s="84"/>
      <c r="I1382" s="84"/>
      <c r="J1382" s="84"/>
      <c r="K1382" s="84"/>
      <c r="L1382" s="84"/>
      <c r="M1382" s="84"/>
      <c r="N1382" s="84"/>
      <c r="O1382" s="84"/>
    </row>
    <row r="1383" spans="1:15" x14ac:dyDescent="0.2">
      <c r="A1383" s="84" t="s">
        <v>548</v>
      </c>
      <c r="B1383" s="110">
        <f>'Main Pt 1'!B876</f>
        <v>900</v>
      </c>
      <c r="C1383" s="110">
        <f>'Main Pt 1'!B1155</f>
        <v>380</v>
      </c>
      <c r="D1383" s="110">
        <f>'Main Pt 1'!B1434</f>
        <v>515</v>
      </c>
      <c r="E1383" s="110">
        <f>'Compare Pt 1'!B876</f>
        <v>2960</v>
      </c>
      <c r="F1383" s="110">
        <f>'Compare Pt 1'!B1155</f>
        <v>1480</v>
      </c>
      <c r="G1383" s="110">
        <f>'Compare Pt 1'!B1434</f>
        <v>1475</v>
      </c>
      <c r="H1383" s="84"/>
      <c r="I1383" s="84"/>
      <c r="J1383" s="84"/>
      <c r="K1383" s="84"/>
      <c r="L1383" s="84"/>
      <c r="M1383" s="84"/>
      <c r="N1383" s="84"/>
      <c r="O1383" s="84"/>
    </row>
    <row r="1384" spans="1:15" x14ac:dyDescent="0.2">
      <c r="A1384" s="84" t="s">
        <v>549</v>
      </c>
      <c r="B1384" s="110">
        <f>'Main Pt 1'!B877</f>
        <v>335</v>
      </c>
      <c r="C1384" s="110">
        <f>'Main Pt 1'!B1156</f>
        <v>155</v>
      </c>
      <c r="D1384" s="110">
        <f>'Main Pt 1'!B1435</f>
        <v>180</v>
      </c>
      <c r="E1384" s="110">
        <f>'Compare Pt 1'!B877</f>
        <v>1585</v>
      </c>
      <c r="F1384" s="110">
        <f>'Compare Pt 1'!B1156</f>
        <v>850</v>
      </c>
      <c r="G1384" s="110">
        <f>'Compare Pt 1'!B1435</f>
        <v>735</v>
      </c>
      <c r="H1384" s="84"/>
      <c r="I1384" s="84"/>
      <c r="J1384" s="84"/>
      <c r="K1384" s="84"/>
      <c r="L1384" s="84"/>
      <c r="M1384" s="84"/>
      <c r="N1384" s="84"/>
      <c r="O1384" s="84"/>
    </row>
    <row r="1385" spans="1:15" x14ac:dyDescent="0.2">
      <c r="A1385" s="84" t="s">
        <v>550</v>
      </c>
      <c r="B1385" s="110">
        <f>'Main Pt 1'!B878</f>
        <v>1380</v>
      </c>
      <c r="C1385" s="110">
        <f>'Main Pt 1'!B1157</f>
        <v>725</v>
      </c>
      <c r="D1385" s="110">
        <f>'Main Pt 1'!B1436</f>
        <v>655</v>
      </c>
      <c r="E1385" s="110">
        <f>'Compare Pt 1'!B878</f>
        <v>4990</v>
      </c>
      <c r="F1385" s="110">
        <f>'Compare Pt 1'!B1157</f>
        <v>2670</v>
      </c>
      <c r="G1385" s="110">
        <f>'Compare Pt 1'!B1436</f>
        <v>2325</v>
      </c>
      <c r="H1385" s="84"/>
      <c r="I1385" s="84"/>
      <c r="J1385" s="84"/>
      <c r="K1385" s="84"/>
      <c r="L1385" s="84"/>
      <c r="M1385" s="84"/>
      <c r="N1385" s="84"/>
      <c r="O1385" s="84"/>
    </row>
    <row r="1386" spans="1:15" x14ac:dyDescent="0.2">
      <c r="A1386" s="84" t="s">
        <v>551</v>
      </c>
      <c r="B1386" s="110">
        <f>'Main Pt 1'!B879</f>
        <v>865</v>
      </c>
      <c r="C1386" s="110">
        <f>'Main Pt 1'!B1158</f>
        <v>415</v>
      </c>
      <c r="D1386" s="110">
        <f>'Main Pt 1'!B1437</f>
        <v>455</v>
      </c>
      <c r="E1386" s="110">
        <f>'Compare Pt 1'!B879</f>
        <v>3150</v>
      </c>
      <c r="F1386" s="110">
        <f>'Compare Pt 1'!B1158</f>
        <v>1665</v>
      </c>
      <c r="G1386" s="110">
        <f>'Compare Pt 1'!B1437</f>
        <v>1485</v>
      </c>
      <c r="H1386" s="84"/>
      <c r="I1386" s="84"/>
      <c r="J1386" s="84"/>
      <c r="K1386" s="84"/>
      <c r="L1386" s="84"/>
      <c r="M1386" s="84"/>
      <c r="N1386" s="84"/>
      <c r="O1386" s="84"/>
    </row>
    <row r="1387" spans="1:15" x14ac:dyDescent="0.2">
      <c r="A1387" s="84" t="s">
        <v>552</v>
      </c>
      <c r="B1387" s="110">
        <f>'Main Pt 1'!B880</f>
        <v>6075</v>
      </c>
      <c r="C1387" s="110">
        <f>'Main Pt 1'!B1159</f>
        <v>2925</v>
      </c>
      <c r="D1387" s="110">
        <f>'Main Pt 1'!B1438</f>
        <v>3155</v>
      </c>
      <c r="E1387" s="110">
        <f>'Compare Pt 1'!B880</f>
        <v>24610</v>
      </c>
      <c r="F1387" s="110">
        <f>'Compare Pt 1'!B1159</f>
        <v>12390</v>
      </c>
      <c r="G1387" s="110">
        <f>'Compare Pt 1'!B1438</f>
        <v>12225</v>
      </c>
      <c r="H1387" s="84"/>
      <c r="I1387" s="84"/>
      <c r="J1387" s="84"/>
      <c r="K1387" s="84"/>
      <c r="L1387" s="84"/>
      <c r="M1387" s="84"/>
      <c r="N1387" s="84"/>
      <c r="O1387" s="84"/>
    </row>
    <row r="1388" spans="1:15" x14ac:dyDescent="0.2">
      <c r="A1388" s="84" t="s">
        <v>553</v>
      </c>
      <c r="B1388" s="110">
        <f>'Main Pt 1'!B881</f>
        <v>720</v>
      </c>
      <c r="C1388" s="110">
        <f>'Main Pt 1'!B1160</f>
        <v>380</v>
      </c>
      <c r="D1388" s="110">
        <f>'Main Pt 1'!B1439</f>
        <v>340</v>
      </c>
      <c r="E1388" s="110">
        <f>'Compare Pt 1'!B881</f>
        <v>1840</v>
      </c>
      <c r="F1388" s="110">
        <f>'Compare Pt 1'!B1160</f>
        <v>955</v>
      </c>
      <c r="G1388" s="110">
        <f>'Compare Pt 1'!B1439</f>
        <v>885</v>
      </c>
      <c r="H1388" s="84"/>
      <c r="I1388" s="84"/>
      <c r="J1388" s="84"/>
      <c r="K1388" s="84"/>
      <c r="L1388" s="84"/>
      <c r="M1388" s="84"/>
      <c r="N1388" s="84"/>
      <c r="O1388" s="84"/>
    </row>
    <row r="1389" spans="1:15" x14ac:dyDescent="0.2">
      <c r="A1389" s="84" t="s">
        <v>554</v>
      </c>
      <c r="B1389" s="110">
        <f>'Main Pt 1'!B882</f>
        <v>12090</v>
      </c>
      <c r="C1389" s="110">
        <f>'Main Pt 1'!B1161</f>
        <v>5595</v>
      </c>
      <c r="D1389" s="110">
        <f>'Main Pt 1'!B1440</f>
        <v>6500</v>
      </c>
      <c r="E1389" s="110">
        <f>'Compare Pt 1'!B882</f>
        <v>38365</v>
      </c>
      <c r="F1389" s="110">
        <f>'Compare Pt 1'!B1161</f>
        <v>18920</v>
      </c>
      <c r="G1389" s="110">
        <f>'Compare Pt 1'!B1440</f>
        <v>19440</v>
      </c>
      <c r="H1389" s="84"/>
      <c r="I1389" s="84"/>
      <c r="J1389" s="84"/>
      <c r="K1389" s="84"/>
      <c r="L1389" s="84"/>
      <c r="M1389" s="84"/>
      <c r="N1389" s="84"/>
      <c r="O1389" s="84"/>
    </row>
    <row r="1390" spans="1:15" x14ac:dyDescent="0.2">
      <c r="A1390" s="84" t="s">
        <v>555</v>
      </c>
      <c r="B1390" s="110">
        <f>'Main Pt 1'!B883</f>
        <v>505</v>
      </c>
      <c r="C1390" s="110">
        <f>'Main Pt 1'!B1162</f>
        <v>235</v>
      </c>
      <c r="D1390" s="110">
        <f>'Main Pt 1'!B1441</f>
        <v>265</v>
      </c>
      <c r="E1390" s="110">
        <f>'Compare Pt 1'!B883</f>
        <v>1945</v>
      </c>
      <c r="F1390" s="110">
        <f>'Compare Pt 1'!B1162</f>
        <v>1090</v>
      </c>
      <c r="G1390" s="110">
        <f>'Compare Pt 1'!B1441</f>
        <v>855</v>
      </c>
      <c r="H1390" s="84"/>
      <c r="I1390" s="84"/>
      <c r="J1390" s="84"/>
      <c r="K1390" s="84"/>
      <c r="L1390" s="84"/>
      <c r="M1390" s="84"/>
      <c r="N1390" s="84"/>
      <c r="O1390" s="84"/>
    </row>
    <row r="1391" spans="1:15" x14ac:dyDescent="0.2">
      <c r="A1391" s="84" t="s">
        <v>556</v>
      </c>
      <c r="B1391" s="110">
        <f>'Main Pt 1'!B884</f>
        <v>190</v>
      </c>
      <c r="C1391" s="110">
        <f>'Main Pt 1'!B1163</f>
        <v>115</v>
      </c>
      <c r="D1391" s="110">
        <f>'Main Pt 1'!B1442</f>
        <v>70</v>
      </c>
      <c r="E1391" s="110">
        <f>'Compare Pt 1'!B884</f>
        <v>845</v>
      </c>
      <c r="F1391" s="110">
        <f>'Compare Pt 1'!B1163</f>
        <v>470</v>
      </c>
      <c r="G1391" s="110">
        <f>'Compare Pt 1'!B1442</f>
        <v>370</v>
      </c>
      <c r="H1391" s="84"/>
      <c r="I1391" s="84"/>
      <c r="J1391" s="84"/>
      <c r="K1391" s="84"/>
      <c r="L1391" s="84"/>
      <c r="M1391" s="84"/>
      <c r="N1391" s="84"/>
      <c r="O1391" s="84"/>
    </row>
    <row r="1392" spans="1:15" x14ac:dyDescent="0.2">
      <c r="A1392" s="84" t="s">
        <v>557</v>
      </c>
      <c r="B1392" s="110">
        <f>'Main Pt 1'!B885</f>
        <v>490</v>
      </c>
      <c r="C1392" s="110">
        <f>'Main Pt 1'!B1164</f>
        <v>225</v>
      </c>
      <c r="D1392" s="110">
        <f>'Main Pt 1'!B1443</f>
        <v>265</v>
      </c>
      <c r="E1392" s="110">
        <f>'Compare Pt 1'!B885</f>
        <v>1405</v>
      </c>
      <c r="F1392" s="110">
        <f>'Compare Pt 1'!B1164</f>
        <v>655</v>
      </c>
      <c r="G1392" s="110">
        <f>'Compare Pt 1'!B1443</f>
        <v>750</v>
      </c>
      <c r="H1392" s="84"/>
      <c r="I1392" s="84"/>
      <c r="J1392" s="84"/>
      <c r="K1392" s="84"/>
      <c r="L1392" s="84"/>
      <c r="M1392" s="84"/>
      <c r="N1392" s="84"/>
      <c r="O1392" s="84"/>
    </row>
    <row r="1393" spans="1:15" x14ac:dyDescent="0.2">
      <c r="A1393" s="84" t="s">
        <v>558</v>
      </c>
      <c r="B1393" s="110">
        <f>'Main Pt 1'!B886</f>
        <v>295</v>
      </c>
      <c r="C1393" s="110">
        <f>'Main Pt 1'!B1165</f>
        <v>125</v>
      </c>
      <c r="D1393" s="110">
        <f>'Main Pt 1'!B1444</f>
        <v>165</v>
      </c>
      <c r="E1393" s="110">
        <f>'Compare Pt 1'!B886</f>
        <v>970</v>
      </c>
      <c r="F1393" s="110">
        <f>'Compare Pt 1'!B1165</f>
        <v>500</v>
      </c>
      <c r="G1393" s="110">
        <f>'Compare Pt 1'!B1444</f>
        <v>475</v>
      </c>
      <c r="H1393" s="84"/>
      <c r="I1393" s="84"/>
      <c r="J1393" s="84"/>
      <c r="K1393" s="84"/>
      <c r="L1393" s="84"/>
      <c r="M1393" s="84"/>
      <c r="N1393" s="84"/>
      <c r="O1393" s="84"/>
    </row>
    <row r="1394" spans="1:15" x14ac:dyDescent="0.2">
      <c r="A1394" s="84" t="s">
        <v>559</v>
      </c>
      <c r="B1394" s="110">
        <f>'Main Pt 1'!B887</f>
        <v>7120</v>
      </c>
      <c r="C1394" s="110">
        <f>'Main Pt 1'!B1166</f>
        <v>3215</v>
      </c>
      <c r="D1394" s="110">
        <f>'Main Pt 1'!B1445</f>
        <v>3910</v>
      </c>
      <c r="E1394" s="110">
        <f>'Compare Pt 1'!B887</f>
        <v>35495</v>
      </c>
      <c r="F1394" s="110">
        <f>'Compare Pt 1'!B1166</f>
        <v>17720</v>
      </c>
      <c r="G1394" s="110">
        <f>'Compare Pt 1'!B1445</f>
        <v>17770</v>
      </c>
      <c r="H1394" s="84"/>
      <c r="I1394" s="84"/>
      <c r="J1394" s="84"/>
      <c r="K1394" s="84"/>
      <c r="L1394" s="84"/>
      <c r="M1394" s="84"/>
      <c r="N1394" s="84"/>
      <c r="O1394" s="84"/>
    </row>
    <row r="1395" spans="1:15" x14ac:dyDescent="0.2">
      <c r="A1395" s="84" t="s">
        <v>560</v>
      </c>
      <c r="B1395" s="110">
        <f>'Main Pt 1'!B888</f>
        <v>2015</v>
      </c>
      <c r="C1395" s="110">
        <f>'Main Pt 1'!B1167</f>
        <v>1005</v>
      </c>
      <c r="D1395" s="110">
        <f>'Main Pt 1'!B1446</f>
        <v>1010</v>
      </c>
      <c r="E1395" s="110">
        <f>'Compare Pt 1'!B888</f>
        <v>7245</v>
      </c>
      <c r="F1395" s="110">
        <f>'Compare Pt 1'!B1167</f>
        <v>3785</v>
      </c>
      <c r="G1395" s="110">
        <f>'Compare Pt 1'!B1446</f>
        <v>3455</v>
      </c>
      <c r="H1395" s="84"/>
      <c r="I1395" s="84"/>
      <c r="J1395" s="84"/>
      <c r="K1395" s="84"/>
      <c r="L1395" s="84"/>
      <c r="M1395" s="84"/>
      <c r="N1395" s="84"/>
      <c r="O1395" s="84"/>
    </row>
    <row r="1396" spans="1:15" x14ac:dyDescent="0.2">
      <c r="A1396" s="84" t="s">
        <v>561</v>
      </c>
      <c r="B1396" s="110">
        <f>'Main Pt 1'!B889</f>
        <v>1370</v>
      </c>
      <c r="C1396" s="110">
        <f>'Main Pt 1'!B1168</f>
        <v>705</v>
      </c>
      <c r="D1396" s="110">
        <f>'Main Pt 1'!B1447</f>
        <v>660</v>
      </c>
      <c r="E1396" s="110">
        <f>'Compare Pt 1'!B889</f>
        <v>5315</v>
      </c>
      <c r="F1396" s="110">
        <f>'Compare Pt 1'!B1168</f>
        <v>2850</v>
      </c>
      <c r="G1396" s="110">
        <f>'Compare Pt 1'!B1447</f>
        <v>2470</v>
      </c>
      <c r="H1396" s="84"/>
      <c r="I1396" s="84"/>
      <c r="J1396" s="84"/>
      <c r="K1396" s="84"/>
      <c r="L1396" s="84"/>
      <c r="M1396" s="84"/>
      <c r="N1396" s="84"/>
      <c r="O1396" s="84"/>
    </row>
    <row r="1397" spans="1:15" x14ac:dyDescent="0.2">
      <c r="A1397" s="84" t="s">
        <v>562</v>
      </c>
      <c r="B1397" s="110">
        <f>'Main Pt 1'!B890</f>
        <v>2975</v>
      </c>
      <c r="C1397" s="110">
        <f>'Main Pt 1'!B1169</f>
        <v>1355</v>
      </c>
      <c r="D1397" s="110">
        <f>'Main Pt 1'!B1448</f>
        <v>1620</v>
      </c>
      <c r="E1397" s="110">
        <f>'Compare Pt 1'!B890</f>
        <v>10935</v>
      </c>
      <c r="F1397" s="110">
        <f>'Compare Pt 1'!B1169</f>
        <v>5480</v>
      </c>
      <c r="G1397" s="110">
        <f>'Compare Pt 1'!B1448</f>
        <v>5450</v>
      </c>
      <c r="H1397" s="84"/>
      <c r="I1397" s="84"/>
      <c r="J1397" s="84"/>
      <c r="K1397" s="84"/>
      <c r="L1397" s="84"/>
      <c r="M1397" s="84"/>
      <c r="N1397" s="84"/>
      <c r="O1397" s="84"/>
    </row>
    <row r="1398" spans="1:15" x14ac:dyDescent="0.2">
      <c r="A1398" s="84" t="s">
        <v>563</v>
      </c>
      <c r="B1398" s="110">
        <f>'Main Pt 1'!B891</f>
        <v>665</v>
      </c>
      <c r="C1398" s="110">
        <f>'Main Pt 1'!B1170</f>
        <v>295</v>
      </c>
      <c r="D1398" s="110">
        <f>'Main Pt 1'!B1449</f>
        <v>370</v>
      </c>
      <c r="E1398" s="110">
        <f>'Compare Pt 1'!B891</f>
        <v>2485</v>
      </c>
      <c r="F1398" s="110">
        <f>'Compare Pt 1'!B1170</f>
        <v>1130</v>
      </c>
      <c r="G1398" s="110">
        <f>'Compare Pt 1'!B1449</f>
        <v>1360</v>
      </c>
      <c r="H1398" s="84"/>
      <c r="I1398" s="84"/>
      <c r="J1398" s="84"/>
      <c r="K1398" s="84"/>
      <c r="L1398" s="84"/>
      <c r="M1398" s="84"/>
      <c r="N1398" s="84"/>
      <c r="O1398" s="84"/>
    </row>
    <row r="1399" spans="1:15" x14ac:dyDescent="0.2">
      <c r="A1399" s="84" t="s">
        <v>564</v>
      </c>
      <c r="B1399" s="110">
        <f>'Main Pt 1'!B892</f>
        <v>1365</v>
      </c>
      <c r="C1399" s="110">
        <f>'Main Pt 1'!B1171</f>
        <v>670</v>
      </c>
      <c r="D1399" s="110">
        <f>'Main Pt 1'!B1450</f>
        <v>700</v>
      </c>
      <c r="E1399" s="110">
        <f>'Compare Pt 1'!B892</f>
        <v>4490</v>
      </c>
      <c r="F1399" s="110">
        <f>'Compare Pt 1'!B1171</f>
        <v>2275</v>
      </c>
      <c r="G1399" s="110">
        <f>'Compare Pt 1'!B1450</f>
        <v>2215</v>
      </c>
      <c r="H1399" s="84"/>
      <c r="I1399" s="84"/>
      <c r="J1399" s="84"/>
      <c r="K1399" s="84"/>
      <c r="L1399" s="84"/>
      <c r="M1399" s="84"/>
      <c r="N1399" s="84"/>
      <c r="O1399" s="84"/>
    </row>
    <row r="1400" spans="1:15" x14ac:dyDescent="0.2">
      <c r="A1400" s="84" t="s">
        <v>565</v>
      </c>
      <c r="B1400" s="110">
        <f>'Main Pt 1'!B893</f>
        <v>330</v>
      </c>
      <c r="C1400" s="110">
        <f>'Main Pt 1'!B1172</f>
        <v>165</v>
      </c>
      <c r="D1400" s="110">
        <f>'Main Pt 1'!B1451</f>
        <v>165</v>
      </c>
      <c r="E1400" s="110">
        <f>'Compare Pt 1'!B893</f>
        <v>1125</v>
      </c>
      <c r="F1400" s="110">
        <f>'Compare Pt 1'!B1172</f>
        <v>585</v>
      </c>
      <c r="G1400" s="110">
        <f>'Compare Pt 1'!B1451</f>
        <v>535</v>
      </c>
      <c r="H1400" s="84"/>
      <c r="I1400" s="84"/>
      <c r="J1400" s="84"/>
      <c r="K1400" s="84"/>
      <c r="L1400" s="84"/>
      <c r="M1400" s="84"/>
      <c r="N1400" s="84"/>
      <c r="O1400" s="84"/>
    </row>
    <row r="1401" spans="1:15" x14ac:dyDescent="0.2">
      <c r="A1401" s="84" t="s">
        <v>566</v>
      </c>
      <c r="B1401" s="110">
        <f>'Main Pt 1'!B894</f>
        <v>14305</v>
      </c>
      <c r="C1401" s="110">
        <f>'Main Pt 1'!B1173</f>
        <v>7310</v>
      </c>
      <c r="D1401" s="110">
        <f>'Main Pt 1'!B1452</f>
        <v>6995</v>
      </c>
      <c r="E1401" s="110">
        <f>'Compare Pt 1'!B894</f>
        <v>51835</v>
      </c>
      <c r="F1401" s="110">
        <f>'Compare Pt 1'!B1173</f>
        <v>27030</v>
      </c>
      <c r="G1401" s="110">
        <f>'Compare Pt 1'!B1452</f>
        <v>24805</v>
      </c>
      <c r="H1401" s="84"/>
      <c r="I1401" s="84"/>
      <c r="J1401" s="84"/>
      <c r="K1401" s="84"/>
      <c r="L1401" s="84"/>
      <c r="M1401" s="84"/>
      <c r="N1401" s="84"/>
      <c r="O1401" s="84"/>
    </row>
    <row r="1402" spans="1:15" x14ac:dyDescent="0.2">
      <c r="A1402" s="84" t="s">
        <v>567</v>
      </c>
      <c r="B1402" s="110">
        <f>'Main Pt 1'!B895</f>
        <v>460</v>
      </c>
      <c r="C1402" s="110">
        <f>'Main Pt 1'!B1174</f>
        <v>210</v>
      </c>
      <c r="D1402" s="110">
        <f>'Main Pt 1'!B1453</f>
        <v>245</v>
      </c>
      <c r="E1402" s="110">
        <f>'Compare Pt 1'!B895</f>
        <v>2440</v>
      </c>
      <c r="F1402" s="110">
        <f>'Compare Pt 1'!B1174</f>
        <v>1270</v>
      </c>
      <c r="G1402" s="110">
        <f>'Compare Pt 1'!B1453</f>
        <v>1165</v>
      </c>
      <c r="H1402" s="84"/>
      <c r="I1402" s="84"/>
      <c r="J1402" s="84"/>
      <c r="K1402" s="84"/>
      <c r="L1402" s="84"/>
      <c r="M1402" s="84"/>
      <c r="N1402" s="84"/>
      <c r="O1402" s="84"/>
    </row>
    <row r="1403" spans="1:15" x14ac:dyDescent="0.2">
      <c r="A1403" s="84" t="s">
        <v>568</v>
      </c>
      <c r="B1403" s="110">
        <f>'Main Pt 1'!B896</f>
        <v>2590</v>
      </c>
      <c r="C1403" s="110">
        <f>'Main Pt 1'!B1175</f>
        <v>1365</v>
      </c>
      <c r="D1403" s="110">
        <f>'Main Pt 1'!B1454</f>
        <v>1220</v>
      </c>
      <c r="E1403" s="110">
        <f>'Compare Pt 1'!B896</f>
        <v>10175</v>
      </c>
      <c r="F1403" s="110">
        <f>'Compare Pt 1'!B1175</f>
        <v>5500</v>
      </c>
      <c r="G1403" s="110">
        <f>'Compare Pt 1'!B1454</f>
        <v>4675</v>
      </c>
      <c r="H1403" s="84"/>
      <c r="I1403" s="84"/>
      <c r="J1403" s="84"/>
      <c r="K1403" s="84"/>
      <c r="L1403" s="84"/>
      <c r="M1403" s="84"/>
      <c r="N1403" s="84"/>
      <c r="O1403" s="84"/>
    </row>
    <row r="1404" spans="1:15" x14ac:dyDescent="0.2">
      <c r="A1404" s="84" t="s">
        <v>569</v>
      </c>
      <c r="B1404" s="110">
        <f>'Main Pt 1'!B897</f>
        <v>510</v>
      </c>
      <c r="C1404" s="110">
        <f>'Main Pt 1'!B1176</f>
        <v>265</v>
      </c>
      <c r="D1404" s="110">
        <f>'Main Pt 1'!B1455</f>
        <v>245</v>
      </c>
      <c r="E1404" s="110">
        <f>'Compare Pt 1'!B897</f>
        <v>2620</v>
      </c>
      <c r="F1404" s="110">
        <f>'Compare Pt 1'!B1176</f>
        <v>1330</v>
      </c>
      <c r="G1404" s="110">
        <f>'Compare Pt 1'!B1455</f>
        <v>1290</v>
      </c>
      <c r="H1404" s="84"/>
      <c r="I1404" s="84"/>
      <c r="J1404" s="84"/>
      <c r="K1404" s="84"/>
      <c r="L1404" s="84"/>
      <c r="M1404" s="84"/>
      <c r="N1404" s="84"/>
      <c r="O1404" s="84"/>
    </row>
    <row r="1405" spans="1:15" x14ac:dyDescent="0.2">
      <c r="A1405" s="84" t="s">
        <v>570</v>
      </c>
      <c r="B1405" s="110">
        <f>'Main Pt 1'!B898</f>
        <v>1275</v>
      </c>
      <c r="C1405" s="110">
        <f>'Main Pt 1'!B1177</f>
        <v>620</v>
      </c>
      <c r="D1405" s="110">
        <f>'Main Pt 1'!B1456</f>
        <v>660</v>
      </c>
      <c r="E1405" s="110">
        <f>'Compare Pt 1'!B898</f>
        <v>5300</v>
      </c>
      <c r="F1405" s="110">
        <f>'Compare Pt 1'!B1177</f>
        <v>2875</v>
      </c>
      <c r="G1405" s="110">
        <f>'Compare Pt 1'!B1456</f>
        <v>2430</v>
      </c>
      <c r="H1405" s="84"/>
      <c r="I1405" s="84"/>
      <c r="J1405" s="84"/>
      <c r="K1405" s="84"/>
      <c r="L1405" s="84"/>
      <c r="M1405" s="84"/>
      <c r="N1405" s="84"/>
      <c r="O1405" s="84"/>
    </row>
    <row r="1406" spans="1:15" x14ac:dyDescent="0.2">
      <c r="A1406" s="84" t="s">
        <v>571</v>
      </c>
      <c r="B1406" s="110">
        <f>'Main Pt 1'!B899</f>
        <v>95</v>
      </c>
      <c r="C1406" s="110">
        <f>'Main Pt 1'!B1178</f>
        <v>50</v>
      </c>
      <c r="D1406" s="110">
        <f>'Main Pt 1'!B1457</f>
        <v>50</v>
      </c>
      <c r="E1406" s="110">
        <f>'Compare Pt 1'!B899</f>
        <v>840</v>
      </c>
      <c r="F1406" s="110">
        <f>'Compare Pt 1'!B1178</f>
        <v>500</v>
      </c>
      <c r="G1406" s="110">
        <f>'Compare Pt 1'!B1457</f>
        <v>340</v>
      </c>
      <c r="H1406" s="84"/>
      <c r="I1406" s="84"/>
      <c r="J1406" s="84"/>
      <c r="K1406" s="84"/>
      <c r="L1406" s="84"/>
      <c r="M1406" s="84"/>
      <c r="N1406" s="84"/>
      <c r="O1406" s="84"/>
    </row>
    <row r="1407" spans="1:15" x14ac:dyDescent="0.2">
      <c r="A1407" s="84" t="s">
        <v>572</v>
      </c>
      <c r="B1407" s="110">
        <f>'Main Pt 1'!B900</f>
        <v>2225</v>
      </c>
      <c r="C1407" s="110">
        <f>'Main Pt 1'!B1179</f>
        <v>1210</v>
      </c>
      <c r="D1407" s="110">
        <f>'Main Pt 1'!B1458</f>
        <v>1015</v>
      </c>
      <c r="E1407" s="110">
        <f>'Compare Pt 1'!B900</f>
        <v>9585</v>
      </c>
      <c r="F1407" s="110">
        <f>'Compare Pt 1'!B1179</f>
        <v>5070</v>
      </c>
      <c r="G1407" s="110">
        <f>'Compare Pt 1'!B1458</f>
        <v>4510</v>
      </c>
      <c r="H1407" s="84"/>
      <c r="I1407" s="84"/>
      <c r="J1407" s="84"/>
      <c r="K1407" s="84"/>
      <c r="L1407" s="84"/>
      <c r="M1407" s="84"/>
      <c r="N1407" s="84"/>
      <c r="O1407" s="84"/>
    </row>
    <row r="1408" spans="1:15" x14ac:dyDescent="0.2">
      <c r="A1408" s="84" t="s">
        <v>573</v>
      </c>
      <c r="B1408" s="110">
        <f>'Main Pt 1'!B901</f>
        <v>4305</v>
      </c>
      <c r="C1408" s="110">
        <f>'Main Pt 1'!B1180</f>
        <v>2205</v>
      </c>
      <c r="D1408" s="110">
        <f>'Main Pt 1'!B1459</f>
        <v>2095</v>
      </c>
      <c r="E1408" s="110">
        <f>'Compare Pt 1'!B901</f>
        <v>15385</v>
      </c>
      <c r="F1408" s="110">
        <f>'Compare Pt 1'!B1180</f>
        <v>7940</v>
      </c>
      <c r="G1408" s="110">
        <f>'Compare Pt 1'!B1459</f>
        <v>7445</v>
      </c>
      <c r="H1408" s="84"/>
      <c r="I1408" s="84"/>
      <c r="J1408" s="84"/>
      <c r="K1408" s="84"/>
      <c r="L1408" s="84"/>
      <c r="M1408" s="84"/>
      <c r="N1408" s="84"/>
      <c r="O1408" s="84"/>
    </row>
    <row r="1409" spans="1:15" x14ac:dyDescent="0.2">
      <c r="A1409" s="84" t="s">
        <v>575</v>
      </c>
      <c r="B1409" s="110">
        <f>'Main Pt 1'!B903</f>
        <v>18245</v>
      </c>
      <c r="C1409" s="110">
        <f>'Main Pt 1'!B1182</f>
        <v>9650</v>
      </c>
      <c r="D1409" s="110">
        <f>'Main Pt 1'!B1461</f>
        <v>8590</v>
      </c>
      <c r="E1409" s="110">
        <f>'Compare Pt 1'!B903</f>
        <v>67330</v>
      </c>
      <c r="F1409" s="110">
        <f>'Compare Pt 1'!B1182</f>
        <v>34755</v>
      </c>
      <c r="G1409" s="110">
        <f>'Compare Pt 1'!B1461</f>
        <v>32575</v>
      </c>
      <c r="H1409" s="84"/>
      <c r="I1409" s="84"/>
      <c r="J1409" s="84"/>
      <c r="K1409" s="84"/>
      <c r="L1409" s="84"/>
      <c r="M1409" s="84"/>
      <c r="N1409" s="84"/>
      <c r="O1409" s="84"/>
    </row>
    <row r="1410" spans="1:15" x14ac:dyDescent="0.2">
      <c r="A1410" s="84" t="s">
        <v>576</v>
      </c>
      <c r="B1410" s="110">
        <f>'Main Pt 1'!B904</f>
        <v>8605</v>
      </c>
      <c r="C1410" s="110">
        <f>'Main Pt 1'!B1183</f>
        <v>4675</v>
      </c>
      <c r="D1410" s="110">
        <f>'Main Pt 1'!B1462</f>
        <v>3930</v>
      </c>
      <c r="E1410" s="110">
        <f>'Compare Pt 1'!B904</f>
        <v>37060</v>
      </c>
      <c r="F1410" s="110">
        <f>'Compare Pt 1'!B1183</f>
        <v>19685</v>
      </c>
      <c r="G1410" s="110">
        <f>'Compare Pt 1'!B1462</f>
        <v>17375</v>
      </c>
      <c r="H1410" s="84"/>
      <c r="I1410" s="84"/>
      <c r="J1410" s="84"/>
      <c r="K1410" s="84"/>
      <c r="L1410" s="84"/>
      <c r="M1410" s="84"/>
      <c r="N1410" s="84"/>
      <c r="O1410" s="84"/>
    </row>
    <row r="1411" spans="1:15" x14ac:dyDescent="0.2">
      <c r="A1411" s="84" t="s">
        <v>577</v>
      </c>
      <c r="B1411" s="110">
        <f>'Main Pt 1'!B905</f>
        <v>545</v>
      </c>
      <c r="C1411" s="110">
        <f>'Main Pt 1'!B1184</f>
        <v>300</v>
      </c>
      <c r="D1411" s="110">
        <f>'Main Pt 1'!B1463</f>
        <v>245</v>
      </c>
      <c r="E1411" s="110">
        <f>'Compare Pt 1'!B905</f>
        <v>3535</v>
      </c>
      <c r="F1411" s="110">
        <f>'Compare Pt 1'!B1184</f>
        <v>1860</v>
      </c>
      <c r="G1411" s="110">
        <f>'Compare Pt 1'!B1463</f>
        <v>1680</v>
      </c>
      <c r="H1411" s="84"/>
      <c r="I1411" s="84"/>
      <c r="J1411" s="84"/>
      <c r="K1411" s="84"/>
      <c r="L1411" s="84"/>
      <c r="M1411" s="84"/>
      <c r="N1411" s="84"/>
      <c r="O1411" s="84"/>
    </row>
    <row r="1412" spans="1:15" x14ac:dyDescent="0.2">
      <c r="A1412" s="84" t="s">
        <v>578</v>
      </c>
      <c r="B1412" s="110">
        <f>'Main Pt 1'!B906</f>
        <v>265</v>
      </c>
      <c r="C1412" s="110">
        <f>'Main Pt 1'!B1185</f>
        <v>140</v>
      </c>
      <c r="D1412" s="110">
        <f>'Main Pt 1'!B1464</f>
        <v>125</v>
      </c>
      <c r="E1412" s="110">
        <f>'Compare Pt 1'!B906</f>
        <v>900</v>
      </c>
      <c r="F1412" s="110">
        <f>'Compare Pt 1'!B1185</f>
        <v>500</v>
      </c>
      <c r="G1412" s="110">
        <f>'Compare Pt 1'!B1464</f>
        <v>400</v>
      </c>
      <c r="H1412" s="84"/>
      <c r="I1412" s="84"/>
      <c r="J1412" s="84"/>
      <c r="K1412" s="84"/>
      <c r="L1412" s="84"/>
      <c r="M1412" s="84"/>
      <c r="N1412" s="84"/>
      <c r="O1412" s="84"/>
    </row>
    <row r="1413" spans="1:15" x14ac:dyDescent="0.2">
      <c r="A1413" s="84" t="s">
        <v>579</v>
      </c>
      <c r="B1413" s="110">
        <f>'Main Pt 1'!B907</f>
        <v>23175</v>
      </c>
      <c r="C1413" s="110">
        <f>'Main Pt 1'!B1186</f>
        <v>12030</v>
      </c>
      <c r="D1413" s="110">
        <f>'Main Pt 1'!B1465</f>
        <v>11145</v>
      </c>
      <c r="E1413" s="110">
        <f>'Compare Pt 1'!B907</f>
        <v>99135</v>
      </c>
      <c r="F1413" s="110">
        <f>'Compare Pt 1'!B1186</f>
        <v>51730</v>
      </c>
      <c r="G1413" s="110">
        <f>'Compare Pt 1'!B1465</f>
        <v>47410</v>
      </c>
      <c r="H1413" s="84"/>
      <c r="I1413" s="84"/>
      <c r="J1413" s="84"/>
      <c r="K1413" s="84"/>
      <c r="L1413" s="84"/>
      <c r="M1413" s="84"/>
      <c r="N1413" s="84"/>
      <c r="O1413" s="84"/>
    </row>
    <row r="1414" spans="1:15" x14ac:dyDescent="0.2">
      <c r="A1414" s="84" t="s">
        <v>580</v>
      </c>
      <c r="B1414" s="110">
        <f>'Main Pt 1'!B908</f>
        <v>4265</v>
      </c>
      <c r="C1414" s="110">
        <f>'Main Pt 1'!B1187</f>
        <v>2255</v>
      </c>
      <c r="D1414" s="110">
        <f>'Main Pt 1'!B1466</f>
        <v>2005</v>
      </c>
      <c r="E1414" s="110">
        <f>'Compare Pt 1'!B908</f>
        <v>7740</v>
      </c>
      <c r="F1414" s="110">
        <f>'Compare Pt 1'!B1187</f>
        <v>4135</v>
      </c>
      <c r="G1414" s="110">
        <f>'Compare Pt 1'!B1466</f>
        <v>3605</v>
      </c>
      <c r="H1414" s="84"/>
      <c r="I1414" s="84"/>
      <c r="J1414" s="84"/>
      <c r="K1414" s="84"/>
      <c r="L1414" s="84"/>
      <c r="M1414" s="84"/>
      <c r="N1414" s="84"/>
      <c r="O1414" s="84"/>
    </row>
    <row r="1415" spans="1:15" x14ac:dyDescent="0.2">
      <c r="A1415" s="84" t="s">
        <v>581</v>
      </c>
      <c r="B1415" s="110">
        <f>'Main Pt 1'!B909</f>
        <v>505</v>
      </c>
      <c r="C1415" s="110">
        <f>'Main Pt 1'!B1188</f>
        <v>265</v>
      </c>
      <c r="D1415" s="110">
        <f>'Main Pt 1'!B1467</f>
        <v>240</v>
      </c>
      <c r="E1415" s="110">
        <f>'Compare Pt 1'!B909</f>
        <v>1195</v>
      </c>
      <c r="F1415" s="110">
        <f>'Compare Pt 1'!B1188</f>
        <v>650</v>
      </c>
      <c r="G1415" s="110">
        <f>'Compare Pt 1'!B1467</f>
        <v>540</v>
      </c>
      <c r="H1415" s="84"/>
      <c r="I1415" s="84"/>
      <c r="J1415" s="84"/>
      <c r="K1415" s="84"/>
      <c r="L1415" s="84"/>
      <c r="M1415" s="84"/>
      <c r="N1415" s="84"/>
      <c r="O1415" s="84"/>
    </row>
    <row r="1416" spans="1:15" x14ac:dyDescent="0.2">
      <c r="A1416" s="84" t="s">
        <v>582</v>
      </c>
      <c r="B1416" s="110">
        <f>'Main Pt 1'!B910</f>
        <v>24535</v>
      </c>
      <c r="C1416" s="110">
        <f>'Main Pt 1'!B1189</f>
        <v>12635</v>
      </c>
      <c r="D1416" s="110">
        <f>'Main Pt 1'!B1468</f>
        <v>11895</v>
      </c>
      <c r="E1416" s="110">
        <f>'Compare Pt 1'!B910</f>
        <v>103945</v>
      </c>
      <c r="F1416" s="110">
        <f>'Compare Pt 1'!B1189</f>
        <v>54005</v>
      </c>
      <c r="G1416" s="110">
        <f>'Compare Pt 1'!B1468</f>
        <v>49945</v>
      </c>
      <c r="H1416" s="84"/>
      <c r="I1416" s="84"/>
      <c r="J1416" s="84"/>
      <c r="K1416" s="84"/>
      <c r="L1416" s="84"/>
      <c r="M1416" s="84"/>
      <c r="N1416" s="84"/>
      <c r="O1416" s="84"/>
    </row>
    <row r="1417" spans="1:15" x14ac:dyDescent="0.2">
      <c r="A1417" s="84" t="s">
        <v>583</v>
      </c>
      <c r="B1417" s="110">
        <f>'Main Pt 1'!B911</f>
        <v>8630</v>
      </c>
      <c r="C1417" s="110">
        <f>'Main Pt 1'!B1190</f>
        <v>4285</v>
      </c>
      <c r="D1417" s="110">
        <f>'Main Pt 1'!B1469</f>
        <v>4335</v>
      </c>
      <c r="E1417" s="110">
        <f>'Compare Pt 1'!B911</f>
        <v>19965</v>
      </c>
      <c r="F1417" s="110">
        <f>'Compare Pt 1'!B1190</f>
        <v>10320</v>
      </c>
      <c r="G1417" s="110">
        <f>'Compare Pt 1'!B1469</f>
        <v>9645</v>
      </c>
      <c r="H1417" s="84"/>
      <c r="I1417" s="84"/>
      <c r="J1417" s="84"/>
      <c r="K1417" s="84"/>
      <c r="L1417" s="84"/>
      <c r="M1417" s="84"/>
      <c r="N1417" s="84"/>
      <c r="O1417" s="84"/>
    </row>
    <row r="1418" spans="1:15" x14ac:dyDescent="0.2">
      <c r="A1418" s="84" t="s">
        <v>584</v>
      </c>
      <c r="B1418" s="110">
        <f>'Main Pt 1'!B912</f>
        <v>6510</v>
      </c>
      <c r="C1418" s="110">
        <f>'Main Pt 1'!B1191</f>
        <v>3670</v>
      </c>
      <c r="D1418" s="110">
        <f>'Main Pt 1'!B1470</f>
        <v>2840</v>
      </c>
      <c r="E1418" s="110">
        <f>'Compare Pt 1'!B912</f>
        <v>25645</v>
      </c>
      <c r="F1418" s="110">
        <f>'Compare Pt 1'!B1191</f>
        <v>13985</v>
      </c>
      <c r="G1418" s="110">
        <f>'Compare Pt 1'!B1470</f>
        <v>11665</v>
      </c>
      <c r="H1418" s="84"/>
      <c r="I1418" s="84"/>
      <c r="J1418" s="84"/>
      <c r="K1418" s="84"/>
      <c r="L1418" s="84"/>
      <c r="M1418" s="84"/>
      <c r="N1418" s="84"/>
      <c r="O1418" s="84"/>
    </row>
    <row r="1419" spans="1:15" x14ac:dyDescent="0.2">
      <c r="A1419" s="84" t="s">
        <v>585</v>
      </c>
      <c r="B1419" s="110">
        <f>'Main Pt 1'!B913</f>
        <v>1395</v>
      </c>
      <c r="C1419" s="110">
        <f>'Main Pt 1'!B1192</f>
        <v>785</v>
      </c>
      <c r="D1419" s="110">
        <f>'Main Pt 1'!B1471</f>
        <v>610</v>
      </c>
      <c r="E1419" s="110">
        <f>'Compare Pt 1'!B913</f>
        <v>6115</v>
      </c>
      <c r="F1419" s="110">
        <f>'Compare Pt 1'!B1192</f>
        <v>3320</v>
      </c>
      <c r="G1419" s="110">
        <f>'Compare Pt 1'!B1471</f>
        <v>2795</v>
      </c>
      <c r="H1419" s="84"/>
      <c r="I1419" s="84"/>
      <c r="J1419" s="84"/>
      <c r="K1419" s="84"/>
      <c r="L1419" s="84"/>
      <c r="M1419" s="84"/>
      <c r="N1419" s="84"/>
      <c r="O1419" s="84"/>
    </row>
    <row r="1420" spans="1:15" x14ac:dyDescent="0.2">
      <c r="A1420" s="84" t="s">
        <v>587</v>
      </c>
      <c r="B1420" s="110">
        <f>'Main Pt 1'!B915</f>
        <v>280</v>
      </c>
      <c r="C1420" s="110">
        <f>'Main Pt 1'!B1194</f>
        <v>125</v>
      </c>
      <c r="D1420" s="110">
        <f>'Main Pt 1'!B1473</f>
        <v>150</v>
      </c>
      <c r="E1420" s="110">
        <f>'Compare Pt 1'!B915</f>
        <v>1870</v>
      </c>
      <c r="F1420" s="110">
        <f>'Compare Pt 1'!B1194</f>
        <v>950</v>
      </c>
      <c r="G1420" s="110">
        <f>'Compare Pt 1'!B1473</f>
        <v>915</v>
      </c>
      <c r="H1420" s="84"/>
      <c r="I1420" s="84"/>
      <c r="J1420" s="84"/>
      <c r="K1420" s="84"/>
      <c r="L1420" s="84"/>
      <c r="M1420" s="84"/>
      <c r="N1420" s="84"/>
      <c r="O1420" s="84"/>
    </row>
    <row r="1421" spans="1:15" x14ac:dyDescent="0.2">
      <c r="A1421" s="84" t="s">
        <v>588</v>
      </c>
      <c r="B1421" s="110">
        <f>'Main Pt 1'!B916</f>
        <v>540</v>
      </c>
      <c r="C1421" s="110">
        <f>'Main Pt 1'!B1195</f>
        <v>330</v>
      </c>
      <c r="D1421" s="110">
        <f>'Main Pt 1'!B1474</f>
        <v>210</v>
      </c>
      <c r="E1421" s="110">
        <f>'Compare Pt 1'!B916</f>
        <v>1530</v>
      </c>
      <c r="F1421" s="110">
        <f>'Compare Pt 1'!B1195</f>
        <v>815</v>
      </c>
      <c r="G1421" s="110">
        <f>'Compare Pt 1'!B1474</f>
        <v>715</v>
      </c>
      <c r="H1421" s="84"/>
      <c r="I1421" s="84"/>
      <c r="J1421" s="84"/>
      <c r="K1421" s="84"/>
      <c r="L1421" s="84"/>
      <c r="M1421" s="84"/>
      <c r="N1421" s="84"/>
      <c r="O1421" s="84"/>
    </row>
    <row r="1422" spans="1:15" x14ac:dyDescent="0.2">
      <c r="A1422" s="84" t="s">
        <v>589</v>
      </c>
      <c r="B1422" s="110">
        <f>'Main Pt 1'!B917</f>
        <v>1065</v>
      </c>
      <c r="C1422" s="110">
        <f>'Main Pt 1'!B1196</f>
        <v>565</v>
      </c>
      <c r="D1422" s="110">
        <f>'Main Pt 1'!B1475</f>
        <v>500</v>
      </c>
      <c r="E1422" s="110">
        <f>'Compare Pt 1'!B917</f>
        <v>3965</v>
      </c>
      <c r="F1422" s="110">
        <f>'Compare Pt 1'!B1196</f>
        <v>2180</v>
      </c>
      <c r="G1422" s="110">
        <f>'Compare Pt 1'!B1475</f>
        <v>1790</v>
      </c>
      <c r="H1422" s="84"/>
      <c r="I1422" s="84"/>
      <c r="J1422" s="84"/>
      <c r="K1422" s="84"/>
      <c r="L1422" s="84"/>
      <c r="M1422" s="84"/>
      <c r="N1422" s="84"/>
      <c r="O1422" s="84"/>
    </row>
    <row r="1423" spans="1:15" x14ac:dyDescent="0.2">
      <c r="A1423" s="84" t="s">
        <v>590</v>
      </c>
      <c r="B1423" s="110">
        <f>'Main Pt 1'!B918</f>
        <v>3665</v>
      </c>
      <c r="C1423" s="110">
        <f>'Main Pt 1'!B1197</f>
        <v>1700</v>
      </c>
      <c r="D1423" s="110">
        <f>'Main Pt 1'!B1476</f>
        <v>1960</v>
      </c>
      <c r="E1423" s="110">
        <f>'Compare Pt 1'!B918</f>
        <v>10990</v>
      </c>
      <c r="F1423" s="110">
        <f>'Compare Pt 1'!B1197</f>
        <v>5410</v>
      </c>
      <c r="G1423" s="110">
        <f>'Compare Pt 1'!B1476</f>
        <v>5580</v>
      </c>
      <c r="H1423" s="84"/>
      <c r="I1423" s="84"/>
      <c r="J1423" s="84"/>
      <c r="K1423" s="84"/>
      <c r="L1423" s="84"/>
      <c r="M1423" s="84"/>
      <c r="N1423" s="84"/>
      <c r="O1423" s="84"/>
    </row>
    <row r="1424" spans="1:15" x14ac:dyDescent="0.2">
      <c r="A1424" s="84" t="s">
        <v>591</v>
      </c>
      <c r="B1424" s="110">
        <f>'Main Pt 1'!B919</f>
        <v>810</v>
      </c>
      <c r="C1424" s="110">
        <f>'Main Pt 1'!B1198</f>
        <v>325</v>
      </c>
      <c r="D1424" s="110">
        <f>'Main Pt 1'!B1477</f>
        <v>490</v>
      </c>
      <c r="E1424" s="110">
        <f>'Compare Pt 1'!B919</f>
        <v>1710</v>
      </c>
      <c r="F1424" s="110">
        <f>'Compare Pt 1'!B1198</f>
        <v>790</v>
      </c>
      <c r="G1424" s="110">
        <f>'Compare Pt 1'!B1477</f>
        <v>920</v>
      </c>
      <c r="H1424" s="84"/>
      <c r="I1424" s="84"/>
      <c r="J1424" s="84"/>
      <c r="K1424" s="84"/>
      <c r="L1424" s="84"/>
      <c r="M1424" s="84"/>
      <c r="N1424" s="84"/>
      <c r="O1424" s="84"/>
    </row>
    <row r="1425" spans="1:15" x14ac:dyDescent="0.2">
      <c r="A1425" s="84" t="s">
        <v>592</v>
      </c>
      <c r="B1425" s="110">
        <f>'Main Pt 1'!B920</f>
        <v>8350</v>
      </c>
      <c r="C1425" s="110">
        <f>'Main Pt 1'!B1199</f>
        <v>4020</v>
      </c>
      <c r="D1425" s="110">
        <f>'Main Pt 1'!B1478</f>
        <v>4330</v>
      </c>
      <c r="E1425" s="110">
        <f>'Compare Pt 1'!B920</f>
        <v>25255</v>
      </c>
      <c r="F1425" s="110">
        <f>'Compare Pt 1'!B1199</f>
        <v>12830</v>
      </c>
      <c r="G1425" s="110">
        <f>'Compare Pt 1'!B1478</f>
        <v>12425</v>
      </c>
      <c r="H1425" s="84"/>
      <c r="I1425" s="84"/>
      <c r="J1425" s="84"/>
      <c r="K1425" s="84"/>
      <c r="L1425" s="84"/>
      <c r="M1425" s="84"/>
      <c r="N1425" s="84"/>
      <c r="O1425" s="84"/>
    </row>
    <row r="1426" spans="1:15" x14ac:dyDescent="0.2">
      <c r="A1426" s="84" t="s">
        <v>593</v>
      </c>
      <c r="B1426" s="110">
        <f>'Main Pt 1'!B921</f>
        <v>13370</v>
      </c>
      <c r="C1426" s="110">
        <f>'Main Pt 1'!B1200</f>
        <v>6195</v>
      </c>
      <c r="D1426" s="110">
        <f>'Main Pt 1'!B1479</f>
        <v>7170</v>
      </c>
      <c r="E1426" s="110">
        <f>'Compare Pt 1'!B921</f>
        <v>44060</v>
      </c>
      <c r="F1426" s="110">
        <f>'Compare Pt 1'!B1200</f>
        <v>21680</v>
      </c>
      <c r="G1426" s="110">
        <f>'Compare Pt 1'!B1479</f>
        <v>22380</v>
      </c>
      <c r="H1426" s="84"/>
      <c r="I1426" s="84"/>
      <c r="J1426" s="84"/>
      <c r="K1426" s="84"/>
      <c r="L1426" s="84"/>
      <c r="M1426" s="84"/>
      <c r="N1426" s="84"/>
      <c r="O1426" s="84"/>
    </row>
    <row r="1427" spans="1:15" x14ac:dyDescent="0.2">
      <c r="A1427" s="84" t="s">
        <v>594</v>
      </c>
      <c r="B1427" s="110">
        <f>'Main Pt 1'!B922</f>
        <v>330</v>
      </c>
      <c r="C1427" s="110">
        <f>'Main Pt 1'!B1201</f>
        <v>195</v>
      </c>
      <c r="D1427" s="110">
        <f>'Main Pt 1'!B1480</f>
        <v>135</v>
      </c>
      <c r="E1427" s="110">
        <f>'Compare Pt 1'!B922</f>
        <v>665</v>
      </c>
      <c r="F1427" s="110">
        <f>'Compare Pt 1'!B1201</f>
        <v>355</v>
      </c>
      <c r="G1427" s="110">
        <f>'Compare Pt 1'!B1480</f>
        <v>305</v>
      </c>
      <c r="H1427" s="84"/>
      <c r="I1427" s="84"/>
      <c r="J1427" s="84"/>
      <c r="K1427" s="84"/>
      <c r="L1427" s="84"/>
      <c r="M1427" s="84"/>
      <c r="N1427" s="84"/>
      <c r="O1427" s="84"/>
    </row>
    <row r="1428" spans="1:15" x14ac:dyDescent="0.2">
      <c r="A1428" s="84" t="s">
        <v>595</v>
      </c>
      <c r="B1428" s="110">
        <f>'Main Pt 1'!B923</f>
        <v>2160</v>
      </c>
      <c r="C1428" s="110">
        <f>'Main Pt 1'!B1202</f>
        <v>980</v>
      </c>
      <c r="D1428" s="110">
        <f>'Main Pt 1'!B1481</f>
        <v>1175</v>
      </c>
      <c r="E1428" s="110">
        <f>'Compare Pt 1'!B923</f>
        <v>10915</v>
      </c>
      <c r="F1428" s="110">
        <f>'Compare Pt 1'!B1202</f>
        <v>5230</v>
      </c>
      <c r="G1428" s="110">
        <f>'Compare Pt 1'!B1481</f>
        <v>5685</v>
      </c>
      <c r="H1428" s="84"/>
      <c r="I1428" s="84"/>
      <c r="J1428" s="84"/>
      <c r="K1428" s="84"/>
      <c r="L1428" s="84"/>
      <c r="M1428" s="84"/>
      <c r="N1428" s="84"/>
      <c r="O1428" s="84"/>
    </row>
    <row r="1429" spans="1:15" x14ac:dyDescent="0.2">
      <c r="A1429" s="84" t="s">
        <v>596</v>
      </c>
      <c r="B1429" s="110">
        <f>'Main Pt 1'!B924</f>
        <v>760</v>
      </c>
      <c r="C1429" s="110">
        <f>'Main Pt 1'!B1203</f>
        <v>350</v>
      </c>
      <c r="D1429" s="110">
        <f>'Main Pt 1'!B1482</f>
        <v>410</v>
      </c>
      <c r="E1429" s="110">
        <f>'Compare Pt 1'!B924</f>
        <v>4500</v>
      </c>
      <c r="F1429" s="110">
        <f>'Compare Pt 1'!B1203</f>
        <v>2170</v>
      </c>
      <c r="G1429" s="110">
        <f>'Compare Pt 1'!B1482</f>
        <v>2330</v>
      </c>
      <c r="H1429" s="84"/>
      <c r="I1429" s="84"/>
      <c r="J1429" s="84"/>
      <c r="K1429" s="84"/>
      <c r="L1429" s="84"/>
      <c r="M1429" s="84"/>
      <c r="N1429" s="84"/>
      <c r="O1429" s="84"/>
    </row>
    <row r="1430" spans="1:15" x14ac:dyDescent="0.2">
      <c r="A1430" s="84" t="s">
        <v>597</v>
      </c>
      <c r="B1430" s="110">
        <f>'Main Pt 1'!B925</f>
        <v>1075</v>
      </c>
      <c r="C1430" s="110">
        <f>'Main Pt 1'!B1204</f>
        <v>495</v>
      </c>
      <c r="D1430" s="110">
        <f>'Main Pt 1'!B1483</f>
        <v>585</v>
      </c>
      <c r="E1430" s="110">
        <f>'Compare Pt 1'!B925</f>
        <v>9325</v>
      </c>
      <c r="F1430" s="110">
        <f>'Compare Pt 1'!B1204</f>
        <v>4655</v>
      </c>
      <c r="G1430" s="110">
        <f>'Compare Pt 1'!B1483</f>
        <v>4670</v>
      </c>
      <c r="H1430" s="84"/>
      <c r="I1430" s="84"/>
      <c r="J1430" s="84"/>
      <c r="K1430" s="84"/>
      <c r="L1430" s="84"/>
      <c r="M1430" s="84"/>
      <c r="N1430" s="84"/>
      <c r="O1430" s="84"/>
    </row>
    <row r="1431" spans="1:15" x14ac:dyDescent="0.2">
      <c r="A1431" s="84" t="s">
        <v>598</v>
      </c>
      <c r="B1431" s="110">
        <f>'Main Pt 1'!B926</f>
        <v>1030</v>
      </c>
      <c r="C1431" s="110">
        <f>'Main Pt 1'!B1205</f>
        <v>510</v>
      </c>
      <c r="D1431" s="110">
        <f>'Main Pt 1'!B1484</f>
        <v>525</v>
      </c>
      <c r="E1431" s="110">
        <f>'Compare Pt 1'!B926</f>
        <v>3350</v>
      </c>
      <c r="F1431" s="110">
        <f>'Compare Pt 1'!B1205</f>
        <v>1750</v>
      </c>
      <c r="G1431" s="110">
        <f>'Compare Pt 1'!B1484</f>
        <v>1605</v>
      </c>
      <c r="H1431" s="84"/>
      <c r="I1431" s="84"/>
      <c r="J1431" s="84"/>
      <c r="K1431" s="84"/>
      <c r="L1431" s="84"/>
      <c r="M1431" s="84"/>
      <c r="N1431" s="84"/>
      <c r="O1431" s="84"/>
    </row>
    <row r="1432" spans="1:15" x14ac:dyDescent="0.2">
      <c r="A1432" s="84" t="s">
        <v>599</v>
      </c>
      <c r="B1432" s="110">
        <f>'Main Pt 1'!B927</f>
        <v>2475</v>
      </c>
      <c r="C1432" s="110">
        <f>'Main Pt 1'!B1206</f>
        <v>1035</v>
      </c>
      <c r="D1432" s="110">
        <f>'Main Pt 1'!B1485</f>
        <v>1440</v>
      </c>
      <c r="E1432" s="110">
        <f>'Compare Pt 1'!B927</f>
        <v>10775</v>
      </c>
      <c r="F1432" s="110">
        <f>'Compare Pt 1'!B1206</f>
        <v>5065</v>
      </c>
      <c r="G1432" s="110">
        <f>'Compare Pt 1'!B1485</f>
        <v>5705</v>
      </c>
      <c r="H1432" s="84"/>
      <c r="I1432" s="84"/>
      <c r="J1432" s="84"/>
      <c r="K1432" s="84"/>
      <c r="L1432" s="84"/>
      <c r="M1432" s="84"/>
      <c r="N1432" s="84"/>
      <c r="O1432" s="84"/>
    </row>
    <row r="1433" spans="1:15" x14ac:dyDescent="0.2">
      <c r="A1433" s="84" t="s">
        <v>600</v>
      </c>
      <c r="B1433" s="110">
        <f>'Main Pt 1'!B928</f>
        <v>265</v>
      </c>
      <c r="C1433" s="110">
        <f>'Main Pt 1'!B1207</f>
        <v>120</v>
      </c>
      <c r="D1433" s="110">
        <f>'Main Pt 1'!B1486</f>
        <v>140</v>
      </c>
      <c r="E1433" s="110">
        <f>'Compare Pt 1'!B928</f>
        <v>1285</v>
      </c>
      <c r="F1433" s="110">
        <f>'Compare Pt 1'!B1207</f>
        <v>575</v>
      </c>
      <c r="G1433" s="110">
        <f>'Compare Pt 1'!B1486</f>
        <v>705</v>
      </c>
      <c r="H1433" s="84"/>
      <c r="I1433" s="84"/>
      <c r="J1433" s="84"/>
      <c r="K1433" s="84"/>
      <c r="L1433" s="84"/>
      <c r="M1433" s="84"/>
      <c r="N1433" s="84"/>
      <c r="O1433" s="84"/>
    </row>
    <row r="1434" spans="1:15" x14ac:dyDescent="0.2">
      <c r="A1434" s="84" t="s">
        <v>601</v>
      </c>
      <c r="B1434" s="110">
        <f>'Main Pt 1'!B929</f>
        <v>26680</v>
      </c>
      <c r="C1434" s="110">
        <f>'Main Pt 1'!B1208</f>
        <v>12245</v>
      </c>
      <c r="D1434" s="110">
        <f>'Main Pt 1'!B1487</f>
        <v>14435</v>
      </c>
      <c r="E1434" s="110">
        <f>'Compare Pt 1'!B929</f>
        <v>62550</v>
      </c>
      <c r="F1434" s="110">
        <f>'Compare Pt 1'!B1208</f>
        <v>30215</v>
      </c>
      <c r="G1434" s="110">
        <f>'Compare Pt 1'!B1487</f>
        <v>32330</v>
      </c>
      <c r="H1434" s="84"/>
      <c r="I1434" s="84"/>
      <c r="J1434" s="84"/>
      <c r="K1434" s="84"/>
      <c r="L1434" s="84"/>
      <c r="M1434" s="84"/>
      <c r="N1434" s="84"/>
      <c r="O1434" s="84"/>
    </row>
    <row r="1435" spans="1:15" x14ac:dyDescent="0.2">
      <c r="A1435" s="84" t="s">
        <v>602</v>
      </c>
      <c r="B1435" s="110">
        <f>'Main Pt 1'!B930</f>
        <v>4090</v>
      </c>
      <c r="C1435" s="110">
        <f>'Main Pt 1'!B1209</f>
        <v>1955</v>
      </c>
      <c r="D1435" s="110">
        <f>'Main Pt 1'!B1488</f>
        <v>2130</v>
      </c>
      <c r="E1435" s="110">
        <f>'Compare Pt 1'!B930</f>
        <v>41375</v>
      </c>
      <c r="F1435" s="110">
        <f>'Compare Pt 1'!B1209</f>
        <v>20575</v>
      </c>
      <c r="G1435" s="110">
        <f>'Compare Pt 1'!B1488</f>
        <v>20800</v>
      </c>
      <c r="H1435" s="84"/>
      <c r="I1435" s="84"/>
      <c r="J1435" s="84"/>
      <c r="K1435" s="84"/>
      <c r="L1435" s="84"/>
      <c r="M1435" s="84"/>
      <c r="N1435" s="84"/>
      <c r="O1435" s="84"/>
    </row>
    <row r="1436" spans="1:15" x14ac:dyDescent="0.2">
      <c r="A1436" s="84" t="s">
        <v>603</v>
      </c>
      <c r="B1436" s="110">
        <f>'Main Pt 1'!B931</f>
        <v>1130</v>
      </c>
      <c r="C1436" s="110">
        <f>'Main Pt 1'!B1210</f>
        <v>560</v>
      </c>
      <c r="D1436" s="110">
        <f>'Main Pt 1'!B1489</f>
        <v>570</v>
      </c>
      <c r="E1436" s="110">
        <f>'Compare Pt 1'!B931</f>
        <v>4710</v>
      </c>
      <c r="F1436" s="110">
        <f>'Compare Pt 1'!B1210</f>
        <v>2400</v>
      </c>
      <c r="G1436" s="110">
        <f>'Compare Pt 1'!B1489</f>
        <v>2310</v>
      </c>
      <c r="H1436" s="84"/>
      <c r="I1436" s="84"/>
      <c r="J1436" s="84"/>
      <c r="K1436" s="84"/>
      <c r="L1436" s="84"/>
      <c r="M1436" s="84"/>
      <c r="N1436" s="84"/>
      <c r="O1436" s="84"/>
    </row>
    <row r="1437" spans="1:15" x14ac:dyDescent="0.2">
      <c r="A1437" s="84" t="s">
        <v>604</v>
      </c>
      <c r="B1437" s="110">
        <f>'Main Pt 1'!B932</f>
        <v>730</v>
      </c>
      <c r="C1437" s="110">
        <f>'Main Pt 1'!B1211</f>
        <v>400</v>
      </c>
      <c r="D1437" s="110">
        <f>'Main Pt 1'!B1490</f>
        <v>330</v>
      </c>
      <c r="E1437" s="110">
        <f>'Compare Pt 1'!B932</f>
        <v>2155</v>
      </c>
      <c r="F1437" s="110">
        <f>'Compare Pt 1'!B1211</f>
        <v>1160</v>
      </c>
      <c r="G1437" s="110">
        <f>'Compare Pt 1'!B1490</f>
        <v>995</v>
      </c>
      <c r="H1437" s="84"/>
      <c r="I1437" s="84"/>
      <c r="J1437" s="84"/>
      <c r="K1437" s="84"/>
      <c r="L1437" s="84"/>
      <c r="M1437" s="84"/>
      <c r="N1437" s="84"/>
      <c r="O1437" s="84"/>
    </row>
    <row r="1438" spans="1:15" x14ac:dyDescent="0.2">
      <c r="A1438" s="84" t="s">
        <v>605</v>
      </c>
      <c r="B1438" s="110">
        <f>'Main Pt 1'!B933</f>
        <v>1250</v>
      </c>
      <c r="C1438" s="110">
        <f>'Main Pt 1'!B1212</f>
        <v>640</v>
      </c>
      <c r="D1438" s="110">
        <f>'Main Pt 1'!B1491</f>
        <v>610</v>
      </c>
      <c r="E1438" s="110">
        <f>'Compare Pt 1'!B933</f>
        <v>5705</v>
      </c>
      <c r="F1438" s="110">
        <f>'Compare Pt 1'!B1212</f>
        <v>2875</v>
      </c>
      <c r="G1438" s="110">
        <f>'Compare Pt 1'!B1491</f>
        <v>2835</v>
      </c>
      <c r="H1438" s="84"/>
      <c r="I1438" s="84"/>
      <c r="J1438" s="84"/>
      <c r="K1438" s="84"/>
      <c r="L1438" s="84"/>
      <c r="M1438" s="84"/>
      <c r="N1438" s="84"/>
      <c r="O1438" s="84"/>
    </row>
    <row r="1439" spans="1:15" x14ac:dyDescent="0.2">
      <c r="A1439" s="84" t="s">
        <v>606</v>
      </c>
      <c r="B1439" s="110">
        <f>'Main Pt 1'!B934</f>
        <v>205</v>
      </c>
      <c r="C1439" s="110">
        <f>'Main Pt 1'!B1213</f>
        <v>110</v>
      </c>
      <c r="D1439" s="110">
        <f>'Main Pt 1'!B1492</f>
        <v>100</v>
      </c>
      <c r="E1439" s="110">
        <f>'Compare Pt 1'!B934</f>
        <v>1860</v>
      </c>
      <c r="F1439" s="110">
        <f>'Compare Pt 1'!B1213</f>
        <v>935</v>
      </c>
      <c r="G1439" s="110">
        <f>'Compare Pt 1'!B1492</f>
        <v>925</v>
      </c>
      <c r="H1439" s="84"/>
      <c r="I1439" s="84"/>
      <c r="J1439" s="84"/>
      <c r="K1439" s="84"/>
      <c r="L1439" s="84"/>
      <c r="M1439" s="84"/>
      <c r="N1439" s="84"/>
      <c r="O1439" s="84"/>
    </row>
    <row r="1440" spans="1:15" x14ac:dyDescent="0.2">
      <c r="A1440" s="84" t="s">
        <v>607</v>
      </c>
      <c r="B1440" s="110">
        <f>'Main Pt 1'!B935</f>
        <v>1205</v>
      </c>
      <c r="C1440" s="110">
        <f>'Main Pt 1'!B1214</f>
        <v>585</v>
      </c>
      <c r="D1440" s="110">
        <f>'Main Pt 1'!B1493</f>
        <v>620</v>
      </c>
      <c r="E1440" s="110">
        <f>'Compare Pt 1'!B935</f>
        <v>8090</v>
      </c>
      <c r="F1440" s="110">
        <f>'Compare Pt 1'!B1214</f>
        <v>3980</v>
      </c>
      <c r="G1440" s="110">
        <f>'Compare Pt 1'!B1493</f>
        <v>4110</v>
      </c>
      <c r="H1440" s="84"/>
      <c r="I1440" s="84"/>
      <c r="J1440" s="84"/>
      <c r="K1440" s="84"/>
      <c r="L1440" s="84"/>
      <c r="M1440" s="84"/>
      <c r="N1440" s="84"/>
      <c r="O1440" s="84"/>
    </row>
    <row r="1441" spans="1:15" x14ac:dyDescent="0.2">
      <c r="A1441" s="84" t="s">
        <v>608</v>
      </c>
      <c r="B1441" s="110">
        <f>'Main Pt 1'!B936</f>
        <v>140</v>
      </c>
      <c r="C1441" s="110">
        <f>'Main Pt 1'!B1215</f>
        <v>45</v>
      </c>
      <c r="D1441" s="110">
        <f>'Main Pt 1'!B1494</f>
        <v>90</v>
      </c>
      <c r="E1441" s="110">
        <f>'Compare Pt 1'!B936</f>
        <v>950</v>
      </c>
      <c r="F1441" s="110">
        <f>'Compare Pt 1'!B1215</f>
        <v>475</v>
      </c>
      <c r="G1441" s="110">
        <f>'Compare Pt 1'!B1494</f>
        <v>475</v>
      </c>
      <c r="H1441" s="84"/>
      <c r="I1441" s="84"/>
      <c r="J1441" s="84"/>
      <c r="K1441" s="84"/>
      <c r="L1441" s="84"/>
      <c r="M1441" s="84"/>
      <c r="N1441" s="84"/>
      <c r="O1441" s="84"/>
    </row>
    <row r="1442" spans="1:15" x14ac:dyDescent="0.2">
      <c r="A1442" s="84" t="s">
        <v>609</v>
      </c>
      <c r="B1442" s="110">
        <f>'Main Pt 1'!B937</f>
        <v>3795</v>
      </c>
      <c r="C1442" s="110">
        <f>'Main Pt 1'!B1216</f>
        <v>1755</v>
      </c>
      <c r="D1442" s="110">
        <f>'Main Pt 1'!B1495</f>
        <v>2040</v>
      </c>
      <c r="E1442" s="110">
        <f>'Compare Pt 1'!B937</f>
        <v>17300</v>
      </c>
      <c r="F1442" s="110">
        <f>'Compare Pt 1'!B1216</f>
        <v>8445</v>
      </c>
      <c r="G1442" s="110">
        <f>'Compare Pt 1'!B1495</f>
        <v>8865</v>
      </c>
      <c r="H1442" s="84"/>
      <c r="I1442" s="84"/>
      <c r="J1442" s="84"/>
      <c r="K1442" s="84"/>
      <c r="L1442" s="84"/>
      <c r="M1442" s="84"/>
      <c r="N1442" s="84"/>
      <c r="O1442" s="84"/>
    </row>
    <row r="1443" spans="1:15" x14ac:dyDescent="0.2">
      <c r="A1443" s="84" t="s">
        <v>611</v>
      </c>
      <c r="B1443" s="110">
        <f>'Main Pt 1'!B939</f>
        <v>6850</v>
      </c>
      <c r="C1443" s="110">
        <f>'Main Pt 1'!B1218</f>
        <v>2895</v>
      </c>
      <c r="D1443" s="110">
        <f>'Main Pt 1'!B1497</f>
        <v>3955</v>
      </c>
      <c r="E1443" s="110">
        <f>'Compare Pt 1'!B939</f>
        <v>30385</v>
      </c>
      <c r="F1443" s="110">
        <f>'Compare Pt 1'!B1218</f>
        <v>14015</v>
      </c>
      <c r="G1443" s="110">
        <f>'Compare Pt 1'!B1497</f>
        <v>16370</v>
      </c>
      <c r="H1443" s="84"/>
      <c r="I1443" s="84"/>
      <c r="J1443" s="84"/>
      <c r="K1443" s="84"/>
      <c r="L1443" s="84"/>
      <c r="M1443" s="84"/>
      <c r="N1443" s="84"/>
      <c r="O1443" s="84"/>
    </row>
    <row r="1444" spans="1:15" x14ac:dyDescent="0.2">
      <c r="A1444" s="84" t="s">
        <v>612</v>
      </c>
      <c r="B1444" s="110">
        <f>'Main Pt 1'!B940</f>
        <v>48500</v>
      </c>
      <c r="C1444" s="110">
        <f>'Main Pt 1'!B1219</f>
        <v>22860</v>
      </c>
      <c r="D1444" s="110">
        <f>'Main Pt 1'!B1498</f>
        <v>25640</v>
      </c>
      <c r="E1444" s="110">
        <f>'Compare Pt 1'!B940</f>
        <v>212005</v>
      </c>
      <c r="F1444" s="110">
        <f>'Compare Pt 1'!B1219</f>
        <v>103790</v>
      </c>
      <c r="G1444" s="110">
        <f>'Compare Pt 1'!B1498</f>
        <v>108210</v>
      </c>
      <c r="H1444" s="84"/>
      <c r="I1444" s="84"/>
      <c r="J1444" s="84"/>
      <c r="K1444" s="84"/>
      <c r="L1444" s="84"/>
      <c r="M1444" s="84"/>
      <c r="N1444" s="84"/>
      <c r="O1444" s="84"/>
    </row>
    <row r="1445" spans="1:15" x14ac:dyDescent="0.2">
      <c r="A1445" s="84" t="s">
        <v>615</v>
      </c>
      <c r="B1445" s="110">
        <f>'Main Pt 1'!B943</f>
        <v>29495</v>
      </c>
      <c r="C1445" s="110">
        <f>'Main Pt 1'!B1222</f>
        <v>14810</v>
      </c>
      <c r="D1445" s="110">
        <f>'Main Pt 1'!B1501</f>
        <v>14685</v>
      </c>
      <c r="E1445" s="110">
        <f>'Compare Pt 1'!B943</f>
        <v>84000</v>
      </c>
      <c r="F1445" s="110">
        <f>'Compare Pt 1'!B1222</f>
        <v>42320</v>
      </c>
      <c r="G1445" s="110">
        <f>'Compare Pt 1'!B1501</f>
        <v>41675</v>
      </c>
      <c r="H1445" s="84"/>
      <c r="I1445" s="84"/>
      <c r="J1445" s="84"/>
      <c r="K1445" s="84"/>
      <c r="L1445" s="84"/>
      <c r="M1445" s="84"/>
      <c r="N1445" s="84"/>
      <c r="O1445" s="84"/>
    </row>
    <row r="1446" spans="1:15" x14ac:dyDescent="0.2">
      <c r="A1446" s="84" t="s">
        <v>616</v>
      </c>
      <c r="B1446" s="110">
        <f>'Main Pt 1'!B944</f>
        <v>43380</v>
      </c>
      <c r="C1446" s="110">
        <f>'Main Pt 1'!B1223</f>
        <v>22635</v>
      </c>
      <c r="D1446" s="110">
        <f>'Main Pt 1'!B1502</f>
        <v>20745</v>
      </c>
      <c r="E1446" s="110">
        <f>'Compare Pt 1'!B944</f>
        <v>111400</v>
      </c>
      <c r="F1446" s="110">
        <f>'Compare Pt 1'!B1223</f>
        <v>58930</v>
      </c>
      <c r="G1446" s="110">
        <f>'Compare Pt 1'!B1502</f>
        <v>52475</v>
      </c>
      <c r="H1446" s="84"/>
      <c r="I1446" s="84"/>
      <c r="J1446" s="84"/>
      <c r="K1446" s="84"/>
      <c r="L1446" s="84"/>
      <c r="M1446" s="84"/>
      <c r="N1446" s="84"/>
      <c r="O1446" s="84"/>
    </row>
    <row r="1447" spans="1:15" x14ac:dyDescent="0.2">
      <c r="A1447" s="84" t="s">
        <v>617</v>
      </c>
      <c r="B1447" s="110">
        <f>'Main Pt 1'!B945</f>
        <v>12895</v>
      </c>
      <c r="C1447" s="110">
        <f>'Main Pt 1'!B1224</f>
        <v>6190</v>
      </c>
      <c r="D1447" s="110">
        <f>'Main Pt 1'!B1503</f>
        <v>6700</v>
      </c>
      <c r="E1447" s="110">
        <f>'Compare Pt 1'!B945</f>
        <v>63810</v>
      </c>
      <c r="F1447" s="110">
        <f>'Compare Pt 1'!B1224</f>
        <v>31500</v>
      </c>
      <c r="G1447" s="110">
        <f>'Compare Pt 1'!B1503</f>
        <v>32305</v>
      </c>
      <c r="H1447" s="84"/>
      <c r="I1447" s="84"/>
      <c r="J1447" s="84"/>
      <c r="K1447" s="84"/>
      <c r="L1447" s="84"/>
      <c r="M1447" s="84"/>
      <c r="N1447" s="84"/>
      <c r="O1447" s="84"/>
    </row>
    <row r="1448" spans="1:15" x14ac:dyDescent="0.2">
      <c r="A1448" s="84" t="s">
        <v>618</v>
      </c>
      <c r="B1448" s="110">
        <f>'Main Pt 1'!B946</f>
        <v>3410</v>
      </c>
      <c r="C1448" s="110">
        <f>'Main Pt 1'!B1225</f>
        <v>1645</v>
      </c>
      <c r="D1448" s="110">
        <f>'Main Pt 1'!B1504</f>
        <v>1770</v>
      </c>
      <c r="E1448" s="110">
        <f>'Compare Pt 1'!B946</f>
        <v>13830</v>
      </c>
      <c r="F1448" s="110">
        <f>'Compare Pt 1'!B1225</f>
        <v>7115</v>
      </c>
      <c r="G1448" s="110">
        <f>'Compare Pt 1'!B1504</f>
        <v>6715</v>
      </c>
      <c r="H1448" s="84"/>
      <c r="I1448" s="84"/>
      <c r="J1448" s="84"/>
      <c r="K1448" s="84"/>
      <c r="L1448" s="84"/>
      <c r="M1448" s="84"/>
      <c r="N1448" s="84"/>
      <c r="O1448" s="84"/>
    </row>
    <row r="1449" spans="1:15" x14ac:dyDescent="0.2">
      <c r="A1449" s="84" t="s">
        <v>619</v>
      </c>
      <c r="B1449" s="110">
        <f>'Main Pt 1'!B947</f>
        <v>1810</v>
      </c>
      <c r="C1449" s="110">
        <f>'Main Pt 1'!B1226</f>
        <v>945</v>
      </c>
      <c r="D1449" s="110">
        <f>'Main Pt 1'!B1505</f>
        <v>865</v>
      </c>
      <c r="E1449" s="110">
        <f>'Compare Pt 1'!B947</f>
        <v>6430</v>
      </c>
      <c r="F1449" s="110">
        <f>'Compare Pt 1'!B1226</f>
        <v>3225</v>
      </c>
      <c r="G1449" s="110">
        <f>'Compare Pt 1'!B1505</f>
        <v>3200</v>
      </c>
      <c r="H1449" s="84"/>
      <c r="I1449" s="84"/>
      <c r="J1449" s="84"/>
      <c r="K1449" s="84"/>
      <c r="L1449" s="84"/>
      <c r="M1449" s="84"/>
      <c r="N1449" s="84"/>
      <c r="O1449" s="84"/>
    </row>
    <row r="1450" spans="1:15" x14ac:dyDescent="0.2">
      <c r="A1450" s="84" t="s">
        <v>620</v>
      </c>
      <c r="B1450" s="110">
        <f>'Main Pt 1'!B948</f>
        <v>1330</v>
      </c>
      <c r="C1450" s="110">
        <f>'Main Pt 1'!B1227</f>
        <v>665</v>
      </c>
      <c r="D1450" s="110">
        <f>'Main Pt 1'!B1506</f>
        <v>665</v>
      </c>
      <c r="E1450" s="110">
        <f>'Compare Pt 1'!B948</f>
        <v>4775</v>
      </c>
      <c r="F1450" s="110">
        <f>'Compare Pt 1'!B1227</f>
        <v>2430</v>
      </c>
      <c r="G1450" s="110">
        <f>'Compare Pt 1'!B1506</f>
        <v>2340</v>
      </c>
      <c r="H1450" s="84"/>
      <c r="I1450" s="84"/>
      <c r="J1450" s="84"/>
      <c r="K1450" s="84"/>
      <c r="L1450" s="84"/>
      <c r="M1450" s="84"/>
      <c r="N1450" s="84"/>
      <c r="O1450" s="84"/>
    </row>
    <row r="1451" spans="1:15" x14ac:dyDescent="0.2">
      <c r="A1451" s="84" t="s">
        <v>621</v>
      </c>
      <c r="B1451" s="110">
        <f>'Main Pt 1'!B949</f>
        <v>450</v>
      </c>
      <c r="C1451" s="110">
        <f>'Main Pt 1'!B1228</f>
        <v>255</v>
      </c>
      <c r="D1451" s="110">
        <f>'Main Pt 1'!B1507</f>
        <v>190</v>
      </c>
      <c r="E1451" s="110">
        <f>'Compare Pt 1'!B949</f>
        <v>1515</v>
      </c>
      <c r="F1451" s="110">
        <f>'Compare Pt 1'!B1228</f>
        <v>810</v>
      </c>
      <c r="G1451" s="110">
        <f>'Compare Pt 1'!B1507</f>
        <v>705</v>
      </c>
      <c r="H1451" s="84"/>
      <c r="I1451" s="84"/>
      <c r="J1451" s="84"/>
      <c r="K1451" s="84"/>
      <c r="L1451" s="84"/>
      <c r="M1451" s="84"/>
      <c r="N1451" s="84"/>
      <c r="O1451" s="84"/>
    </row>
    <row r="1452" spans="1:15" x14ac:dyDescent="0.2">
      <c r="A1452" s="84" t="s">
        <v>622</v>
      </c>
      <c r="B1452" s="110">
        <f>'Main Pt 1'!B950</f>
        <v>68340</v>
      </c>
      <c r="C1452" s="110">
        <f>'Main Pt 1'!B1229</f>
        <v>34235</v>
      </c>
      <c r="D1452" s="110">
        <f>'Main Pt 1'!B1508</f>
        <v>34105</v>
      </c>
      <c r="E1452" s="110">
        <f>'Compare Pt 1'!B950</f>
        <v>210405</v>
      </c>
      <c r="F1452" s="110">
        <f>'Compare Pt 1'!B1229</f>
        <v>106565</v>
      </c>
      <c r="G1452" s="110">
        <f>'Compare Pt 1'!B1508</f>
        <v>103835</v>
      </c>
      <c r="H1452" s="84"/>
      <c r="I1452" s="84"/>
      <c r="J1452" s="84"/>
      <c r="K1452" s="84"/>
      <c r="L1452" s="84"/>
      <c r="M1452" s="84"/>
      <c r="N1452" s="84"/>
      <c r="O1452" s="84"/>
    </row>
    <row r="1453" spans="1:15" x14ac:dyDescent="0.2">
      <c r="A1453" s="84" t="s">
        <v>623</v>
      </c>
      <c r="B1453" s="110">
        <f>'Main Pt 1'!B951</f>
        <v>29215</v>
      </c>
      <c r="C1453" s="110">
        <f>'Main Pt 1'!B1230</f>
        <v>14580</v>
      </c>
      <c r="D1453" s="110">
        <f>'Main Pt 1'!B1509</f>
        <v>14640</v>
      </c>
      <c r="E1453" s="110">
        <f>'Compare Pt 1'!B951</f>
        <v>70920</v>
      </c>
      <c r="F1453" s="110">
        <f>'Compare Pt 1'!B1230</f>
        <v>35965</v>
      </c>
      <c r="G1453" s="110">
        <f>'Compare Pt 1'!B1509</f>
        <v>34955</v>
      </c>
      <c r="H1453" s="84"/>
      <c r="I1453" s="84"/>
      <c r="J1453" s="84"/>
      <c r="K1453" s="84"/>
      <c r="L1453" s="84"/>
      <c r="M1453" s="84"/>
      <c r="N1453" s="84"/>
      <c r="O1453" s="84"/>
    </row>
    <row r="1454" spans="1:15" x14ac:dyDescent="0.2">
      <c r="A1454" s="84" t="s">
        <v>624</v>
      </c>
      <c r="B1454" s="110">
        <f>'Main Pt 1'!B952</f>
        <v>4610</v>
      </c>
      <c r="C1454" s="110">
        <f>'Main Pt 1'!B1231</f>
        <v>2435</v>
      </c>
      <c r="D1454" s="110">
        <f>'Main Pt 1'!B1510</f>
        <v>2175</v>
      </c>
      <c r="E1454" s="110">
        <f>'Compare Pt 1'!B952</f>
        <v>28735</v>
      </c>
      <c r="F1454" s="110">
        <f>'Compare Pt 1'!B1231</f>
        <v>15065</v>
      </c>
      <c r="G1454" s="110">
        <f>'Compare Pt 1'!B1510</f>
        <v>13670</v>
      </c>
      <c r="H1454" s="84"/>
      <c r="I1454" s="84"/>
      <c r="J1454" s="84"/>
      <c r="K1454" s="84"/>
      <c r="L1454" s="84"/>
      <c r="M1454" s="84"/>
      <c r="N1454" s="84"/>
      <c r="O1454" s="84"/>
    </row>
    <row r="1455" spans="1:15" x14ac:dyDescent="0.2">
      <c r="A1455" s="84" t="s">
        <v>625</v>
      </c>
      <c r="B1455" s="110">
        <f>'Main Pt 1'!B953</f>
        <v>5685</v>
      </c>
      <c r="C1455" s="110">
        <f>'Main Pt 1'!B1232</f>
        <v>2985</v>
      </c>
      <c r="D1455" s="110">
        <f>'Main Pt 1'!B1511</f>
        <v>2700</v>
      </c>
      <c r="E1455" s="110">
        <f>'Compare Pt 1'!B953</f>
        <v>14255</v>
      </c>
      <c r="F1455" s="110">
        <f>'Compare Pt 1'!B1232</f>
        <v>7515</v>
      </c>
      <c r="G1455" s="110">
        <f>'Compare Pt 1'!B1511</f>
        <v>6730</v>
      </c>
      <c r="H1455" s="84"/>
      <c r="I1455" s="84"/>
      <c r="J1455" s="84"/>
      <c r="K1455" s="84"/>
      <c r="L1455" s="84"/>
      <c r="M1455" s="84"/>
      <c r="N1455" s="84"/>
      <c r="O1455" s="84"/>
    </row>
    <row r="1456" spans="1:15" x14ac:dyDescent="0.2">
      <c r="A1456" s="84" t="s">
        <v>626</v>
      </c>
      <c r="B1456" s="110">
        <f>'Main Pt 1'!B954</f>
        <v>980</v>
      </c>
      <c r="C1456" s="110">
        <f>'Main Pt 1'!B1233</f>
        <v>475</v>
      </c>
      <c r="D1456" s="110">
        <f>'Main Pt 1'!B1512</f>
        <v>505</v>
      </c>
      <c r="E1456" s="110">
        <f>'Compare Pt 1'!B954</f>
        <v>3325</v>
      </c>
      <c r="F1456" s="110">
        <f>'Compare Pt 1'!B1233</f>
        <v>1620</v>
      </c>
      <c r="G1456" s="110">
        <f>'Compare Pt 1'!B1512</f>
        <v>1710</v>
      </c>
      <c r="H1456" s="84"/>
      <c r="I1456" s="84"/>
      <c r="J1456" s="84"/>
      <c r="K1456" s="84"/>
      <c r="L1456" s="84"/>
      <c r="M1456" s="84"/>
      <c r="N1456" s="84"/>
      <c r="O1456" s="84"/>
    </row>
    <row r="1457" spans="1:15" x14ac:dyDescent="0.2">
      <c r="A1457" s="84" t="s">
        <v>627</v>
      </c>
      <c r="B1457" s="110">
        <f>'Main Pt 1'!B955</f>
        <v>6630</v>
      </c>
      <c r="C1457" s="110">
        <f>'Main Pt 1'!B1234</f>
        <v>3625</v>
      </c>
      <c r="D1457" s="110">
        <f>'Main Pt 1'!B1513</f>
        <v>3005</v>
      </c>
      <c r="E1457" s="110">
        <f>'Compare Pt 1'!B955</f>
        <v>16315</v>
      </c>
      <c r="F1457" s="110">
        <f>'Compare Pt 1'!B1234</f>
        <v>8805</v>
      </c>
      <c r="G1457" s="110">
        <f>'Compare Pt 1'!B1513</f>
        <v>7510</v>
      </c>
      <c r="H1457" s="84"/>
      <c r="I1457" s="84"/>
      <c r="J1457" s="84"/>
      <c r="K1457" s="84"/>
      <c r="L1457" s="84"/>
      <c r="M1457" s="84"/>
      <c r="N1457" s="84"/>
      <c r="O1457" s="84"/>
    </row>
    <row r="1458" spans="1:15" x14ac:dyDescent="0.2">
      <c r="A1458" s="84" t="s">
        <v>628</v>
      </c>
      <c r="B1458" s="110">
        <f>'Main Pt 1'!B956</f>
        <v>1285</v>
      </c>
      <c r="C1458" s="110">
        <f>'Main Pt 1'!B1235</f>
        <v>645</v>
      </c>
      <c r="D1458" s="110">
        <f>'Main Pt 1'!B1514</f>
        <v>640</v>
      </c>
      <c r="E1458" s="110">
        <f>'Compare Pt 1'!B956</f>
        <v>2235</v>
      </c>
      <c r="F1458" s="110">
        <f>'Compare Pt 1'!B1235</f>
        <v>1180</v>
      </c>
      <c r="G1458" s="110">
        <f>'Compare Pt 1'!B1514</f>
        <v>1055</v>
      </c>
      <c r="H1458" s="84"/>
      <c r="I1458" s="84"/>
      <c r="J1458" s="84"/>
      <c r="K1458" s="84"/>
      <c r="L1458" s="84"/>
      <c r="M1458" s="84"/>
      <c r="N1458" s="84"/>
      <c r="O1458" s="84"/>
    </row>
    <row r="1459" spans="1:15" x14ac:dyDescent="0.2">
      <c r="A1459" s="84" t="s">
        <v>629</v>
      </c>
      <c r="B1459" s="110">
        <f>'Main Pt 1'!B957</f>
        <v>400</v>
      </c>
      <c r="C1459" s="110">
        <f>'Main Pt 1'!B1236</f>
        <v>190</v>
      </c>
      <c r="D1459" s="110">
        <f>'Main Pt 1'!B1515</f>
        <v>210</v>
      </c>
      <c r="E1459" s="110">
        <f>'Compare Pt 1'!B957</f>
        <v>1060</v>
      </c>
      <c r="F1459" s="110">
        <f>'Compare Pt 1'!B1236</f>
        <v>510</v>
      </c>
      <c r="G1459" s="110">
        <f>'Compare Pt 1'!B1515</f>
        <v>545</v>
      </c>
      <c r="H1459" s="84"/>
      <c r="I1459" s="84"/>
      <c r="J1459" s="84"/>
      <c r="K1459" s="84"/>
      <c r="L1459" s="84"/>
      <c r="M1459" s="84"/>
      <c r="N1459" s="84"/>
      <c r="O1459" s="84"/>
    </row>
    <row r="1460" spans="1:15" x14ac:dyDescent="0.2">
      <c r="A1460" s="84" t="s">
        <v>630</v>
      </c>
      <c r="B1460" s="110">
        <f>'Main Pt 1'!B958</f>
        <v>45060</v>
      </c>
      <c r="C1460" s="110">
        <f>'Main Pt 1'!B1237</f>
        <v>23015</v>
      </c>
      <c r="D1460" s="110">
        <f>'Main Pt 1'!B1516</f>
        <v>22040</v>
      </c>
      <c r="E1460" s="110">
        <f>'Compare Pt 1'!B958</f>
        <v>219555</v>
      </c>
      <c r="F1460" s="110">
        <f>'Compare Pt 1'!B1237</f>
        <v>112970</v>
      </c>
      <c r="G1460" s="110">
        <f>'Compare Pt 1'!B1516</f>
        <v>106585</v>
      </c>
      <c r="H1460" s="84"/>
      <c r="I1460" s="84"/>
      <c r="J1460" s="84"/>
      <c r="K1460" s="84"/>
      <c r="L1460" s="84"/>
      <c r="M1460" s="84"/>
      <c r="N1460" s="84"/>
      <c r="O1460" s="84"/>
    </row>
    <row r="1461" spans="1:15" x14ac:dyDescent="0.2">
      <c r="A1461" s="84" t="s">
        <v>631</v>
      </c>
      <c r="B1461" s="110">
        <f>'Main Pt 1'!B959</f>
        <v>14525</v>
      </c>
      <c r="C1461" s="110">
        <f>'Main Pt 1'!B1238</f>
        <v>7555</v>
      </c>
      <c r="D1461" s="110">
        <f>'Main Pt 1'!B1517</f>
        <v>6965</v>
      </c>
      <c r="E1461" s="110">
        <f>'Compare Pt 1'!B959</f>
        <v>44820</v>
      </c>
      <c r="F1461" s="110">
        <f>'Compare Pt 1'!B1238</f>
        <v>23900</v>
      </c>
      <c r="G1461" s="110">
        <f>'Compare Pt 1'!B1517</f>
        <v>20925</v>
      </c>
      <c r="H1461" s="84"/>
      <c r="I1461" s="84"/>
      <c r="J1461" s="84"/>
      <c r="K1461" s="84"/>
      <c r="L1461" s="84"/>
      <c r="M1461" s="84"/>
      <c r="N1461" s="84"/>
      <c r="O1461" s="84"/>
    </row>
    <row r="1462" spans="1:15" x14ac:dyDescent="0.2">
      <c r="A1462" s="84" t="s">
        <v>632</v>
      </c>
      <c r="B1462" s="110">
        <f>'Main Pt 1'!B960</f>
        <v>1635</v>
      </c>
      <c r="C1462" s="110">
        <f>'Main Pt 1'!B1239</f>
        <v>900</v>
      </c>
      <c r="D1462" s="110">
        <f>'Main Pt 1'!B1518</f>
        <v>730</v>
      </c>
      <c r="E1462" s="110">
        <f>'Compare Pt 1'!B960</f>
        <v>4810</v>
      </c>
      <c r="F1462" s="110">
        <f>'Compare Pt 1'!B1239</f>
        <v>2565</v>
      </c>
      <c r="G1462" s="110">
        <f>'Compare Pt 1'!B1518</f>
        <v>2245</v>
      </c>
      <c r="H1462" s="84"/>
      <c r="I1462" s="84"/>
      <c r="J1462" s="84"/>
      <c r="K1462" s="84"/>
      <c r="L1462" s="84"/>
      <c r="M1462" s="84"/>
      <c r="N1462" s="84"/>
      <c r="O1462" s="84"/>
    </row>
    <row r="1463" spans="1:15" x14ac:dyDescent="0.2">
      <c r="A1463" s="84" t="s">
        <v>633</v>
      </c>
      <c r="B1463" s="110">
        <f>'Main Pt 1'!B961</f>
        <v>4525</v>
      </c>
      <c r="C1463" s="110">
        <f>'Main Pt 1'!B1240</f>
        <v>2615</v>
      </c>
      <c r="D1463" s="110">
        <f>'Main Pt 1'!B1519</f>
        <v>1905</v>
      </c>
      <c r="E1463" s="110">
        <f>'Compare Pt 1'!B961</f>
        <v>6810</v>
      </c>
      <c r="F1463" s="110">
        <f>'Compare Pt 1'!B1240</f>
        <v>3930</v>
      </c>
      <c r="G1463" s="110">
        <f>'Compare Pt 1'!B1519</f>
        <v>2880</v>
      </c>
      <c r="H1463" s="84"/>
      <c r="I1463" s="84"/>
      <c r="J1463" s="84"/>
      <c r="K1463" s="84"/>
      <c r="L1463" s="84"/>
      <c r="M1463" s="84"/>
      <c r="N1463" s="84"/>
      <c r="O1463" s="84"/>
    </row>
    <row r="1464" spans="1:15" x14ac:dyDescent="0.2">
      <c r="A1464" s="84" t="s">
        <v>634</v>
      </c>
      <c r="B1464" s="110">
        <f>'Main Pt 1'!B962</f>
        <v>34965</v>
      </c>
      <c r="C1464" s="110">
        <f>'Main Pt 1'!B1241</f>
        <v>17330</v>
      </c>
      <c r="D1464" s="110">
        <f>'Main Pt 1'!B1520</f>
        <v>17640</v>
      </c>
      <c r="E1464" s="110">
        <f>'Compare Pt 1'!B962</f>
        <v>77045</v>
      </c>
      <c r="F1464" s="110">
        <f>'Compare Pt 1'!B1241</f>
        <v>38445</v>
      </c>
      <c r="G1464" s="110">
        <f>'Compare Pt 1'!B1520</f>
        <v>38600</v>
      </c>
      <c r="H1464" s="84"/>
      <c r="I1464" s="84"/>
      <c r="J1464" s="84"/>
      <c r="K1464" s="84"/>
      <c r="L1464" s="84"/>
      <c r="M1464" s="84"/>
      <c r="N1464" s="84"/>
      <c r="O1464" s="84"/>
    </row>
    <row r="1465" spans="1:15" x14ac:dyDescent="0.2">
      <c r="A1465" s="84" t="s">
        <v>635</v>
      </c>
      <c r="B1465" s="110">
        <f>'Main Pt 1'!B963</f>
        <v>1150</v>
      </c>
      <c r="C1465" s="110">
        <f>'Main Pt 1'!B1242</f>
        <v>515</v>
      </c>
      <c r="D1465" s="110">
        <f>'Main Pt 1'!B1521</f>
        <v>635</v>
      </c>
      <c r="E1465" s="110">
        <f>'Compare Pt 1'!B963</f>
        <v>2905</v>
      </c>
      <c r="F1465" s="110">
        <f>'Compare Pt 1'!B1242</f>
        <v>1410</v>
      </c>
      <c r="G1465" s="110">
        <f>'Compare Pt 1'!B1521</f>
        <v>1500</v>
      </c>
      <c r="H1465" s="84"/>
      <c r="I1465" s="84"/>
      <c r="J1465" s="84"/>
      <c r="K1465" s="84"/>
      <c r="L1465" s="84"/>
      <c r="M1465" s="84"/>
      <c r="N1465" s="84"/>
      <c r="O1465" s="84"/>
    </row>
    <row r="1466" spans="1:15" x14ac:dyDescent="0.2">
      <c r="A1466" s="84" t="s">
        <v>636</v>
      </c>
      <c r="B1466" s="110">
        <f>'Main Pt 1'!B964</f>
        <v>1235</v>
      </c>
      <c r="C1466" s="110">
        <f>'Main Pt 1'!B1243</f>
        <v>560</v>
      </c>
      <c r="D1466" s="110">
        <f>'Main Pt 1'!B1522</f>
        <v>670</v>
      </c>
      <c r="E1466" s="110">
        <f>'Compare Pt 1'!B964</f>
        <v>4825</v>
      </c>
      <c r="F1466" s="110">
        <f>'Compare Pt 1'!B1243</f>
        <v>2150</v>
      </c>
      <c r="G1466" s="110">
        <f>'Compare Pt 1'!B1522</f>
        <v>2675</v>
      </c>
      <c r="H1466" s="84"/>
      <c r="I1466" s="84"/>
      <c r="J1466" s="84"/>
      <c r="K1466" s="84"/>
      <c r="L1466" s="84"/>
      <c r="M1466" s="84"/>
      <c r="N1466" s="84"/>
      <c r="O1466" s="84"/>
    </row>
    <row r="1467" spans="1:15" x14ac:dyDescent="0.2">
      <c r="A1467" s="84" t="s">
        <v>637</v>
      </c>
      <c r="B1467" s="110">
        <f>'Main Pt 1'!B965</f>
        <v>18305</v>
      </c>
      <c r="C1467" s="110">
        <f>'Main Pt 1'!B1244</f>
        <v>9160</v>
      </c>
      <c r="D1467" s="110">
        <f>'Main Pt 1'!B1523</f>
        <v>9145</v>
      </c>
      <c r="E1467" s="110">
        <f>'Compare Pt 1'!B965</f>
        <v>63955</v>
      </c>
      <c r="F1467" s="110">
        <f>'Compare Pt 1'!B1244</f>
        <v>32855</v>
      </c>
      <c r="G1467" s="110">
        <f>'Compare Pt 1'!B1523</f>
        <v>31100</v>
      </c>
      <c r="H1467" s="84"/>
      <c r="I1467" s="84"/>
      <c r="J1467" s="84"/>
      <c r="K1467" s="84"/>
      <c r="L1467" s="84"/>
      <c r="M1467" s="84"/>
      <c r="N1467" s="84"/>
      <c r="O1467" s="84"/>
    </row>
    <row r="1468" spans="1:15" x14ac:dyDescent="0.2">
      <c r="A1468" s="84" t="s">
        <v>638</v>
      </c>
      <c r="B1468" s="110">
        <f>'Main Pt 1'!B966</f>
        <v>355</v>
      </c>
      <c r="C1468" s="110">
        <f>'Main Pt 1'!B1245</f>
        <v>200</v>
      </c>
      <c r="D1468" s="110">
        <f>'Main Pt 1'!B1524</f>
        <v>155</v>
      </c>
      <c r="E1468" s="110">
        <f>'Compare Pt 1'!B966</f>
        <v>1040</v>
      </c>
      <c r="F1468" s="110">
        <f>'Compare Pt 1'!B1245</f>
        <v>540</v>
      </c>
      <c r="G1468" s="110">
        <f>'Compare Pt 1'!B1524</f>
        <v>505</v>
      </c>
      <c r="H1468" s="84"/>
      <c r="I1468" s="84"/>
      <c r="J1468" s="84"/>
      <c r="K1468" s="84"/>
      <c r="L1468" s="84"/>
      <c r="M1468" s="84"/>
      <c r="N1468" s="84"/>
      <c r="O1468" s="84"/>
    </row>
    <row r="1469" spans="1:15" x14ac:dyDescent="0.2">
      <c r="A1469" s="84" t="s">
        <v>639</v>
      </c>
      <c r="B1469" s="110">
        <f>'Main Pt 1'!B967</f>
        <v>835</v>
      </c>
      <c r="C1469" s="110">
        <f>'Main Pt 1'!B1246</f>
        <v>410</v>
      </c>
      <c r="D1469" s="110">
        <f>'Main Pt 1'!B1525</f>
        <v>425</v>
      </c>
      <c r="E1469" s="110">
        <f>'Compare Pt 1'!B967</f>
        <v>1555</v>
      </c>
      <c r="F1469" s="110">
        <f>'Compare Pt 1'!B1246</f>
        <v>770</v>
      </c>
      <c r="G1469" s="110">
        <f>'Compare Pt 1'!B1525</f>
        <v>780</v>
      </c>
      <c r="H1469" s="84"/>
      <c r="I1469" s="84"/>
      <c r="J1469" s="84"/>
      <c r="K1469" s="84"/>
      <c r="L1469" s="84"/>
      <c r="M1469" s="84"/>
      <c r="N1469" s="84"/>
      <c r="O1469" s="84"/>
    </row>
    <row r="1470" spans="1:15" x14ac:dyDescent="0.2">
      <c r="A1470" s="84" t="s">
        <v>640</v>
      </c>
      <c r="B1470" s="110">
        <f>'Main Pt 1'!B968</f>
        <v>1200</v>
      </c>
      <c r="C1470" s="110">
        <f>'Main Pt 1'!B1247</f>
        <v>595</v>
      </c>
      <c r="D1470" s="110">
        <f>'Main Pt 1'!B1526</f>
        <v>605</v>
      </c>
      <c r="E1470" s="110">
        <f>'Compare Pt 1'!B968</f>
        <v>3920</v>
      </c>
      <c r="F1470" s="110">
        <f>'Compare Pt 1'!B1247</f>
        <v>1915</v>
      </c>
      <c r="G1470" s="110">
        <f>'Compare Pt 1'!B1526</f>
        <v>2000</v>
      </c>
      <c r="H1470" s="84"/>
      <c r="I1470" s="84"/>
      <c r="J1470" s="84"/>
      <c r="K1470" s="84"/>
      <c r="L1470" s="84"/>
      <c r="M1470" s="84"/>
      <c r="N1470" s="84"/>
      <c r="O1470" s="84"/>
    </row>
    <row r="1471" spans="1:15" x14ac:dyDescent="0.2">
      <c r="A1471" s="84" t="s">
        <v>641</v>
      </c>
      <c r="B1471" s="110">
        <f>'Main Pt 1'!B969</f>
        <v>2505</v>
      </c>
      <c r="C1471" s="110">
        <f>'Main Pt 1'!B1248</f>
        <v>1230</v>
      </c>
      <c r="D1471" s="110">
        <f>'Main Pt 1'!B1527</f>
        <v>1275</v>
      </c>
      <c r="E1471" s="110">
        <f>'Compare Pt 1'!B969</f>
        <v>6645</v>
      </c>
      <c r="F1471" s="110">
        <f>'Compare Pt 1'!B1248</f>
        <v>3335</v>
      </c>
      <c r="G1471" s="110">
        <f>'Compare Pt 1'!B1527</f>
        <v>3310</v>
      </c>
      <c r="H1471" s="84"/>
      <c r="I1471" s="84"/>
      <c r="J1471" s="84"/>
      <c r="K1471" s="84"/>
      <c r="L1471" s="84"/>
      <c r="M1471" s="84"/>
      <c r="N1471" s="84"/>
      <c r="O1471" s="84"/>
    </row>
    <row r="1472" spans="1:15" x14ac:dyDescent="0.2">
      <c r="A1472" s="84" t="s">
        <v>642</v>
      </c>
      <c r="B1472" s="110">
        <f>'Main Pt 1'!B970</f>
        <v>8990</v>
      </c>
      <c r="C1472" s="110">
        <f>'Main Pt 1'!B1249</f>
        <v>4600</v>
      </c>
      <c r="D1472" s="110">
        <f>'Main Pt 1'!B1528</f>
        <v>4385</v>
      </c>
      <c r="E1472" s="110">
        <f>'Compare Pt 1'!B970</f>
        <v>25280</v>
      </c>
      <c r="F1472" s="110">
        <f>'Compare Pt 1'!B1249</f>
        <v>13185</v>
      </c>
      <c r="G1472" s="110">
        <f>'Compare Pt 1'!B1528</f>
        <v>12100</v>
      </c>
      <c r="H1472" s="84"/>
      <c r="I1472" s="84"/>
      <c r="J1472" s="84"/>
      <c r="K1472" s="84"/>
      <c r="L1472" s="84"/>
      <c r="M1472" s="84"/>
      <c r="N1472" s="84"/>
      <c r="O1472" s="84"/>
    </row>
    <row r="1473" spans="1:15" x14ac:dyDescent="0.2">
      <c r="A1473" s="84" t="s">
        <v>644</v>
      </c>
      <c r="B1473" s="110">
        <f>'Main Pt 1'!B972</f>
        <v>14655</v>
      </c>
      <c r="C1473" s="110">
        <f>'Main Pt 1'!B1251</f>
        <v>7500</v>
      </c>
      <c r="D1473" s="110">
        <f>'Main Pt 1'!B1530</f>
        <v>7155</v>
      </c>
      <c r="E1473" s="110">
        <f>'Compare Pt 1'!B972</f>
        <v>45945</v>
      </c>
      <c r="F1473" s="110">
        <f>'Compare Pt 1'!B1251</f>
        <v>23645</v>
      </c>
      <c r="G1473" s="110">
        <f>'Compare Pt 1'!B1530</f>
        <v>22300</v>
      </c>
      <c r="H1473" s="84"/>
      <c r="I1473" s="84"/>
      <c r="J1473" s="84"/>
      <c r="K1473" s="84"/>
      <c r="L1473" s="84"/>
      <c r="M1473" s="84"/>
      <c r="N1473" s="84"/>
      <c r="O1473" s="84"/>
    </row>
    <row r="1474" spans="1:15" x14ac:dyDescent="0.2">
      <c r="A1474" s="84" t="s">
        <v>645</v>
      </c>
      <c r="B1474" s="110">
        <f>'Main Pt 1'!B973</f>
        <v>6580</v>
      </c>
      <c r="C1474" s="110">
        <f>'Main Pt 1'!B1252</f>
        <v>3325</v>
      </c>
      <c r="D1474" s="110">
        <f>'Main Pt 1'!B1531</f>
        <v>3260</v>
      </c>
      <c r="E1474" s="110">
        <f>'Compare Pt 1'!B973</f>
        <v>22905</v>
      </c>
      <c r="F1474" s="110">
        <f>'Compare Pt 1'!B1252</f>
        <v>11725</v>
      </c>
      <c r="G1474" s="110">
        <f>'Compare Pt 1'!B1531</f>
        <v>11180</v>
      </c>
      <c r="H1474" s="84"/>
      <c r="I1474" s="84"/>
      <c r="J1474" s="84"/>
      <c r="K1474" s="84"/>
      <c r="L1474" s="84"/>
      <c r="M1474" s="84"/>
      <c r="N1474" s="84"/>
      <c r="O1474" s="84"/>
    </row>
    <row r="1475" spans="1:15" x14ac:dyDescent="0.2">
      <c r="A1475" s="84" t="s">
        <v>646</v>
      </c>
      <c r="B1475" s="110">
        <f>'Main Pt 1'!B974</f>
        <v>1840</v>
      </c>
      <c r="C1475" s="110">
        <f>'Main Pt 1'!B1253</f>
        <v>895</v>
      </c>
      <c r="D1475" s="110">
        <f>'Main Pt 1'!B1532</f>
        <v>945</v>
      </c>
      <c r="E1475" s="110">
        <f>'Compare Pt 1'!B974</f>
        <v>3600</v>
      </c>
      <c r="F1475" s="110">
        <f>'Compare Pt 1'!B1253</f>
        <v>1765</v>
      </c>
      <c r="G1475" s="110">
        <f>'Compare Pt 1'!B1532</f>
        <v>1835</v>
      </c>
      <c r="H1475" s="84"/>
      <c r="I1475" s="84"/>
      <c r="J1475" s="84"/>
      <c r="K1475" s="84"/>
      <c r="L1475" s="84"/>
      <c r="M1475" s="84"/>
      <c r="N1475" s="84"/>
      <c r="O1475" s="84"/>
    </row>
    <row r="1476" spans="1:15" x14ac:dyDescent="0.2">
      <c r="A1476" s="84" t="s">
        <v>647</v>
      </c>
      <c r="B1476" s="110">
        <f>'Main Pt 1'!B975</f>
        <v>182070</v>
      </c>
      <c r="C1476" s="110">
        <f>'Main Pt 1'!B1254</f>
        <v>92745</v>
      </c>
      <c r="D1476" s="110">
        <f>'Main Pt 1'!B1533</f>
        <v>89325</v>
      </c>
      <c r="E1476" s="110">
        <f>'Compare Pt 1'!B975</f>
        <v>1374710</v>
      </c>
      <c r="F1476" s="110">
        <f>'Compare Pt 1'!B1254</f>
        <v>694985</v>
      </c>
      <c r="G1476" s="110">
        <f>'Compare Pt 1'!B1533</f>
        <v>679725</v>
      </c>
      <c r="H1476" s="84"/>
      <c r="I1476" s="84"/>
      <c r="J1476" s="84"/>
      <c r="K1476" s="84"/>
      <c r="L1476" s="84"/>
      <c r="M1476" s="84"/>
      <c r="N1476" s="84"/>
      <c r="O1476" s="84"/>
    </row>
    <row r="1477" spans="1:15" x14ac:dyDescent="0.2">
      <c r="A1477" s="84" t="s">
        <v>648</v>
      </c>
      <c r="B1477" s="110">
        <f>'Main Pt 1'!B976</f>
        <v>440</v>
      </c>
      <c r="C1477" s="110">
        <f>'Main Pt 1'!B1255</f>
        <v>180</v>
      </c>
      <c r="D1477" s="110">
        <f>'Main Pt 1'!B1534</f>
        <v>265</v>
      </c>
      <c r="E1477" s="110">
        <f>'Compare Pt 1'!B976</f>
        <v>6070</v>
      </c>
      <c r="F1477" s="110">
        <f>'Compare Pt 1'!B1255</f>
        <v>2910</v>
      </c>
      <c r="G1477" s="110">
        <f>'Compare Pt 1'!B1534</f>
        <v>3160</v>
      </c>
      <c r="H1477" s="84"/>
      <c r="I1477" s="84"/>
      <c r="J1477" s="84"/>
      <c r="K1477" s="84"/>
      <c r="L1477" s="84"/>
      <c r="M1477" s="84"/>
      <c r="N1477" s="84"/>
      <c r="O1477" s="84"/>
    </row>
    <row r="1478" spans="1:15" x14ac:dyDescent="0.2">
      <c r="A1478" s="84" t="s">
        <v>649</v>
      </c>
      <c r="B1478" s="110">
        <f>'Main Pt 1'!B977</f>
        <v>1150</v>
      </c>
      <c r="C1478" s="110">
        <f>'Main Pt 1'!B1256</f>
        <v>600</v>
      </c>
      <c r="D1478" s="110">
        <f>'Main Pt 1'!B1535</f>
        <v>545</v>
      </c>
      <c r="E1478" s="110">
        <f>'Compare Pt 1'!B977</f>
        <v>8350</v>
      </c>
      <c r="F1478" s="110">
        <f>'Compare Pt 1'!B1256</f>
        <v>4300</v>
      </c>
      <c r="G1478" s="110">
        <f>'Compare Pt 1'!B1535</f>
        <v>4045</v>
      </c>
      <c r="H1478" s="84"/>
      <c r="I1478" s="84"/>
      <c r="J1478" s="84"/>
      <c r="K1478" s="84"/>
      <c r="L1478" s="84"/>
      <c r="M1478" s="84"/>
      <c r="N1478" s="84"/>
      <c r="O1478" s="84"/>
    </row>
    <row r="1479" spans="1:15" x14ac:dyDescent="0.2">
      <c r="A1479" s="84" t="s">
        <v>650</v>
      </c>
      <c r="B1479" s="110">
        <f>'Main Pt 1'!B978</f>
        <v>1075</v>
      </c>
      <c r="C1479" s="110">
        <f>'Main Pt 1'!B1257</f>
        <v>535</v>
      </c>
      <c r="D1479" s="110">
        <f>'Main Pt 1'!B1536</f>
        <v>545</v>
      </c>
      <c r="E1479" s="110">
        <f>'Compare Pt 1'!B978</f>
        <v>3115</v>
      </c>
      <c r="F1479" s="110">
        <f>'Compare Pt 1'!B1257</f>
        <v>1605</v>
      </c>
      <c r="G1479" s="110">
        <f>'Compare Pt 1'!B1536</f>
        <v>1510</v>
      </c>
      <c r="H1479" s="84"/>
      <c r="I1479" s="84"/>
      <c r="J1479" s="84"/>
      <c r="K1479" s="84"/>
      <c r="L1479" s="84"/>
      <c r="M1479" s="84"/>
      <c r="N1479" s="84"/>
      <c r="O1479" s="84"/>
    </row>
    <row r="1480" spans="1:15" x14ac:dyDescent="0.2">
      <c r="A1480" s="84" t="s">
        <v>651</v>
      </c>
      <c r="B1480" s="110">
        <f>'Main Pt 1'!B979</f>
        <v>4560</v>
      </c>
      <c r="C1480" s="110">
        <f>'Main Pt 1'!B1258</f>
        <v>2300</v>
      </c>
      <c r="D1480" s="110">
        <f>'Main Pt 1'!B1537</f>
        <v>2260</v>
      </c>
      <c r="E1480" s="110">
        <f>'Compare Pt 1'!B979</f>
        <v>17135</v>
      </c>
      <c r="F1480" s="110">
        <f>'Compare Pt 1'!B1258</f>
        <v>8720</v>
      </c>
      <c r="G1480" s="110">
        <f>'Compare Pt 1'!B1537</f>
        <v>8425</v>
      </c>
      <c r="H1480" s="84"/>
      <c r="I1480" s="84"/>
      <c r="J1480" s="84"/>
      <c r="K1480" s="84"/>
      <c r="L1480" s="84"/>
      <c r="M1480" s="84"/>
      <c r="N1480" s="84"/>
      <c r="O1480" s="84"/>
    </row>
    <row r="1481" spans="1:15" x14ac:dyDescent="0.2">
      <c r="A1481" s="84" t="s">
        <v>652</v>
      </c>
      <c r="B1481" s="110">
        <f>'Main Pt 1'!B980</f>
        <v>63040</v>
      </c>
      <c r="C1481" s="110">
        <f>'Main Pt 1'!B1259</f>
        <v>32060</v>
      </c>
      <c r="D1481" s="110">
        <f>'Main Pt 1'!B1538</f>
        <v>30980</v>
      </c>
      <c r="E1481" s="110">
        <f>'Compare Pt 1'!B980</f>
        <v>215555</v>
      </c>
      <c r="F1481" s="110">
        <f>'Compare Pt 1'!B1259</f>
        <v>110420</v>
      </c>
      <c r="G1481" s="110">
        <f>'Compare Pt 1'!B1538</f>
        <v>105140</v>
      </c>
      <c r="H1481" s="84"/>
      <c r="I1481" s="84"/>
      <c r="J1481" s="84"/>
      <c r="K1481" s="84"/>
      <c r="L1481" s="84"/>
      <c r="M1481" s="84"/>
      <c r="N1481" s="84"/>
      <c r="O1481" s="84"/>
    </row>
    <row r="1482" spans="1:15" x14ac:dyDescent="0.2">
      <c r="A1482" s="84" t="s">
        <v>653</v>
      </c>
      <c r="B1482" s="110">
        <f>'Main Pt 1'!B981</f>
        <v>15630</v>
      </c>
      <c r="C1482" s="110">
        <f>'Main Pt 1'!B1260</f>
        <v>8295</v>
      </c>
      <c r="D1482" s="110">
        <f>'Main Pt 1'!B1539</f>
        <v>7335</v>
      </c>
      <c r="E1482" s="110">
        <f>'Compare Pt 1'!B981</f>
        <v>118400</v>
      </c>
      <c r="F1482" s="110">
        <f>'Compare Pt 1'!B1260</f>
        <v>61155</v>
      </c>
      <c r="G1482" s="110">
        <f>'Compare Pt 1'!B1539</f>
        <v>57240</v>
      </c>
      <c r="H1482" s="84"/>
      <c r="I1482" s="84"/>
      <c r="J1482" s="84"/>
      <c r="K1482" s="84"/>
      <c r="L1482" s="84"/>
      <c r="M1482" s="84"/>
      <c r="N1482" s="84"/>
      <c r="O1482" s="84"/>
    </row>
    <row r="1483" spans="1:15" x14ac:dyDescent="0.2">
      <c r="A1483" s="84" t="s">
        <v>654</v>
      </c>
      <c r="B1483" s="110">
        <f>'Main Pt 1'!B982</f>
        <v>880</v>
      </c>
      <c r="C1483" s="110">
        <f>'Main Pt 1'!B1261</f>
        <v>415</v>
      </c>
      <c r="D1483" s="110">
        <f>'Main Pt 1'!B1540</f>
        <v>470</v>
      </c>
      <c r="E1483" s="110">
        <f>'Compare Pt 1'!B982</f>
        <v>7285</v>
      </c>
      <c r="F1483" s="110">
        <f>'Compare Pt 1'!B1261</f>
        <v>3600</v>
      </c>
      <c r="G1483" s="110">
        <f>'Compare Pt 1'!B1540</f>
        <v>3685</v>
      </c>
      <c r="H1483" s="84"/>
      <c r="I1483" s="84"/>
      <c r="J1483" s="84"/>
      <c r="K1483" s="84"/>
      <c r="L1483" s="84"/>
      <c r="M1483" s="84"/>
      <c r="N1483" s="84"/>
      <c r="O1483" s="84"/>
    </row>
    <row r="1484" spans="1:15" x14ac:dyDescent="0.2">
      <c r="A1484" s="84" t="s">
        <v>655</v>
      </c>
      <c r="B1484" s="110">
        <f>'Main Pt 1'!B983</f>
        <v>27720</v>
      </c>
      <c r="C1484" s="110">
        <f>'Main Pt 1'!B1262</f>
        <v>13125</v>
      </c>
      <c r="D1484" s="110">
        <f>'Main Pt 1'!B1541</f>
        <v>14595</v>
      </c>
      <c r="E1484" s="110">
        <f>'Compare Pt 1'!B983</f>
        <v>152595</v>
      </c>
      <c r="F1484" s="110">
        <f>'Compare Pt 1'!B1262</f>
        <v>75005</v>
      </c>
      <c r="G1484" s="110">
        <f>'Compare Pt 1'!B1541</f>
        <v>77585</v>
      </c>
      <c r="H1484" s="84"/>
      <c r="I1484" s="84"/>
      <c r="J1484" s="84"/>
      <c r="K1484" s="84"/>
      <c r="L1484" s="84"/>
      <c r="M1484" s="84"/>
      <c r="N1484" s="84"/>
      <c r="O1484" s="84"/>
    </row>
    <row r="1485" spans="1:15" x14ac:dyDescent="0.2">
      <c r="A1485" s="84" t="s">
        <v>656</v>
      </c>
      <c r="B1485" s="110">
        <f>'Main Pt 1'!B984</f>
        <v>8880</v>
      </c>
      <c r="C1485" s="110">
        <f>'Main Pt 1'!B1263</f>
        <v>4525</v>
      </c>
      <c r="D1485" s="110">
        <f>'Main Pt 1'!B1542</f>
        <v>4350</v>
      </c>
      <c r="E1485" s="110">
        <f>'Compare Pt 1'!B984</f>
        <v>48670</v>
      </c>
      <c r="F1485" s="110">
        <f>'Compare Pt 1'!B1263</f>
        <v>24845</v>
      </c>
      <c r="G1485" s="110">
        <f>'Compare Pt 1'!B1542</f>
        <v>23825</v>
      </c>
      <c r="H1485" s="84"/>
      <c r="I1485" s="84"/>
      <c r="J1485" s="84"/>
      <c r="K1485" s="84"/>
      <c r="L1485" s="84"/>
      <c r="M1485" s="84"/>
      <c r="N1485" s="84"/>
      <c r="O1485" s="84"/>
    </row>
    <row r="1486" spans="1:15" x14ac:dyDescent="0.2">
      <c r="A1486" s="84" t="s">
        <v>657</v>
      </c>
      <c r="B1486" s="110">
        <f>'Main Pt 1'!B985</f>
        <v>16140</v>
      </c>
      <c r="C1486" s="110">
        <f>'Main Pt 1'!B1264</f>
        <v>8165</v>
      </c>
      <c r="D1486" s="110">
        <f>'Main Pt 1'!B1543</f>
        <v>7970</v>
      </c>
      <c r="E1486" s="110">
        <f>'Compare Pt 1'!B985</f>
        <v>76400</v>
      </c>
      <c r="F1486" s="110">
        <f>'Compare Pt 1'!B1264</f>
        <v>38815</v>
      </c>
      <c r="G1486" s="110">
        <f>'Compare Pt 1'!B1543</f>
        <v>37585</v>
      </c>
      <c r="H1486" s="84"/>
      <c r="I1486" s="84"/>
      <c r="J1486" s="84"/>
      <c r="K1486" s="84"/>
      <c r="L1486" s="84"/>
      <c r="M1486" s="84"/>
      <c r="N1486" s="84"/>
      <c r="O1486" s="84"/>
    </row>
    <row r="1487" spans="1:15" x14ac:dyDescent="0.2">
      <c r="A1487" s="84" t="s">
        <v>659</v>
      </c>
      <c r="B1487" s="110">
        <f>'Main Pt 1'!B987</f>
        <v>2095</v>
      </c>
      <c r="C1487" s="110">
        <f>'Main Pt 1'!B1266</f>
        <v>1015</v>
      </c>
      <c r="D1487" s="110">
        <f>'Main Pt 1'!B1545</f>
        <v>1080</v>
      </c>
      <c r="E1487" s="110">
        <f>'Compare Pt 1'!B987</f>
        <v>9330</v>
      </c>
      <c r="F1487" s="110">
        <f>'Compare Pt 1'!B1266</f>
        <v>4535</v>
      </c>
      <c r="G1487" s="110">
        <f>'Compare Pt 1'!B1545</f>
        <v>4795</v>
      </c>
      <c r="H1487" s="84"/>
      <c r="I1487" s="84"/>
      <c r="J1487" s="84"/>
      <c r="K1487" s="84"/>
      <c r="L1487" s="84"/>
      <c r="M1487" s="84"/>
      <c r="N1487" s="84"/>
      <c r="O1487" s="84"/>
    </row>
    <row r="1488" spans="1:15" x14ac:dyDescent="0.2">
      <c r="A1488" s="84" t="s">
        <v>660</v>
      </c>
      <c r="B1488" s="110">
        <f>'Main Pt 1'!B988</f>
        <v>5195</v>
      </c>
      <c r="C1488" s="110">
        <f>'Main Pt 1'!B1267</f>
        <v>2305</v>
      </c>
      <c r="D1488" s="110">
        <f>'Main Pt 1'!B1546</f>
        <v>2885</v>
      </c>
      <c r="E1488" s="110">
        <f>'Compare Pt 1'!B988</f>
        <v>38495</v>
      </c>
      <c r="F1488" s="110">
        <f>'Compare Pt 1'!B1267</f>
        <v>18515</v>
      </c>
      <c r="G1488" s="110">
        <f>'Compare Pt 1'!B1546</f>
        <v>19975</v>
      </c>
      <c r="H1488" s="84"/>
      <c r="I1488" s="84"/>
      <c r="J1488" s="84"/>
      <c r="K1488" s="84"/>
      <c r="L1488" s="84"/>
      <c r="M1488" s="84"/>
      <c r="N1488" s="84"/>
      <c r="O1488" s="84"/>
    </row>
    <row r="1489" spans="1:15" x14ac:dyDescent="0.2">
      <c r="A1489" s="84" t="s">
        <v>397</v>
      </c>
      <c r="B1489" s="110">
        <f>'Main Pt 1'!B989</f>
        <v>386730</v>
      </c>
      <c r="C1489" s="110">
        <f>'Main Pt 1'!B1268</f>
        <v>180920</v>
      </c>
      <c r="D1489" s="110">
        <f>'Main Pt 1'!B1547</f>
        <v>205810</v>
      </c>
      <c r="E1489" s="110">
        <f>'Compare Pt 1'!B989</f>
        <v>1769195</v>
      </c>
      <c r="F1489" s="110">
        <f>'Compare Pt 1'!B1268</f>
        <v>836150</v>
      </c>
      <c r="G1489" s="110">
        <f>'Compare Pt 1'!B1547</f>
        <v>933045</v>
      </c>
      <c r="H1489" s="84"/>
      <c r="I1489" s="84"/>
      <c r="J1489" s="84"/>
      <c r="K1489" s="84"/>
      <c r="L1489" s="84"/>
      <c r="M1489" s="84"/>
      <c r="N1489" s="84"/>
      <c r="O1489" s="84"/>
    </row>
    <row r="1490" spans="1:15" x14ac:dyDescent="0.2">
      <c r="A1490" s="84" t="s">
        <v>399</v>
      </c>
      <c r="B1490" s="110">
        <f>'Main Pt 1'!B990</f>
        <v>63530</v>
      </c>
      <c r="C1490" s="110">
        <f>'Main Pt 1'!B1269</f>
        <v>26935</v>
      </c>
      <c r="D1490" s="110">
        <f>'Main Pt 1'!B1548</f>
        <v>36595</v>
      </c>
      <c r="E1490" s="110">
        <f>'Compare Pt 1'!B990</f>
        <v>837130</v>
      </c>
      <c r="F1490" s="110">
        <f>'Compare Pt 1'!B1269</f>
        <v>369105</v>
      </c>
      <c r="G1490" s="110">
        <f>'Compare Pt 1'!B1548</f>
        <v>468025</v>
      </c>
      <c r="H1490" s="84"/>
      <c r="I1490" s="84"/>
      <c r="J1490" s="84"/>
      <c r="K1490" s="84"/>
      <c r="L1490" s="84"/>
      <c r="M1490" s="84"/>
      <c r="N1490" s="84"/>
      <c r="O1490" s="84"/>
    </row>
    <row r="1491" spans="1:15" x14ac:dyDescent="0.2">
      <c r="A1491" s="84" t="s">
        <v>661</v>
      </c>
      <c r="B1491" s="110">
        <f>'Main Pt 1'!B991</f>
        <v>55</v>
      </c>
      <c r="C1491" s="110">
        <f>'Main Pt 1'!B1270</f>
        <v>15</v>
      </c>
      <c r="D1491" s="110">
        <f>'Main Pt 1'!B1549</f>
        <v>40</v>
      </c>
      <c r="E1491" s="110">
        <f>'Compare Pt 1'!B991</f>
        <v>805</v>
      </c>
      <c r="F1491" s="110">
        <f>'Compare Pt 1'!B1270</f>
        <v>415</v>
      </c>
      <c r="G1491" s="110">
        <f>'Compare Pt 1'!B1549</f>
        <v>390</v>
      </c>
      <c r="H1491" s="84"/>
      <c r="I1491" s="84"/>
      <c r="J1491" s="84"/>
      <c r="K1491" s="84"/>
      <c r="L1491" s="84"/>
      <c r="M1491" s="84"/>
      <c r="N1491" s="84"/>
      <c r="O1491" s="84"/>
    </row>
    <row r="1492" spans="1:15" x14ac:dyDescent="0.2">
      <c r="A1492" s="84" t="s">
        <v>662</v>
      </c>
      <c r="B1492" s="110">
        <f>'Main Pt 1'!B992</f>
        <v>3015</v>
      </c>
      <c r="C1492" s="110">
        <f>'Main Pt 1'!B1271</f>
        <v>1380</v>
      </c>
      <c r="D1492" s="110">
        <f>'Main Pt 1'!B1550</f>
        <v>1640</v>
      </c>
      <c r="E1492" s="110">
        <f>'Compare Pt 1'!B992</f>
        <v>21390</v>
      </c>
      <c r="F1492" s="110">
        <f>'Compare Pt 1'!B1271</f>
        <v>9950</v>
      </c>
      <c r="G1492" s="110">
        <f>'Compare Pt 1'!B1550</f>
        <v>11440</v>
      </c>
      <c r="H1492" s="84"/>
      <c r="I1492" s="84"/>
      <c r="J1492" s="84"/>
      <c r="K1492" s="84"/>
      <c r="L1492" s="84"/>
      <c r="M1492" s="84"/>
      <c r="N1492" s="84"/>
      <c r="O1492" s="84"/>
    </row>
    <row r="1493" spans="1:15" x14ac:dyDescent="0.2">
      <c r="A1493" s="84" t="s">
        <v>405</v>
      </c>
      <c r="B1493" s="110">
        <f>'Main Pt 1'!B993</f>
        <v>15825</v>
      </c>
      <c r="C1493" s="110">
        <f>'Main Pt 1'!B1272</f>
        <v>6565</v>
      </c>
      <c r="D1493" s="110">
        <f>'Main Pt 1'!B1551</f>
        <v>9255</v>
      </c>
      <c r="E1493" s="110">
        <f>'Compare Pt 1'!B993</f>
        <v>121485</v>
      </c>
      <c r="F1493" s="110">
        <f>'Compare Pt 1'!B1272</f>
        <v>53415</v>
      </c>
      <c r="G1493" s="110">
        <f>'Compare Pt 1'!B1551</f>
        <v>68065</v>
      </c>
      <c r="H1493" s="84"/>
      <c r="I1493" s="84"/>
      <c r="J1493" s="84"/>
      <c r="K1493" s="84"/>
      <c r="L1493" s="84"/>
      <c r="M1493" s="84"/>
      <c r="N1493" s="84"/>
      <c r="O1493" s="84"/>
    </row>
    <row r="1494" spans="1:15" x14ac:dyDescent="0.2">
      <c r="A1494" s="84" t="s">
        <v>663</v>
      </c>
      <c r="B1494" s="110">
        <f>'Main Pt 1'!B994</f>
        <v>955</v>
      </c>
      <c r="C1494" s="110">
        <f>'Main Pt 1'!B1273</f>
        <v>455</v>
      </c>
      <c r="D1494" s="110">
        <f>'Main Pt 1'!B1552</f>
        <v>505</v>
      </c>
      <c r="E1494" s="110">
        <f>'Compare Pt 1'!B994</f>
        <v>4515</v>
      </c>
      <c r="F1494" s="110">
        <f>'Compare Pt 1'!B1273</f>
        <v>2275</v>
      </c>
      <c r="G1494" s="110">
        <f>'Compare Pt 1'!B1552</f>
        <v>2240</v>
      </c>
      <c r="H1494" s="84"/>
      <c r="I1494" s="84"/>
      <c r="J1494" s="84"/>
      <c r="K1494" s="84"/>
      <c r="L1494" s="84"/>
      <c r="M1494" s="84"/>
      <c r="N1494" s="84"/>
      <c r="O1494" s="84"/>
    </row>
    <row r="1495" spans="1:15" x14ac:dyDescent="0.2">
      <c r="A1495" s="84" t="s">
        <v>404</v>
      </c>
      <c r="B1495" s="110">
        <f>'Main Pt 1'!B995</f>
        <v>63365</v>
      </c>
      <c r="C1495" s="110">
        <f>'Main Pt 1'!B1274</f>
        <v>29410</v>
      </c>
      <c r="D1495" s="110">
        <f>'Main Pt 1'!B1553</f>
        <v>33950</v>
      </c>
      <c r="E1495" s="110">
        <f>'Compare Pt 1'!B995</f>
        <v>198210</v>
      </c>
      <c r="F1495" s="110">
        <f>'Compare Pt 1'!B1274</f>
        <v>93685</v>
      </c>
      <c r="G1495" s="110">
        <f>'Compare Pt 1'!B1553</f>
        <v>104525</v>
      </c>
      <c r="H1495" s="84"/>
      <c r="I1495" s="84"/>
      <c r="J1495" s="84"/>
      <c r="K1495" s="84"/>
      <c r="L1495" s="84"/>
      <c r="M1495" s="84"/>
      <c r="N1495" s="84"/>
      <c r="O1495" s="84"/>
    </row>
    <row r="1496" spans="1:15" x14ac:dyDescent="0.2">
      <c r="A1496" s="84" t="s">
        <v>664</v>
      </c>
      <c r="B1496" s="110">
        <f>'Main Pt 1'!B996</f>
        <v>2650</v>
      </c>
      <c r="C1496" s="110">
        <f>'Main Pt 1'!B1275</f>
        <v>1270</v>
      </c>
      <c r="D1496" s="110">
        <f>'Main Pt 1'!B1554</f>
        <v>1380</v>
      </c>
      <c r="E1496" s="110">
        <f>'Compare Pt 1'!B996</f>
        <v>24575</v>
      </c>
      <c r="F1496" s="110">
        <f>'Compare Pt 1'!B1275</f>
        <v>12185</v>
      </c>
      <c r="G1496" s="110">
        <f>'Compare Pt 1'!B1554</f>
        <v>12390</v>
      </c>
      <c r="H1496" s="84"/>
      <c r="I1496" s="84"/>
      <c r="J1496" s="84"/>
      <c r="K1496" s="84"/>
      <c r="L1496" s="84"/>
      <c r="M1496" s="84"/>
      <c r="N1496" s="84"/>
      <c r="O1496" s="84"/>
    </row>
    <row r="1497" spans="1:15" x14ac:dyDescent="0.2">
      <c r="A1497" s="84" t="s">
        <v>665</v>
      </c>
      <c r="B1497" s="110">
        <f>'Main Pt 1'!B997</f>
        <v>2180</v>
      </c>
      <c r="C1497" s="110">
        <f>'Main Pt 1'!B1276</f>
        <v>1025</v>
      </c>
      <c r="D1497" s="110">
        <f>'Main Pt 1'!B1555</f>
        <v>1155</v>
      </c>
      <c r="E1497" s="110">
        <f>'Compare Pt 1'!B997</f>
        <v>16925</v>
      </c>
      <c r="F1497" s="110">
        <f>'Compare Pt 1'!B1276</f>
        <v>7735</v>
      </c>
      <c r="G1497" s="110">
        <f>'Compare Pt 1'!B1555</f>
        <v>9185</v>
      </c>
      <c r="H1497" s="84"/>
      <c r="I1497" s="84"/>
      <c r="J1497" s="84"/>
      <c r="K1497" s="84"/>
      <c r="L1497" s="84"/>
      <c r="M1497" s="84"/>
      <c r="N1497" s="84"/>
      <c r="O1497" s="84"/>
    </row>
    <row r="1498" spans="1:15" x14ac:dyDescent="0.2">
      <c r="A1498" s="84" t="s">
        <v>666</v>
      </c>
      <c r="B1498" s="110">
        <f>'Main Pt 1'!B998</f>
        <v>1705</v>
      </c>
      <c r="C1498" s="110">
        <f>'Main Pt 1'!B1277</f>
        <v>795</v>
      </c>
      <c r="D1498" s="110">
        <f>'Main Pt 1'!B1556</f>
        <v>915</v>
      </c>
      <c r="E1498" s="110">
        <f>'Compare Pt 1'!B998</f>
        <v>7480</v>
      </c>
      <c r="F1498" s="110">
        <f>'Compare Pt 1'!B1277</f>
        <v>3560</v>
      </c>
      <c r="G1498" s="110">
        <f>'Compare Pt 1'!B1556</f>
        <v>3915</v>
      </c>
      <c r="H1498" s="84"/>
      <c r="I1498" s="84"/>
      <c r="J1498" s="84"/>
      <c r="K1498" s="84"/>
      <c r="L1498" s="84"/>
      <c r="M1498" s="84"/>
      <c r="N1498" s="84"/>
      <c r="O1498" s="84"/>
    </row>
    <row r="1499" spans="1:15" x14ac:dyDescent="0.2">
      <c r="A1499" s="84" t="s">
        <v>667</v>
      </c>
      <c r="B1499" s="110">
        <f>'Main Pt 1'!B999</f>
        <v>475</v>
      </c>
      <c r="C1499" s="110">
        <f>'Main Pt 1'!B1278</f>
        <v>215</v>
      </c>
      <c r="D1499" s="110">
        <f>'Main Pt 1'!B1557</f>
        <v>265</v>
      </c>
      <c r="E1499" s="110">
        <f>'Compare Pt 1'!B999</f>
        <v>2850</v>
      </c>
      <c r="F1499" s="110">
        <f>'Compare Pt 1'!B1278</f>
        <v>1325</v>
      </c>
      <c r="G1499" s="110">
        <f>'Compare Pt 1'!B1557</f>
        <v>1520</v>
      </c>
      <c r="H1499" s="84"/>
      <c r="I1499" s="84"/>
      <c r="J1499" s="84"/>
      <c r="K1499" s="84"/>
      <c r="L1499" s="84"/>
      <c r="M1499" s="84"/>
      <c r="N1499" s="84"/>
      <c r="O1499" s="84"/>
    </row>
    <row r="1500" spans="1:15" x14ac:dyDescent="0.2">
      <c r="A1500" s="84" t="s">
        <v>668</v>
      </c>
      <c r="B1500" s="110">
        <f>'Main Pt 1'!B1000</f>
        <v>10850</v>
      </c>
      <c r="C1500" s="110">
        <f>'Main Pt 1'!B1279</f>
        <v>4965</v>
      </c>
      <c r="D1500" s="110">
        <f>'Main Pt 1'!B1558</f>
        <v>5890</v>
      </c>
      <c r="E1500" s="110">
        <f>'Compare Pt 1'!B1000</f>
        <v>36510</v>
      </c>
      <c r="F1500" s="110">
        <f>'Compare Pt 1'!B1279</f>
        <v>16565</v>
      </c>
      <c r="G1500" s="110">
        <f>'Compare Pt 1'!B1558</f>
        <v>19945</v>
      </c>
      <c r="H1500" s="84"/>
      <c r="I1500" s="84"/>
      <c r="J1500" s="84"/>
      <c r="K1500" s="84"/>
      <c r="L1500" s="84"/>
      <c r="M1500" s="84"/>
      <c r="N1500" s="84"/>
      <c r="O1500" s="84"/>
    </row>
    <row r="1501" spans="1:15" x14ac:dyDescent="0.2">
      <c r="A1501" s="84" t="s">
        <v>669</v>
      </c>
      <c r="B1501" s="110">
        <f>'Main Pt 1'!B1001</f>
        <v>3050</v>
      </c>
      <c r="C1501" s="110">
        <f>'Main Pt 1'!B1280</f>
        <v>1240</v>
      </c>
      <c r="D1501" s="110">
        <f>'Main Pt 1'!B1559</f>
        <v>1810</v>
      </c>
      <c r="E1501" s="110">
        <f>'Compare Pt 1'!B1001</f>
        <v>19010</v>
      </c>
      <c r="F1501" s="110">
        <f>'Compare Pt 1'!B1280</f>
        <v>7330</v>
      </c>
      <c r="G1501" s="110">
        <f>'Compare Pt 1'!B1559</f>
        <v>11680</v>
      </c>
      <c r="H1501" s="84"/>
      <c r="I1501" s="84"/>
      <c r="J1501" s="84"/>
      <c r="K1501" s="84"/>
      <c r="L1501" s="84"/>
      <c r="M1501" s="84"/>
      <c r="N1501" s="84"/>
      <c r="O1501" s="84"/>
    </row>
    <row r="1502" spans="1:15" x14ac:dyDescent="0.2">
      <c r="A1502" s="84" t="s">
        <v>670</v>
      </c>
      <c r="B1502" s="110">
        <f>'Main Pt 1'!B1002</f>
        <v>1750</v>
      </c>
      <c r="C1502" s="110">
        <f>'Main Pt 1'!B1281</f>
        <v>895</v>
      </c>
      <c r="D1502" s="110">
        <f>'Main Pt 1'!B1560</f>
        <v>855</v>
      </c>
      <c r="E1502" s="110">
        <f>'Compare Pt 1'!B1002</f>
        <v>8040</v>
      </c>
      <c r="F1502" s="110">
        <f>'Compare Pt 1'!B1281</f>
        <v>4055</v>
      </c>
      <c r="G1502" s="110">
        <f>'Compare Pt 1'!B1560</f>
        <v>3985</v>
      </c>
      <c r="H1502" s="84"/>
      <c r="I1502" s="84"/>
      <c r="J1502" s="84"/>
      <c r="K1502" s="84"/>
      <c r="L1502" s="84"/>
      <c r="M1502" s="84"/>
      <c r="N1502" s="84"/>
      <c r="O1502" s="84"/>
    </row>
    <row r="1503" spans="1:15" x14ac:dyDescent="0.2">
      <c r="A1503" s="84" t="s">
        <v>671</v>
      </c>
      <c r="B1503" s="110">
        <f>'Main Pt 1'!B1003</f>
        <v>42695</v>
      </c>
      <c r="C1503" s="110">
        <f>'Main Pt 1'!B1282</f>
        <v>20305</v>
      </c>
      <c r="D1503" s="110">
        <f>'Main Pt 1'!B1561</f>
        <v>22385</v>
      </c>
      <c r="E1503" s="110">
        <f>'Compare Pt 1'!B1003</f>
        <v>240615</v>
      </c>
      <c r="F1503" s="110">
        <f>'Compare Pt 1'!B1282</f>
        <v>115935</v>
      </c>
      <c r="G1503" s="110">
        <f>'Compare Pt 1'!B1561</f>
        <v>124680</v>
      </c>
      <c r="H1503" s="84"/>
      <c r="I1503" s="84"/>
      <c r="J1503" s="84"/>
      <c r="K1503" s="84"/>
      <c r="L1503" s="84"/>
      <c r="M1503" s="84"/>
      <c r="N1503" s="84"/>
      <c r="O1503" s="84"/>
    </row>
    <row r="1504" spans="1:15" x14ac:dyDescent="0.2">
      <c r="A1504" s="84" t="s">
        <v>672</v>
      </c>
      <c r="B1504" s="110">
        <f>'Main Pt 1'!B1004</f>
        <v>1305</v>
      </c>
      <c r="C1504" s="110">
        <f>'Main Pt 1'!B1283</f>
        <v>610</v>
      </c>
      <c r="D1504" s="110">
        <f>'Main Pt 1'!B1562</f>
        <v>700</v>
      </c>
      <c r="E1504" s="110">
        <f>'Compare Pt 1'!B1004</f>
        <v>6500</v>
      </c>
      <c r="F1504" s="110">
        <f>'Compare Pt 1'!B1283</f>
        <v>3145</v>
      </c>
      <c r="G1504" s="110">
        <f>'Compare Pt 1'!B1562</f>
        <v>3355</v>
      </c>
      <c r="H1504" s="84"/>
      <c r="I1504" s="84"/>
      <c r="J1504" s="84"/>
      <c r="K1504" s="84"/>
      <c r="L1504" s="84"/>
      <c r="M1504" s="84"/>
      <c r="N1504" s="84"/>
      <c r="O1504" s="84"/>
    </row>
    <row r="1505" spans="1:15" x14ac:dyDescent="0.2">
      <c r="A1505" s="84" t="s">
        <v>674</v>
      </c>
      <c r="B1505" s="110">
        <f>'Main Pt 1'!B1006</f>
        <v>5120</v>
      </c>
      <c r="C1505" s="110">
        <f>'Main Pt 1'!B1285</f>
        <v>2555</v>
      </c>
      <c r="D1505" s="110">
        <f>'Main Pt 1'!B1564</f>
        <v>2565</v>
      </c>
      <c r="E1505" s="110">
        <f>'Compare Pt 1'!B1006</f>
        <v>22740</v>
      </c>
      <c r="F1505" s="110">
        <f>'Compare Pt 1'!B1285</f>
        <v>11285</v>
      </c>
      <c r="G1505" s="110">
        <f>'Compare Pt 1'!B1564</f>
        <v>11460</v>
      </c>
      <c r="H1505" s="84"/>
      <c r="I1505" s="84"/>
      <c r="J1505" s="84"/>
      <c r="K1505" s="84"/>
      <c r="L1505" s="84"/>
      <c r="M1505" s="84"/>
      <c r="N1505" s="84"/>
      <c r="O1505" s="84"/>
    </row>
    <row r="1506" spans="1:15" x14ac:dyDescent="0.2">
      <c r="A1506" s="84" t="s">
        <v>676</v>
      </c>
      <c r="B1506" s="110">
        <f>'Main Pt 1'!B1008</f>
        <v>4590</v>
      </c>
      <c r="C1506" s="110">
        <f>'Main Pt 1'!B1287</f>
        <v>2240</v>
      </c>
      <c r="D1506" s="110">
        <f>'Main Pt 1'!B1566</f>
        <v>2355</v>
      </c>
      <c r="E1506" s="110">
        <f>'Compare Pt 1'!B1008</f>
        <v>42315</v>
      </c>
      <c r="F1506" s="110">
        <f>'Compare Pt 1'!B1287</f>
        <v>21710</v>
      </c>
      <c r="G1506" s="110">
        <f>'Compare Pt 1'!B1566</f>
        <v>20605</v>
      </c>
      <c r="H1506" s="84"/>
      <c r="I1506" s="84"/>
      <c r="J1506" s="84"/>
      <c r="K1506" s="84"/>
      <c r="L1506" s="84"/>
      <c r="M1506" s="84"/>
      <c r="N1506" s="84"/>
      <c r="O1506" s="84"/>
    </row>
    <row r="1507" spans="1:15" x14ac:dyDescent="0.2">
      <c r="A1507" s="84" t="s">
        <v>677</v>
      </c>
      <c r="B1507" s="110">
        <f>'Main Pt 1'!B1009</f>
        <v>1495</v>
      </c>
      <c r="C1507" s="110">
        <f>'Main Pt 1'!B1288</f>
        <v>685</v>
      </c>
      <c r="D1507" s="110">
        <f>'Main Pt 1'!B1567</f>
        <v>810</v>
      </c>
      <c r="E1507" s="110">
        <f>'Compare Pt 1'!B1009</f>
        <v>15390</v>
      </c>
      <c r="F1507" s="110">
        <f>'Compare Pt 1'!B1288</f>
        <v>8065</v>
      </c>
      <c r="G1507" s="110">
        <f>'Compare Pt 1'!B1567</f>
        <v>7330</v>
      </c>
      <c r="H1507" s="84"/>
      <c r="I1507" s="84"/>
      <c r="J1507" s="84"/>
      <c r="K1507" s="84"/>
      <c r="L1507" s="84"/>
      <c r="M1507" s="84"/>
      <c r="N1507" s="84"/>
      <c r="O1507" s="84"/>
    </row>
    <row r="1508" spans="1:15" x14ac:dyDescent="0.2">
      <c r="A1508" s="84" t="s">
        <v>679</v>
      </c>
      <c r="B1508" s="110">
        <f>'Main Pt 1'!B1011</f>
        <v>2485</v>
      </c>
      <c r="C1508" s="110">
        <f>'Main Pt 1'!B1290</f>
        <v>1135</v>
      </c>
      <c r="D1508" s="110">
        <f>'Main Pt 1'!B1569</f>
        <v>1350</v>
      </c>
      <c r="E1508" s="110">
        <f>'Compare Pt 1'!B1011</f>
        <v>19375</v>
      </c>
      <c r="F1508" s="110">
        <f>'Compare Pt 1'!B1290</f>
        <v>9285</v>
      </c>
      <c r="G1508" s="110">
        <f>'Compare Pt 1'!B1569</f>
        <v>10085</v>
      </c>
      <c r="H1508" s="84"/>
      <c r="I1508" s="84"/>
      <c r="J1508" s="84"/>
      <c r="K1508" s="84"/>
      <c r="L1508" s="84"/>
      <c r="M1508" s="84"/>
      <c r="N1508" s="84"/>
      <c r="O1508" s="84"/>
    </row>
    <row r="1509" spans="1:15" x14ac:dyDescent="0.2">
      <c r="A1509" s="84" t="s">
        <v>680</v>
      </c>
      <c r="B1509" s="110">
        <f>'Main Pt 1'!B1012</f>
        <v>650</v>
      </c>
      <c r="C1509" s="110">
        <f>'Main Pt 1'!B1291</f>
        <v>295</v>
      </c>
      <c r="D1509" s="110">
        <f>'Main Pt 1'!B1570</f>
        <v>355</v>
      </c>
      <c r="E1509" s="110">
        <f>'Compare Pt 1'!B1012</f>
        <v>3290</v>
      </c>
      <c r="F1509" s="110">
        <f>'Compare Pt 1'!B1291</f>
        <v>1500</v>
      </c>
      <c r="G1509" s="110">
        <f>'Compare Pt 1'!B1570</f>
        <v>1790</v>
      </c>
      <c r="H1509" s="84"/>
      <c r="I1509" s="84"/>
      <c r="J1509" s="84"/>
      <c r="K1509" s="84"/>
      <c r="L1509" s="84"/>
      <c r="M1509" s="84"/>
      <c r="N1509" s="84"/>
      <c r="O1509" s="84"/>
    </row>
    <row r="1510" spans="1:15" x14ac:dyDescent="0.2">
      <c r="A1510" s="84" t="s">
        <v>681</v>
      </c>
      <c r="B1510" s="110">
        <f>'Main Pt 1'!B1013</f>
        <v>345</v>
      </c>
      <c r="C1510" s="110">
        <f>'Main Pt 1'!B1292</f>
        <v>165</v>
      </c>
      <c r="D1510" s="110">
        <f>'Main Pt 1'!B1571</f>
        <v>180</v>
      </c>
      <c r="E1510" s="110">
        <f>'Compare Pt 1'!B1013</f>
        <v>2495</v>
      </c>
      <c r="F1510" s="110">
        <f>'Compare Pt 1'!B1292</f>
        <v>1305</v>
      </c>
      <c r="G1510" s="110">
        <f>'Compare Pt 1'!B1571</f>
        <v>1195</v>
      </c>
      <c r="H1510" s="84"/>
      <c r="I1510" s="84"/>
      <c r="J1510" s="84"/>
      <c r="K1510" s="84"/>
      <c r="L1510" s="84"/>
      <c r="M1510" s="84"/>
      <c r="N1510" s="84"/>
      <c r="O1510" s="84"/>
    </row>
    <row r="1511" spans="1:15" x14ac:dyDescent="0.2">
      <c r="A1511" s="84" t="s">
        <v>682</v>
      </c>
      <c r="B1511" s="110">
        <f>'Main Pt 1'!B1014</f>
        <v>130</v>
      </c>
      <c r="C1511" s="110">
        <f>'Main Pt 1'!B1293</f>
        <v>60</v>
      </c>
      <c r="D1511" s="110">
        <f>'Main Pt 1'!B1572</f>
        <v>65</v>
      </c>
      <c r="E1511" s="110">
        <f>'Compare Pt 1'!B1014</f>
        <v>1105</v>
      </c>
      <c r="F1511" s="110">
        <f>'Compare Pt 1'!B1293</f>
        <v>625</v>
      </c>
      <c r="G1511" s="110">
        <f>'Compare Pt 1'!B1572</f>
        <v>475</v>
      </c>
      <c r="H1511" s="84"/>
      <c r="I1511" s="84"/>
      <c r="J1511" s="84"/>
      <c r="K1511" s="84"/>
      <c r="L1511" s="84"/>
      <c r="M1511" s="84"/>
      <c r="N1511" s="84"/>
      <c r="O1511" s="84"/>
    </row>
    <row r="1512" spans="1:15" x14ac:dyDescent="0.2">
      <c r="A1512" s="84" t="s">
        <v>683</v>
      </c>
      <c r="B1512" s="110">
        <f>'Main Pt 1'!B1015</f>
        <v>245</v>
      </c>
      <c r="C1512" s="110">
        <f>'Main Pt 1'!B1294</f>
        <v>100</v>
      </c>
      <c r="D1512" s="110">
        <f>'Main Pt 1'!B1573</f>
        <v>140</v>
      </c>
      <c r="E1512" s="110">
        <f>'Compare Pt 1'!B1015</f>
        <v>1525</v>
      </c>
      <c r="F1512" s="110">
        <f>'Compare Pt 1'!B1294</f>
        <v>725</v>
      </c>
      <c r="G1512" s="110">
        <f>'Compare Pt 1'!B1573</f>
        <v>810</v>
      </c>
      <c r="H1512" s="84"/>
      <c r="I1512" s="84"/>
      <c r="J1512" s="84"/>
      <c r="K1512" s="84"/>
      <c r="L1512" s="84"/>
      <c r="M1512" s="84"/>
      <c r="N1512" s="84"/>
      <c r="O1512" s="84"/>
    </row>
    <row r="1513" spans="1:15" x14ac:dyDescent="0.2">
      <c r="A1513" s="84" t="s">
        <v>684</v>
      </c>
      <c r="B1513" s="110">
        <f>'Main Pt 1'!B1016</f>
        <v>470</v>
      </c>
      <c r="C1513" s="110">
        <f>'Main Pt 1'!B1295</f>
        <v>195</v>
      </c>
      <c r="D1513" s="110">
        <f>'Main Pt 1'!B1574</f>
        <v>280</v>
      </c>
      <c r="E1513" s="110">
        <f>'Compare Pt 1'!B1016</f>
        <v>2330</v>
      </c>
      <c r="F1513" s="110">
        <f>'Compare Pt 1'!B1295</f>
        <v>1150</v>
      </c>
      <c r="G1513" s="110">
        <f>'Compare Pt 1'!B1574</f>
        <v>1190</v>
      </c>
      <c r="H1513" s="84"/>
      <c r="I1513" s="84"/>
      <c r="J1513" s="84"/>
      <c r="K1513" s="84"/>
      <c r="L1513" s="84"/>
      <c r="M1513" s="84"/>
      <c r="N1513" s="84"/>
      <c r="O1513" s="84"/>
    </row>
    <row r="1514" spans="1:15" x14ac:dyDescent="0.2">
      <c r="A1514" s="84"/>
      <c r="B1514" s="84"/>
      <c r="C1514" s="84"/>
      <c r="D1514" s="84"/>
      <c r="E1514" s="84"/>
      <c r="F1514" s="84"/>
      <c r="G1514" s="84"/>
      <c r="H1514" s="84"/>
      <c r="I1514" s="84"/>
      <c r="J1514" s="84"/>
      <c r="K1514" s="84"/>
      <c r="L1514" s="84"/>
      <c r="M1514" s="84"/>
      <c r="N1514" s="84"/>
      <c r="O1514" s="84"/>
    </row>
    <row r="1515" spans="1:15" ht="15.75" x14ac:dyDescent="0.25">
      <c r="A1515" s="99" t="s">
        <v>1464</v>
      </c>
      <c r="B1515" s="106">
        <f>'Main Pt 1'!B2364</f>
        <v>3824495</v>
      </c>
      <c r="C1515" s="106">
        <f>'Main Pt 1'!B2379</f>
        <v>1736495</v>
      </c>
      <c r="D1515" s="106">
        <f>'Main Pt 1'!B2394</f>
        <v>2088000</v>
      </c>
      <c r="E1515" s="106">
        <f>'Compare Pt 1'!B2364</f>
        <v>28643015</v>
      </c>
      <c r="F1515" s="106">
        <f>'Compare Pt 1'!B2379</f>
        <v>13990435</v>
      </c>
      <c r="G1515" s="106">
        <f>'Compare Pt 1'!B2394</f>
        <v>14652585</v>
      </c>
      <c r="H1515" s="69"/>
      <c r="I1515" s="69" t="s">
        <v>2425</v>
      </c>
      <c r="J1515" s="112" t="str">
        <f>TRIM('Main Pt 1'!$B$2)</f>
        <v>LIM-AT</v>
      </c>
      <c r="K1515" s="100" t="str">
        <f>CONCATENATE(J1515,": Male")</f>
        <v>LIM-AT: Male</v>
      </c>
      <c r="L1515" s="100" t="str">
        <f>CONCATENATE(J1515,": Female")</f>
        <v>LIM-AT: Female</v>
      </c>
      <c r="M1515" s="69" t="str">
        <f>TRIM('Compare Pt 1'!$B$2)</f>
        <v>Total pop'n</v>
      </c>
      <c r="N1515" s="100" t="str">
        <f>CONCATENATE(M1515,": Male")</f>
        <v>Total pop'n: Male</v>
      </c>
      <c r="O1515" s="100" t="str">
        <f>CONCATENATE(M1515,": Female")</f>
        <v>Total pop'n: Female</v>
      </c>
    </row>
    <row r="1516" spans="1:15" x14ac:dyDescent="0.2">
      <c r="A1516" s="69" t="s">
        <v>1465</v>
      </c>
      <c r="B1516" s="106">
        <f>'Main Pt 1'!B2365</f>
        <v>1126620</v>
      </c>
      <c r="C1516" s="106">
        <f>'Main Pt 1'!B2380</f>
        <v>510330</v>
      </c>
      <c r="D1516" s="106">
        <f>'Main Pt 1'!B2395</f>
        <v>616285</v>
      </c>
      <c r="E1516" s="106">
        <f>'Compare Pt 1'!B2365</f>
        <v>5239575</v>
      </c>
      <c r="F1516" s="106">
        <f>'Compare Pt 1'!B2380</f>
        <v>2667995</v>
      </c>
      <c r="G1516" s="106">
        <f>'Compare Pt 1'!B2395</f>
        <v>2571580</v>
      </c>
      <c r="H1516" s="69"/>
      <c r="I1516" s="69" t="str">
        <f>TRIM(A1516)</f>
        <v>No certificate, diploma or degree</v>
      </c>
      <c r="J1516" s="109">
        <f t="shared" ref="J1516:L1517" si="117">B1516/B$1515</f>
        <v>0.29458006874110176</v>
      </c>
      <c r="K1516" s="109">
        <f t="shared" si="117"/>
        <v>0.29388509612754427</v>
      </c>
      <c r="L1516" s="109">
        <f t="shared" si="117"/>
        <v>0.29515565134099619</v>
      </c>
      <c r="M1516" s="109">
        <f t="shared" ref="M1516:O1517" si="118">E1516/E$1515</f>
        <v>0.18292679733610445</v>
      </c>
      <c r="N1516" s="109">
        <f t="shared" si="118"/>
        <v>0.19070136132293242</v>
      </c>
      <c r="O1516" s="109">
        <f t="shared" si="118"/>
        <v>0.1755035033067544</v>
      </c>
    </row>
    <row r="1517" spans="1:15" x14ac:dyDescent="0.2">
      <c r="A1517" s="69" t="s">
        <v>1466</v>
      </c>
      <c r="B1517" s="106">
        <f>'Main Pt 1'!B2366</f>
        <v>1099095</v>
      </c>
      <c r="C1517" s="106">
        <f>'Main Pt 1'!B2381</f>
        <v>494460</v>
      </c>
      <c r="D1517" s="106">
        <f>'Main Pt 1'!B2396</f>
        <v>604630</v>
      </c>
      <c r="E1517" s="106">
        <f>'Compare Pt 1'!B2366</f>
        <v>7576400</v>
      </c>
      <c r="F1517" s="106">
        <f>'Compare Pt 1'!B2381</f>
        <v>3686635</v>
      </c>
      <c r="G1517" s="106">
        <f>'Compare Pt 1'!B2396</f>
        <v>3889770</v>
      </c>
      <c r="H1517" s="69"/>
      <c r="I1517" s="69" t="str">
        <f>TRIM(A1517)</f>
        <v>Secondary (high) school diploma or equivalency certificate</v>
      </c>
      <c r="J1517" s="109">
        <f t="shared" si="117"/>
        <v>0.28738304011379279</v>
      </c>
      <c r="K1517" s="109">
        <f t="shared" si="117"/>
        <v>0.28474599696515107</v>
      </c>
      <c r="L1517" s="109">
        <f t="shared" si="117"/>
        <v>0.28957375478927205</v>
      </c>
      <c r="M1517" s="109">
        <f t="shared" si="118"/>
        <v>0.26451126042422557</v>
      </c>
      <c r="N1517" s="109">
        <f t="shared" si="118"/>
        <v>0.26351110598062177</v>
      </c>
      <c r="O1517" s="109">
        <f t="shared" si="118"/>
        <v>0.26546646888586556</v>
      </c>
    </row>
    <row r="1518" spans="1:15" x14ac:dyDescent="0.2">
      <c r="A1518" s="69" t="s">
        <v>1467</v>
      </c>
      <c r="B1518" s="106">
        <f>'Main Pt 1'!B2367</f>
        <v>1598785</v>
      </c>
      <c r="C1518" s="106">
        <f>'Main Pt 1'!B2382</f>
        <v>731700</v>
      </c>
      <c r="D1518" s="106">
        <f>'Main Pt 1'!B2397</f>
        <v>867085</v>
      </c>
      <c r="E1518" s="106">
        <f>'Compare Pt 1'!B2367</f>
        <v>15827040</v>
      </c>
      <c r="F1518" s="106">
        <f>'Compare Pt 1'!B2382</f>
        <v>7635805</v>
      </c>
      <c r="G1518" s="106">
        <f>'Compare Pt 1'!B2397</f>
        <v>8191230</v>
      </c>
      <c r="H1518" s="69"/>
      <c r="I1518" s="69" t="str">
        <f>TRIM(A1519)</f>
        <v>Apprenticeship or trades certificate or diploma</v>
      </c>
      <c r="J1518" s="109">
        <f t="shared" ref="J1518:O1518" si="119">B1519/B$1515</f>
        <v>8.512234948666425E-2</v>
      </c>
      <c r="K1518" s="109">
        <f t="shared" si="119"/>
        <v>0.10559777022104873</v>
      </c>
      <c r="L1518" s="109">
        <f t="shared" si="119"/>
        <v>6.809386973180076E-2</v>
      </c>
      <c r="M1518" s="109">
        <f t="shared" si="119"/>
        <v>9.7764324042004649E-2</v>
      </c>
      <c r="N1518" s="109">
        <f t="shared" si="119"/>
        <v>0.136279536697751</v>
      </c>
      <c r="O1518" s="109">
        <f t="shared" si="119"/>
        <v>6.0989238417658041E-2</v>
      </c>
    </row>
    <row r="1519" spans="1:15" x14ac:dyDescent="0.2">
      <c r="A1519" s="69" t="s">
        <v>1468</v>
      </c>
      <c r="B1519" s="106">
        <f>'Main Pt 1'!B2368</f>
        <v>325550</v>
      </c>
      <c r="C1519" s="106">
        <f>'Main Pt 1'!B2383</f>
        <v>183370</v>
      </c>
      <c r="D1519" s="106">
        <f>'Main Pt 1'!B2398</f>
        <v>142180</v>
      </c>
      <c r="E1519" s="106">
        <f>'Compare Pt 1'!B2368</f>
        <v>2800265</v>
      </c>
      <c r="F1519" s="106">
        <f>'Compare Pt 1'!B2383</f>
        <v>1906610</v>
      </c>
      <c r="G1519" s="106">
        <f>'Compare Pt 1'!B2398</f>
        <v>893650</v>
      </c>
      <c r="H1519" s="69"/>
      <c r="I1519" s="69" t="str">
        <f>TRIM(A1522)</f>
        <v>College, CEGEP or other non-university certificate or diploma</v>
      </c>
      <c r="J1519" s="109">
        <f t="shared" ref="J1519:L1521" si="120">B1522/B$1515</f>
        <v>0.14621930477095668</v>
      </c>
      <c r="K1519" s="109">
        <f t="shared" si="120"/>
        <v>0.12251115033443805</v>
      </c>
      <c r="L1519" s="109">
        <f t="shared" si="120"/>
        <v>0.16593630268199233</v>
      </c>
      <c r="M1519" s="109">
        <f t="shared" ref="M1519:O1521" si="121">E1522/E$1515</f>
        <v>0.19389805856680939</v>
      </c>
      <c r="N1519" s="109">
        <f t="shared" si="121"/>
        <v>0.16632363468326752</v>
      </c>
      <c r="O1519" s="109">
        <f t="shared" si="121"/>
        <v>0.22022632866487382</v>
      </c>
    </row>
    <row r="1520" spans="1:15" x14ac:dyDescent="0.2">
      <c r="A1520" s="69" t="s">
        <v>1469</v>
      </c>
      <c r="B1520" s="106">
        <f>'Main Pt 1'!B2369</f>
        <v>203915</v>
      </c>
      <c r="C1520" s="106">
        <f>'Main Pt 1'!B2384</f>
        <v>99205</v>
      </c>
      <c r="D1520" s="106">
        <f>'Main Pt 1'!B2399</f>
        <v>104705</v>
      </c>
      <c r="E1520" s="106">
        <f>'Compare Pt 1'!B2369</f>
        <v>1549880</v>
      </c>
      <c r="F1520" s="106">
        <f>'Compare Pt 1'!B2384</f>
        <v>880365</v>
      </c>
      <c r="G1520" s="106">
        <f>'Compare Pt 1'!B2399</f>
        <v>669515</v>
      </c>
      <c r="H1520" s="69"/>
      <c r="I1520" s="69" t="str">
        <f>TRIM(A1523)</f>
        <v>University certificate or diploma below bachelor level</v>
      </c>
      <c r="J1520" s="109">
        <f t="shared" si="120"/>
        <v>2.5341907885877743E-2</v>
      </c>
      <c r="K1520" s="109">
        <f t="shared" si="120"/>
        <v>2.3325722216303531E-2</v>
      </c>
      <c r="L1520" s="109">
        <f t="shared" si="120"/>
        <v>2.7018678160919539E-2</v>
      </c>
      <c r="M1520" s="109">
        <f t="shared" si="121"/>
        <v>2.8395404603879865E-2</v>
      </c>
      <c r="N1520" s="109">
        <f t="shared" si="121"/>
        <v>2.3726210085676394E-2</v>
      </c>
      <c r="O1520" s="109">
        <f t="shared" si="121"/>
        <v>3.285392986971241E-2</v>
      </c>
    </row>
    <row r="1521" spans="1:15" x14ac:dyDescent="0.2">
      <c r="A1521" s="69" t="s">
        <v>1470</v>
      </c>
      <c r="B1521" s="106">
        <f>'Main Pt 1'!B2370</f>
        <v>121635</v>
      </c>
      <c r="C1521" s="106">
        <f>'Main Pt 1'!B2385</f>
        <v>84160</v>
      </c>
      <c r="D1521" s="106">
        <f>'Main Pt 1'!B2400</f>
        <v>37475</v>
      </c>
      <c r="E1521" s="106">
        <f>'Compare Pt 1'!B2370</f>
        <v>1250385</v>
      </c>
      <c r="F1521" s="106">
        <f>'Compare Pt 1'!B2385</f>
        <v>1026250</v>
      </c>
      <c r="G1521" s="106">
        <f>'Compare Pt 1'!B2400</f>
        <v>224135</v>
      </c>
      <c r="H1521" s="69"/>
      <c r="I1521" s="69" t="str">
        <f>TRIM(A1524)</f>
        <v>University certificate, diploma or degree at bachelor level or above</v>
      </c>
      <c r="J1521" s="109">
        <f t="shared" si="120"/>
        <v>0.16135332900160676</v>
      </c>
      <c r="K1521" s="109">
        <f t="shared" si="120"/>
        <v>0.16992850540888399</v>
      </c>
      <c r="L1521" s="109">
        <f t="shared" si="120"/>
        <v>0.15422174329501917</v>
      </c>
      <c r="M1521" s="109">
        <f t="shared" si="121"/>
        <v>0.23250415502697602</v>
      </c>
      <c r="N1521" s="109">
        <f t="shared" si="121"/>
        <v>0.2194581512297509</v>
      </c>
      <c r="O1521" s="109">
        <f t="shared" si="121"/>
        <v>0.24496053085513581</v>
      </c>
    </row>
    <row r="1522" spans="1:15" x14ac:dyDescent="0.2">
      <c r="A1522" s="69" t="s">
        <v>1471</v>
      </c>
      <c r="B1522" s="106">
        <f>'Main Pt 1'!B2371</f>
        <v>559215</v>
      </c>
      <c r="C1522" s="106">
        <f>'Main Pt 1'!B2386</f>
        <v>212740</v>
      </c>
      <c r="D1522" s="106">
        <f>'Main Pt 1'!B2401</f>
        <v>346475</v>
      </c>
      <c r="E1522" s="106">
        <f>'Compare Pt 1'!B2371</f>
        <v>5553825</v>
      </c>
      <c r="F1522" s="106">
        <f>'Compare Pt 1'!B2386</f>
        <v>2326940</v>
      </c>
      <c r="G1522" s="106">
        <f>'Compare Pt 1'!B2401</f>
        <v>3226885</v>
      </c>
      <c r="H1522" s="69"/>
      <c r="I1522" s="69"/>
      <c r="J1522" s="69"/>
      <c r="K1522" s="69"/>
      <c r="L1522" s="69"/>
      <c r="M1522" s="69"/>
      <c r="N1522" s="69"/>
      <c r="O1522" s="69"/>
    </row>
    <row r="1523" spans="1:15" x14ac:dyDescent="0.2">
      <c r="A1523" s="69" t="s">
        <v>1472</v>
      </c>
      <c r="B1523" s="106">
        <f>'Main Pt 1'!B2372</f>
        <v>96920</v>
      </c>
      <c r="C1523" s="106">
        <f>'Main Pt 1'!B2387</f>
        <v>40505</v>
      </c>
      <c r="D1523" s="106">
        <f>'Main Pt 1'!B2402</f>
        <v>56415</v>
      </c>
      <c r="E1523" s="106">
        <f>'Compare Pt 1'!B2372</f>
        <v>813330</v>
      </c>
      <c r="F1523" s="106">
        <f>'Compare Pt 1'!B2387</f>
        <v>331940</v>
      </c>
      <c r="G1523" s="106">
        <f>'Compare Pt 1'!B2402</f>
        <v>481395</v>
      </c>
      <c r="H1523" s="69"/>
      <c r="I1523" s="69"/>
      <c r="J1523" s="69"/>
      <c r="K1523" s="69"/>
      <c r="L1523" s="69"/>
      <c r="M1523" s="69"/>
      <c r="N1523" s="69"/>
      <c r="O1523" s="69"/>
    </row>
    <row r="1524" spans="1:15" x14ac:dyDescent="0.2">
      <c r="A1524" s="69" t="s">
        <v>1473</v>
      </c>
      <c r="B1524" s="106">
        <f>'Main Pt 1'!B2373</f>
        <v>617095</v>
      </c>
      <c r="C1524" s="106">
        <f>'Main Pt 1'!B2388</f>
        <v>295080</v>
      </c>
      <c r="D1524" s="106">
        <f>'Main Pt 1'!B2403</f>
        <v>322015</v>
      </c>
      <c r="E1524" s="106">
        <f>'Compare Pt 1'!B2373</f>
        <v>6659620</v>
      </c>
      <c r="F1524" s="106">
        <f>'Compare Pt 1'!B2388</f>
        <v>3070315</v>
      </c>
      <c r="G1524" s="106">
        <f>'Compare Pt 1'!B2403</f>
        <v>3589305</v>
      </c>
      <c r="H1524" s="69"/>
      <c r="I1524" s="69"/>
      <c r="J1524" s="69"/>
      <c r="K1524" s="69"/>
      <c r="L1524" s="69"/>
      <c r="M1524" s="69"/>
      <c r="N1524" s="69"/>
      <c r="O1524" s="69"/>
    </row>
    <row r="1525" spans="1:15" x14ac:dyDescent="0.2">
      <c r="A1525" s="69" t="s">
        <v>1474</v>
      </c>
      <c r="B1525" s="106">
        <f>'Main Pt 1'!B2374</f>
        <v>405710</v>
      </c>
      <c r="C1525" s="106">
        <f>'Main Pt 1'!B2389</f>
        <v>186540</v>
      </c>
      <c r="D1525" s="106">
        <f>'Main Pt 1'!B2404</f>
        <v>219175</v>
      </c>
      <c r="E1525" s="106">
        <f>'Compare Pt 1'!B2374</f>
        <v>4443840</v>
      </c>
      <c r="F1525" s="106">
        <f>'Compare Pt 1'!B2389</f>
        <v>1967905</v>
      </c>
      <c r="G1525" s="106">
        <f>'Compare Pt 1'!B2404</f>
        <v>2475930</v>
      </c>
      <c r="H1525" s="69"/>
      <c r="I1525" s="69"/>
      <c r="J1525" s="109"/>
      <c r="K1525" s="109"/>
      <c r="L1525" s="109"/>
      <c r="M1525" s="69"/>
      <c r="N1525" s="69"/>
      <c r="O1525" s="69"/>
    </row>
    <row r="1526" spans="1:15" x14ac:dyDescent="0.2">
      <c r="A1526" s="69" t="s">
        <v>1475</v>
      </c>
      <c r="B1526" s="106">
        <f>'Main Pt 1'!B2375</f>
        <v>44030</v>
      </c>
      <c r="C1526" s="106">
        <f>'Main Pt 1'!B2390</f>
        <v>20450</v>
      </c>
      <c r="D1526" s="106">
        <f>'Main Pt 1'!B2405</f>
        <v>23580</v>
      </c>
      <c r="E1526" s="106">
        <f>'Compare Pt 1'!B2375</f>
        <v>462295</v>
      </c>
      <c r="F1526" s="106">
        <f>'Compare Pt 1'!B2390</f>
        <v>203725</v>
      </c>
      <c r="G1526" s="106">
        <f>'Compare Pt 1'!B2405</f>
        <v>258570</v>
      </c>
      <c r="H1526" s="69"/>
      <c r="I1526" s="69"/>
      <c r="J1526" s="109"/>
      <c r="K1526" s="109"/>
      <c r="L1526" s="109"/>
      <c r="M1526" s="69"/>
      <c r="N1526" s="69"/>
      <c r="O1526" s="69"/>
    </row>
    <row r="1527" spans="1:15" x14ac:dyDescent="0.2">
      <c r="A1527" s="69" t="s">
        <v>1476</v>
      </c>
      <c r="B1527" s="106">
        <f>'Main Pt 1'!B2376</f>
        <v>18530</v>
      </c>
      <c r="C1527" s="106">
        <f>'Main Pt 1'!B2391</f>
        <v>9085</v>
      </c>
      <c r="D1527" s="106">
        <f>'Main Pt 1'!B2406</f>
        <v>9445</v>
      </c>
      <c r="E1527" s="106">
        <f>'Compare Pt 1'!B2376</f>
        <v>190925</v>
      </c>
      <c r="F1527" s="106">
        <f>'Compare Pt 1'!B2391</f>
        <v>102535</v>
      </c>
      <c r="G1527" s="106">
        <f>'Compare Pt 1'!B2406</f>
        <v>88390</v>
      </c>
      <c r="H1527" s="69"/>
      <c r="I1527" s="69"/>
      <c r="J1527" s="109"/>
      <c r="K1527" s="109"/>
      <c r="L1527" s="109"/>
      <c r="M1527" s="69"/>
      <c r="N1527" s="69"/>
      <c r="O1527" s="69"/>
    </row>
    <row r="1528" spans="1:15" x14ac:dyDescent="0.2">
      <c r="A1528" s="69" t="s">
        <v>1477</v>
      </c>
      <c r="B1528" s="106">
        <f>'Main Pt 1'!B2377</f>
        <v>129150</v>
      </c>
      <c r="C1528" s="106">
        <f>'Main Pt 1'!B2392</f>
        <v>66605</v>
      </c>
      <c r="D1528" s="106">
        <f>'Main Pt 1'!B2407</f>
        <v>62550</v>
      </c>
      <c r="E1528" s="106">
        <f>'Compare Pt 1'!B2377</f>
        <v>1331050</v>
      </c>
      <c r="F1528" s="106">
        <f>'Compare Pt 1'!B2392</f>
        <v>651515</v>
      </c>
      <c r="G1528" s="106">
        <f>'Compare Pt 1'!B2407</f>
        <v>679535</v>
      </c>
      <c r="H1528" s="69"/>
      <c r="I1528" s="69"/>
      <c r="J1528" s="109"/>
      <c r="K1528" s="109"/>
      <c r="L1528" s="109"/>
      <c r="M1528" s="69"/>
      <c r="N1528" s="69"/>
      <c r="O1528" s="69"/>
    </row>
    <row r="1529" spans="1:15" x14ac:dyDescent="0.2">
      <c r="A1529" s="69" t="s">
        <v>1478</v>
      </c>
      <c r="B1529" s="106">
        <f>'Main Pt 1'!B2378</f>
        <v>19675</v>
      </c>
      <c r="C1529" s="106">
        <f>'Main Pt 1'!B2393</f>
        <v>12405</v>
      </c>
      <c r="D1529" s="106">
        <f>'Main Pt 1'!B2408</f>
        <v>7270</v>
      </c>
      <c r="E1529" s="106">
        <f>'Compare Pt 1'!B2378</f>
        <v>231515</v>
      </c>
      <c r="F1529" s="106">
        <f>'Compare Pt 1'!B2393</f>
        <v>144640</v>
      </c>
      <c r="G1529" s="106">
        <f>'Compare Pt 1'!B2408</f>
        <v>86870</v>
      </c>
      <c r="H1529" s="69"/>
      <c r="I1529" s="69"/>
      <c r="J1529" s="109"/>
      <c r="K1529" s="109"/>
      <c r="L1529" s="109"/>
      <c r="M1529" s="69"/>
      <c r="N1529" s="69"/>
      <c r="O1529" s="69"/>
    </row>
    <row r="1530" spans="1:15" x14ac:dyDescent="0.2">
      <c r="A1530" s="69"/>
      <c r="B1530" s="106"/>
      <c r="C1530" s="106"/>
      <c r="D1530" s="106"/>
      <c r="E1530" s="106"/>
      <c r="F1530" s="106"/>
      <c r="G1530" s="106"/>
      <c r="H1530" s="69"/>
      <c r="I1530" s="69"/>
      <c r="J1530" s="69"/>
      <c r="K1530" s="69"/>
      <c r="L1530" s="69"/>
      <c r="M1530" s="69"/>
      <c r="N1530" s="69"/>
      <c r="O1530" s="69"/>
    </row>
    <row r="1531" spans="1:15" ht="15.75" x14ac:dyDescent="0.25">
      <c r="A1531" s="99" t="s">
        <v>1495</v>
      </c>
      <c r="B1531" s="106">
        <f>'Main Pt 1'!B2409</f>
        <v>2350920</v>
      </c>
      <c r="C1531" s="106">
        <f>'Main Pt 1'!B2424</f>
        <v>1094550</v>
      </c>
      <c r="D1531" s="106">
        <f>'Main Pt 1'!B2439</f>
        <v>1256370</v>
      </c>
      <c r="E1531" s="106">
        <f>'Compare Pt 1'!B2409</f>
        <v>18931380</v>
      </c>
      <c r="F1531" s="106">
        <f>'Compare Pt 1'!B2424</f>
        <v>9268560</v>
      </c>
      <c r="G1531" s="106">
        <f>'Compare Pt 1'!B2439</f>
        <v>9662825</v>
      </c>
      <c r="H1531" s="69"/>
      <c r="I1531" s="69" t="s">
        <v>2426</v>
      </c>
      <c r="J1531" s="112" t="str">
        <f>TRIM('Main Pt 1'!$B$2)</f>
        <v>LIM-AT</v>
      </c>
      <c r="K1531" s="100" t="str">
        <f>CONCATENATE(J1531,": Male")</f>
        <v>LIM-AT: Male</v>
      </c>
      <c r="L1531" s="100" t="str">
        <f>CONCATENATE(J1531,": Female")</f>
        <v>LIM-AT: Female</v>
      </c>
      <c r="M1531" s="69" t="str">
        <f>TRIM('Compare Pt 1'!$B$2)</f>
        <v>Total pop'n</v>
      </c>
      <c r="N1531" s="100" t="str">
        <f>CONCATENATE(M1531,": Male")</f>
        <v>Total pop'n: Male</v>
      </c>
      <c r="O1531" s="100" t="str">
        <f>CONCATENATE(M1531,": Female")</f>
        <v>Total pop'n: Female</v>
      </c>
    </row>
    <row r="1532" spans="1:15" x14ac:dyDescent="0.2">
      <c r="A1532" s="69" t="s">
        <v>1465</v>
      </c>
      <c r="B1532" s="106">
        <f>'Main Pt 1'!B2410</f>
        <v>515190</v>
      </c>
      <c r="C1532" s="106">
        <f>'Main Pt 1'!B2425</f>
        <v>254510</v>
      </c>
      <c r="D1532" s="106">
        <f>'Main Pt 1'!B2440</f>
        <v>260680</v>
      </c>
      <c r="E1532" s="106">
        <f>'Compare Pt 1'!B2410</f>
        <v>2169790</v>
      </c>
      <c r="F1532" s="106">
        <f>'Compare Pt 1'!B2425</f>
        <v>1200110</v>
      </c>
      <c r="G1532" s="106">
        <f>'Compare Pt 1'!B2440</f>
        <v>969685</v>
      </c>
      <c r="H1532" s="69"/>
      <c r="I1532" s="69" t="str">
        <f>TRIM(A1532)</f>
        <v>No certificate, diploma or degree</v>
      </c>
      <c r="J1532" s="109">
        <f t="shared" ref="J1532:L1533" si="122">B1532/B$1531</f>
        <v>0.21914399469143994</v>
      </c>
      <c r="K1532" s="109">
        <f t="shared" si="122"/>
        <v>0.23252478187382944</v>
      </c>
      <c r="L1532" s="109">
        <f t="shared" si="122"/>
        <v>0.2074866480415801</v>
      </c>
      <c r="M1532" s="109">
        <f t="shared" ref="M1532:O1533" si="123">E1532/E$1531</f>
        <v>0.11461340905945579</v>
      </c>
      <c r="N1532" s="109">
        <f t="shared" si="123"/>
        <v>0.12948181810335155</v>
      </c>
      <c r="O1532" s="109">
        <f t="shared" si="123"/>
        <v>0.10035212269703736</v>
      </c>
    </row>
    <row r="1533" spans="1:15" x14ac:dyDescent="0.2">
      <c r="A1533" s="69" t="s">
        <v>1466</v>
      </c>
      <c r="B1533" s="106">
        <f>'Main Pt 1'!B2411</f>
        <v>631185</v>
      </c>
      <c r="C1533" s="106">
        <f>'Main Pt 1'!B2426</f>
        <v>291725</v>
      </c>
      <c r="D1533" s="106">
        <f>'Main Pt 1'!B2441</f>
        <v>339460</v>
      </c>
      <c r="E1533" s="106">
        <f>'Compare Pt 1'!B2411</f>
        <v>4494585</v>
      </c>
      <c r="F1533" s="106">
        <f>'Compare Pt 1'!B2426</f>
        <v>2247025</v>
      </c>
      <c r="G1533" s="106">
        <f>'Compare Pt 1'!B2441</f>
        <v>2247565</v>
      </c>
      <c r="H1533" s="69"/>
      <c r="I1533" s="69" t="str">
        <f>TRIM(A1533)</f>
        <v>Secondary (high) school diploma or equivalency certificate</v>
      </c>
      <c r="J1533" s="109">
        <f t="shared" si="122"/>
        <v>0.26848425297330408</v>
      </c>
      <c r="K1533" s="109">
        <f t="shared" si="122"/>
        <v>0.26652505595906995</v>
      </c>
      <c r="L1533" s="109">
        <f t="shared" si="122"/>
        <v>0.27019110612319619</v>
      </c>
      <c r="M1533" s="109">
        <f t="shared" si="123"/>
        <v>0.23741454664160774</v>
      </c>
      <c r="N1533" s="109">
        <f t="shared" si="123"/>
        <v>0.24243517871168768</v>
      </c>
      <c r="O1533" s="109">
        <f t="shared" si="123"/>
        <v>0.23259916225327479</v>
      </c>
    </row>
    <row r="1534" spans="1:15" x14ac:dyDescent="0.2">
      <c r="A1534" s="69" t="s">
        <v>1467</v>
      </c>
      <c r="B1534" s="106">
        <f>'Main Pt 1'!B2412</f>
        <v>1204545</v>
      </c>
      <c r="C1534" s="106">
        <f>'Main Pt 1'!B2427</f>
        <v>548320</v>
      </c>
      <c r="D1534" s="106">
        <f>'Main Pt 1'!B2442</f>
        <v>656225</v>
      </c>
      <c r="E1534" s="106">
        <f>'Compare Pt 1'!B2412</f>
        <v>12267010</v>
      </c>
      <c r="F1534" s="106">
        <f>'Compare Pt 1'!B2427</f>
        <v>5821430</v>
      </c>
      <c r="G1534" s="106">
        <f>'Compare Pt 1'!B2442</f>
        <v>6445580</v>
      </c>
      <c r="H1534" s="69"/>
      <c r="I1534" s="69" t="str">
        <f>TRIM(A1535)</f>
        <v>Apprenticeship or trades certificate or diploma</v>
      </c>
      <c r="J1534" s="109">
        <f t="shared" ref="J1534:O1534" si="124">B1535/B$1531</f>
        <v>9.9422779167304715E-2</v>
      </c>
      <c r="K1534" s="109">
        <f t="shared" si="124"/>
        <v>0.11886163263441597</v>
      </c>
      <c r="L1534" s="109">
        <f t="shared" si="124"/>
        <v>8.2487642971417655E-2</v>
      </c>
      <c r="M1534" s="109">
        <f t="shared" si="124"/>
        <v>0.10788595443121421</v>
      </c>
      <c r="N1534" s="109">
        <f t="shared" si="124"/>
        <v>0.14865092312074368</v>
      </c>
      <c r="O1534" s="109">
        <f t="shared" si="124"/>
        <v>6.8784232354409808E-2</v>
      </c>
    </row>
    <row r="1535" spans="1:15" x14ac:dyDescent="0.2">
      <c r="A1535" s="69" t="s">
        <v>1468</v>
      </c>
      <c r="B1535" s="106">
        <f>'Main Pt 1'!B2413</f>
        <v>233735</v>
      </c>
      <c r="C1535" s="106">
        <f>'Main Pt 1'!B2428</f>
        <v>130100</v>
      </c>
      <c r="D1535" s="106">
        <f>'Main Pt 1'!B2443</f>
        <v>103635</v>
      </c>
      <c r="E1535" s="106">
        <f>'Compare Pt 1'!B2413</f>
        <v>2042430</v>
      </c>
      <c r="F1535" s="106">
        <f>'Compare Pt 1'!B2428</f>
        <v>1377780</v>
      </c>
      <c r="G1535" s="106">
        <f>'Compare Pt 1'!B2443</f>
        <v>664650</v>
      </c>
      <c r="H1535" s="69"/>
      <c r="I1535" s="69" t="str">
        <f>TRIM(A1538)</f>
        <v>College, CEGEP or other non-university certificate or diploma</v>
      </c>
      <c r="J1535" s="109">
        <f t="shared" ref="J1535:L1537" si="125">B1538/B$1531</f>
        <v>0.17549087165875488</v>
      </c>
      <c r="K1535" s="109">
        <f t="shared" si="125"/>
        <v>0.14406833858663379</v>
      </c>
      <c r="L1535" s="109">
        <f t="shared" si="125"/>
        <v>0.20286619387600788</v>
      </c>
      <c r="M1535" s="109">
        <f t="shared" ref="M1535:O1537" si="126">E1538/E$1531</f>
        <v>0.22407162076932585</v>
      </c>
      <c r="N1535" s="109">
        <f t="shared" si="126"/>
        <v>0.19270145524223828</v>
      </c>
      <c r="O1535" s="109">
        <f t="shared" si="126"/>
        <v>0.25416117957222656</v>
      </c>
    </row>
    <row r="1536" spans="1:15" x14ac:dyDescent="0.2">
      <c r="A1536" s="69" t="s">
        <v>1469</v>
      </c>
      <c r="B1536" s="106">
        <f>'Main Pt 1'!B2414</f>
        <v>149030</v>
      </c>
      <c r="C1536" s="106">
        <f>'Main Pt 1'!B2429</f>
        <v>72090</v>
      </c>
      <c r="D1536" s="106">
        <f>'Main Pt 1'!B2444</f>
        <v>76945</v>
      </c>
      <c r="E1536" s="106">
        <f>'Compare Pt 1'!B2414</f>
        <v>1145040</v>
      </c>
      <c r="F1536" s="106">
        <f>'Compare Pt 1'!B2429</f>
        <v>639790</v>
      </c>
      <c r="G1536" s="106">
        <f>'Compare Pt 1'!B2444</f>
        <v>505250</v>
      </c>
      <c r="H1536" s="69"/>
      <c r="I1536" s="69" t="str">
        <f>TRIM(A1539)</f>
        <v>University certificate or diploma below bachelor level</v>
      </c>
      <c r="J1536" s="109">
        <f t="shared" si="125"/>
        <v>2.9328943562520204E-2</v>
      </c>
      <c r="K1536" s="109">
        <f t="shared" si="125"/>
        <v>2.649033849527203E-2</v>
      </c>
      <c r="L1536" s="109">
        <f t="shared" si="125"/>
        <v>3.1797957608029483E-2</v>
      </c>
      <c r="M1536" s="109">
        <f t="shared" si="126"/>
        <v>3.0683711382899714E-2</v>
      </c>
      <c r="N1536" s="109">
        <f t="shared" si="126"/>
        <v>2.5897766211795577E-2</v>
      </c>
      <c r="O1536" s="109">
        <f t="shared" si="126"/>
        <v>3.5274363346122897E-2</v>
      </c>
    </row>
    <row r="1537" spans="1:15" x14ac:dyDescent="0.2">
      <c r="A1537" s="69" t="s">
        <v>1470</v>
      </c>
      <c r="B1537" s="106">
        <f>'Main Pt 1'!B2415</f>
        <v>84705</v>
      </c>
      <c r="C1537" s="106">
        <f>'Main Pt 1'!B2430</f>
        <v>58015</v>
      </c>
      <c r="D1537" s="106">
        <f>'Main Pt 1'!B2445</f>
        <v>26690</v>
      </c>
      <c r="E1537" s="106">
        <f>'Compare Pt 1'!B2415</f>
        <v>897395</v>
      </c>
      <c r="F1537" s="106">
        <f>'Compare Pt 1'!B2430</f>
        <v>737985</v>
      </c>
      <c r="G1537" s="106">
        <f>'Compare Pt 1'!B2445</f>
        <v>159405</v>
      </c>
      <c r="H1537" s="69"/>
      <c r="I1537" s="69" t="str">
        <f>TRIM(A1540)</f>
        <v>University certificate, diploma or degree at bachelor level or above</v>
      </c>
      <c r="J1537" s="109">
        <f t="shared" si="125"/>
        <v>0.20812915794667619</v>
      </c>
      <c r="K1537" s="109">
        <f t="shared" si="125"/>
        <v>0.21152985245077885</v>
      </c>
      <c r="L1537" s="109">
        <f t="shared" si="125"/>
        <v>0.20516647166041851</v>
      </c>
      <c r="M1537" s="109">
        <f t="shared" si="126"/>
        <v>0.28533075771549671</v>
      </c>
      <c r="N1537" s="109">
        <f t="shared" si="126"/>
        <v>0.26083339806830835</v>
      </c>
      <c r="O1537" s="109">
        <f t="shared" si="126"/>
        <v>0.3088284223299087</v>
      </c>
    </row>
    <row r="1538" spans="1:15" x14ac:dyDescent="0.2">
      <c r="A1538" s="69" t="s">
        <v>1471</v>
      </c>
      <c r="B1538" s="106">
        <f>'Main Pt 1'!B2416</f>
        <v>412565</v>
      </c>
      <c r="C1538" s="106">
        <f>'Main Pt 1'!B2431</f>
        <v>157690</v>
      </c>
      <c r="D1538" s="106">
        <f>'Main Pt 1'!B2446</f>
        <v>254875</v>
      </c>
      <c r="E1538" s="106">
        <f>'Compare Pt 1'!B2416</f>
        <v>4241985</v>
      </c>
      <c r="F1538" s="106">
        <f>'Compare Pt 1'!B2431</f>
        <v>1786065</v>
      </c>
      <c r="G1538" s="106">
        <f>'Compare Pt 1'!B2446</f>
        <v>2455915</v>
      </c>
      <c r="H1538" s="69"/>
      <c r="I1538" s="69"/>
      <c r="J1538" s="69"/>
      <c r="K1538" s="69"/>
      <c r="L1538" s="69"/>
      <c r="M1538" s="69"/>
      <c r="N1538" s="69"/>
      <c r="O1538" s="69"/>
    </row>
    <row r="1539" spans="1:15" x14ac:dyDescent="0.2">
      <c r="A1539" s="69" t="s">
        <v>1472</v>
      </c>
      <c r="B1539" s="106">
        <f>'Main Pt 1'!B2417</f>
        <v>68950</v>
      </c>
      <c r="C1539" s="106">
        <f>'Main Pt 1'!B2432</f>
        <v>28995</v>
      </c>
      <c r="D1539" s="106">
        <f>'Main Pt 1'!B2447</f>
        <v>39950</v>
      </c>
      <c r="E1539" s="106">
        <f>'Compare Pt 1'!B2417</f>
        <v>580885</v>
      </c>
      <c r="F1539" s="106">
        <f>'Compare Pt 1'!B2432</f>
        <v>240035</v>
      </c>
      <c r="G1539" s="106">
        <f>'Compare Pt 1'!B2447</f>
        <v>340850</v>
      </c>
      <c r="H1539" s="69"/>
      <c r="I1539" s="69"/>
      <c r="J1539" s="69"/>
      <c r="K1539" s="69"/>
      <c r="L1539" s="69"/>
      <c r="M1539" s="69"/>
      <c r="N1539" s="69"/>
      <c r="O1539" s="69"/>
    </row>
    <row r="1540" spans="1:15" x14ac:dyDescent="0.2">
      <c r="A1540" s="69" t="s">
        <v>1473</v>
      </c>
      <c r="B1540" s="106">
        <f>'Main Pt 1'!B2418</f>
        <v>489295</v>
      </c>
      <c r="C1540" s="106">
        <f>'Main Pt 1'!B2433</f>
        <v>231530</v>
      </c>
      <c r="D1540" s="106">
        <f>'Main Pt 1'!B2448</f>
        <v>257765</v>
      </c>
      <c r="E1540" s="106">
        <f>'Compare Pt 1'!B2418</f>
        <v>5401705</v>
      </c>
      <c r="F1540" s="106">
        <f>'Compare Pt 1'!B2433</f>
        <v>2417550</v>
      </c>
      <c r="G1540" s="106">
        <f>'Compare Pt 1'!B2448</f>
        <v>2984155</v>
      </c>
      <c r="H1540" s="69"/>
      <c r="I1540" s="69"/>
      <c r="J1540" s="69"/>
      <c r="K1540" s="69"/>
      <c r="L1540" s="69"/>
      <c r="M1540" s="69"/>
      <c r="N1540" s="69"/>
      <c r="O1540" s="69"/>
    </row>
    <row r="1541" spans="1:15" x14ac:dyDescent="0.2">
      <c r="A1541" s="69" t="s">
        <v>1474</v>
      </c>
      <c r="B1541" s="106">
        <f>'Main Pt 1'!B2419</f>
        <v>310560</v>
      </c>
      <c r="C1541" s="106">
        <f>'Main Pt 1'!B2434</f>
        <v>141290</v>
      </c>
      <c r="D1541" s="106">
        <f>'Main Pt 1'!B2449</f>
        <v>169275</v>
      </c>
      <c r="E1541" s="106">
        <f>'Compare Pt 1'!B2419</f>
        <v>3590080</v>
      </c>
      <c r="F1541" s="106">
        <f>'Compare Pt 1'!B2434</f>
        <v>1562155</v>
      </c>
      <c r="G1541" s="106">
        <f>'Compare Pt 1'!B2449</f>
        <v>2027925</v>
      </c>
      <c r="H1541" s="69"/>
      <c r="I1541" s="69"/>
      <c r="J1541" s="69"/>
      <c r="K1541" s="69"/>
      <c r="L1541" s="69"/>
      <c r="M1541" s="69"/>
      <c r="N1541" s="69"/>
      <c r="O1541" s="69"/>
    </row>
    <row r="1542" spans="1:15" x14ac:dyDescent="0.2">
      <c r="A1542" s="69" t="s">
        <v>1475</v>
      </c>
      <c r="B1542" s="106">
        <f>'Main Pt 1'!B2420</f>
        <v>34365</v>
      </c>
      <c r="C1542" s="106">
        <f>'Main Pt 1'!B2435</f>
        <v>15535</v>
      </c>
      <c r="D1542" s="106">
        <f>'Main Pt 1'!B2450</f>
        <v>18830</v>
      </c>
      <c r="E1542" s="106">
        <f>'Compare Pt 1'!B2420</f>
        <v>362455</v>
      </c>
      <c r="F1542" s="106">
        <f>'Compare Pt 1'!B2435</f>
        <v>151205</v>
      </c>
      <c r="G1542" s="106">
        <f>'Compare Pt 1'!B2450</f>
        <v>211250</v>
      </c>
      <c r="H1542" s="69"/>
      <c r="I1542" s="69"/>
      <c r="J1542" s="69"/>
      <c r="K1542" s="69"/>
      <c r="L1542" s="69"/>
      <c r="M1542" s="69"/>
      <c r="N1542" s="69"/>
      <c r="O1542" s="69"/>
    </row>
    <row r="1543" spans="1:15" x14ac:dyDescent="0.2">
      <c r="A1543" s="69" t="s">
        <v>1476</v>
      </c>
      <c r="B1543" s="106">
        <f>'Main Pt 1'!B2421</f>
        <v>15500</v>
      </c>
      <c r="C1543" s="106">
        <f>'Main Pt 1'!B2436</f>
        <v>7425</v>
      </c>
      <c r="D1543" s="106">
        <f>'Main Pt 1'!B2451</f>
        <v>8075</v>
      </c>
      <c r="E1543" s="106">
        <f>'Compare Pt 1'!B2421</f>
        <v>153295</v>
      </c>
      <c r="F1543" s="106">
        <f>'Compare Pt 1'!B2436</f>
        <v>74440</v>
      </c>
      <c r="G1543" s="106">
        <f>'Compare Pt 1'!B2451</f>
        <v>78855</v>
      </c>
      <c r="H1543" s="69"/>
      <c r="I1543" s="69"/>
      <c r="J1543" s="69"/>
      <c r="K1543" s="69"/>
      <c r="L1543" s="69"/>
      <c r="M1543" s="69"/>
      <c r="N1543" s="69"/>
      <c r="O1543" s="69"/>
    </row>
    <row r="1544" spans="1:15" x14ac:dyDescent="0.2">
      <c r="A1544" s="69" t="s">
        <v>1477</v>
      </c>
      <c r="B1544" s="106">
        <f>'Main Pt 1'!B2422</f>
        <v>112615</v>
      </c>
      <c r="C1544" s="106">
        <f>'Main Pt 1'!B2437</f>
        <v>57355</v>
      </c>
      <c r="D1544" s="106">
        <f>'Main Pt 1'!B2452</f>
        <v>55265</v>
      </c>
      <c r="E1544" s="106">
        <f>'Compare Pt 1'!B2422</f>
        <v>1120185</v>
      </c>
      <c r="F1544" s="106">
        <f>'Compare Pt 1'!B2437</f>
        <v>527335</v>
      </c>
      <c r="G1544" s="106">
        <f>'Compare Pt 1'!B2452</f>
        <v>592855</v>
      </c>
      <c r="H1544" s="69"/>
      <c r="I1544" s="69"/>
      <c r="J1544" s="69"/>
      <c r="K1544" s="69"/>
      <c r="L1544" s="69"/>
      <c r="M1544" s="69"/>
      <c r="N1544" s="69"/>
      <c r="O1544" s="69"/>
    </row>
    <row r="1545" spans="1:15" x14ac:dyDescent="0.2">
      <c r="A1545" s="69" t="s">
        <v>1478</v>
      </c>
      <c r="B1545" s="106">
        <f>'Main Pt 1'!B2423</f>
        <v>16245</v>
      </c>
      <c r="C1545" s="106">
        <f>'Main Pt 1'!B2438</f>
        <v>9925</v>
      </c>
      <c r="D1545" s="106">
        <f>'Main Pt 1'!B2453</f>
        <v>6320</v>
      </c>
      <c r="E1545" s="106">
        <f>'Compare Pt 1'!B2423</f>
        <v>175690</v>
      </c>
      <c r="F1545" s="106">
        <f>'Compare Pt 1'!B2438</f>
        <v>102415</v>
      </c>
      <c r="G1545" s="106">
        <f>'Compare Pt 1'!B2453</f>
        <v>73275</v>
      </c>
      <c r="H1545" s="69"/>
      <c r="I1545" s="69"/>
      <c r="J1545" s="69"/>
      <c r="K1545" s="69"/>
      <c r="L1545" s="69"/>
      <c r="M1545" s="69"/>
      <c r="N1545" s="69"/>
      <c r="O1545" s="69"/>
    </row>
    <row r="1546" spans="1:15" x14ac:dyDescent="0.2">
      <c r="A1546" s="69"/>
      <c r="B1546" s="106"/>
      <c r="C1546" s="106"/>
      <c r="D1546" s="106"/>
      <c r="E1546" s="106"/>
      <c r="F1546" s="106"/>
      <c r="G1546" s="106"/>
      <c r="H1546" s="69"/>
      <c r="I1546" s="69"/>
      <c r="J1546" s="69"/>
      <c r="K1546" s="69"/>
      <c r="L1546" s="69"/>
      <c r="M1546" s="69"/>
      <c r="N1546" s="69"/>
      <c r="O1546" s="69"/>
    </row>
    <row r="1547" spans="1:15" s="2" customFormat="1" ht="15.75" x14ac:dyDescent="0.25">
      <c r="A1547" s="102" t="s">
        <v>1498</v>
      </c>
      <c r="B1547" s="120">
        <f>'Main Pt 1'!B2454</f>
        <v>3824495</v>
      </c>
      <c r="C1547" s="120">
        <f>'Main Pt 1'!B2516</f>
        <v>1736495</v>
      </c>
      <c r="D1547" s="120">
        <f>'Main Pt 1'!B2578</f>
        <v>2088000</v>
      </c>
      <c r="E1547" s="120">
        <f>'Compare Pt 1'!B2454</f>
        <v>28643015</v>
      </c>
      <c r="F1547" s="120">
        <f>'Compare Pt 1'!B2516</f>
        <v>13990430</v>
      </c>
      <c r="G1547" s="120">
        <f>'Compare Pt 1'!B2578</f>
        <v>14652585</v>
      </c>
      <c r="H1547" s="102"/>
      <c r="I1547" s="102"/>
      <c r="J1547" s="102"/>
      <c r="K1547" s="102"/>
      <c r="L1547" s="102"/>
      <c r="M1547" s="102"/>
      <c r="N1547" s="102"/>
      <c r="O1547" s="102"/>
    </row>
    <row r="1548" spans="1:15" x14ac:dyDescent="0.2">
      <c r="A1548" s="84" t="s">
        <v>1499</v>
      </c>
      <c r="B1548" s="110">
        <f>'Main Pt 1'!B2455</f>
        <v>2225710</v>
      </c>
      <c r="C1548" s="110">
        <f>'Main Pt 1'!B2517</f>
        <v>1004795</v>
      </c>
      <c r="D1548" s="110">
        <f>'Main Pt 1'!B2579</f>
        <v>1220915</v>
      </c>
      <c r="E1548" s="110">
        <f>'Compare Pt 1'!B2455</f>
        <v>12815975</v>
      </c>
      <c r="F1548" s="110">
        <f>'Compare Pt 1'!B2517</f>
        <v>6354625</v>
      </c>
      <c r="G1548" s="110">
        <f>'Compare Pt 1'!B2579</f>
        <v>6461355</v>
      </c>
      <c r="H1548" s="84"/>
      <c r="I1548" s="84" t="s">
        <v>2429</v>
      </c>
      <c r="J1548" s="104" t="str">
        <f>TRIM('Main Pt 1'!$B$2)</f>
        <v>LIM-AT</v>
      </c>
      <c r="K1548" s="105" t="str">
        <f>CONCATENATE(J1548,": Male")</f>
        <v>LIM-AT: Male</v>
      </c>
      <c r="L1548" s="105" t="str">
        <f>CONCATENATE(J1548,": Female")</f>
        <v>LIM-AT: Female</v>
      </c>
      <c r="M1548" s="84" t="str">
        <f>TRIM('Compare Pt 1'!$B$2)</f>
        <v>Total pop'n</v>
      </c>
      <c r="N1548" s="105" t="str">
        <f>CONCATENATE(M1548,": Male")</f>
        <v>Total pop'n: Male</v>
      </c>
      <c r="O1548" s="105" t="str">
        <f>CONCATENATE(M1548,": Female")</f>
        <v>Total pop'n: Female</v>
      </c>
    </row>
    <row r="1549" spans="1:15" x14ac:dyDescent="0.2">
      <c r="A1549" s="84" t="s">
        <v>1500</v>
      </c>
      <c r="B1549" s="110">
        <f>'Main Pt 1'!B2456</f>
        <v>64300</v>
      </c>
      <c r="C1549" s="110">
        <f>'Main Pt 1'!B2518</f>
        <v>12505</v>
      </c>
      <c r="D1549" s="110">
        <f>'Main Pt 1'!B2580</f>
        <v>51800</v>
      </c>
      <c r="E1549" s="110">
        <f>'Compare Pt 1'!B2456</f>
        <v>1060095</v>
      </c>
      <c r="F1549" s="110">
        <f>'Compare Pt 1'!B2518</f>
        <v>251290</v>
      </c>
      <c r="G1549" s="110">
        <f>'Compare Pt 1'!B2580</f>
        <v>808805</v>
      </c>
      <c r="H1549" s="84"/>
      <c r="I1549" s="84" t="str">
        <f>TRIM(A1549)</f>
        <v>Education</v>
      </c>
      <c r="J1549" s="103">
        <f t="shared" ref="J1549:O1549" si="127">B1549/(B$1547-B$1548)</f>
        <v>4.0218040574561305E-2</v>
      </c>
      <c r="K1549" s="103">
        <f t="shared" si="127"/>
        <v>1.7090337570042368E-2</v>
      </c>
      <c r="L1549" s="103">
        <f t="shared" si="127"/>
        <v>5.9740394540327653E-2</v>
      </c>
      <c r="M1549" s="103">
        <f t="shared" si="127"/>
        <v>6.6979991204925246E-2</v>
      </c>
      <c r="N1549" s="103">
        <f t="shared" si="127"/>
        <v>3.2909431291134335E-2</v>
      </c>
      <c r="O1549" s="103">
        <f t="shared" si="127"/>
        <v>9.874036011685669E-2</v>
      </c>
    </row>
    <row r="1550" spans="1:15" x14ac:dyDescent="0.2">
      <c r="A1550" s="84" t="s">
        <v>1501</v>
      </c>
      <c r="B1550" s="110">
        <f>'Main Pt 1'!B2457</f>
        <v>64305</v>
      </c>
      <c r="C1550" s="110">
        <f>'Main Pt 1'!B2519</f>
        <v>12500</v>
      </c>
      <c r="D1550" s="110">
        <f>'Main Pt 1'!B2581</f>
        <v>51800</v>
      </c>
      <c r="E1550" s="110">
        <f>'Compare Pt 1'!B2457</f>
        <v>1060090</v>
      </c>
      <c r="F1550" s="110">
        <f>'Compare Pt 1'!B2519</f>
        <v>251290</v>
      </c>
      <c r="G1550" s="110">
        <f>'Compare Pt 1'!B2581</f>
        <v>808800</v>
      </c>
      <c r="H1550" s="84"/>
      <c r="I1550" s="84" t="str">
        <f>TRIM(A1551)</f>
        <v>Visual and performing arts, and communications technologies</v>
      </c>
      <c r="J1550" s="103">
        <f t="shared" ref="J1550:O1550" si="128">B1551/(B$1547-B$1548)</f>
        <v>5.6671159661868233E-2</v>
      </c>
      <c r="K1550" s="103">
        <f t="shared" si="128"/>
        <v>5.3280032800328003E-2</v>
      </c>
      <c r="L1550" s="103">
        <f t="shared" si="128"/>
        <v>5.9527035988397911E-2</v>
      </c>
      <c r="M1550" s="103">
        <f t="shared" si="128"/>
        <v>3.7671605050596954E-2</v>
      </c>
      <c r="N1550" s="103">
        <f t="shared" si="128"/>
        <v>3.510435376492721E-2</v>
      </c>
      <c r="O1550" s="103">
        <f t="shared" si="128"/>
        <v>4.0064801012790509E-2</v>
      </c>
    </row>
    <row r="1551" spans="1:15" x14ac:dyDescent="0.2">
      <c r="A1551" s="84" t="s">
        <v>1502</v>
      </c>
      <c r="B1551" s="110">
        <f>'Main Pt 1'!B2458</f>
        <v>90605</v>
      </c>
      <c r="C1551" s="110">
        <f>'Main Pt 1'!B2520</f>
        <v>38985</v>
      </c>
      <c r="D1551" s="110">
        <f>'Main Pt 1'!B2582</f>
        <v>51615</v>
      </c>
      <c r="E1551" s="110">
        <f>'Compare Pt 1'!B2458</f>
        <v>596230</v>
      </c>
      <c r="F1551" s="110">
        <f>'Compare Pt 1'!B2520</f>
        <v>268050</v>
      </c>
      <c r="G1551" s="110">
        <f>'Compare Pt 1'!B2582</f>
        <v>328180</v>
      </c>
      <c r="H1551" s="84"/>
      <c r="I1551" s="84" t="str">
        <f>TRIM(A1554)</f>
        <v>Humanities</v>
      </c>
      <c r="J1551" s="103">
        <f t="shared" ref="J1551:O1551" si="129">B1554/(B$1547-B$1548)</f>
        <v>6.5002486263005976E-2</v>
      </c>
      <c r="K1551" s="103">
        <f t="shared" si="129"/>
        <v>5.3321033210332103E-2</v>
      </c>
      <c r="L1551" s="103">
        <f t="shared" si="129"/>
        <v>7.4860019490592039E-2</v>
      </c>
      <c r="M1551" s="103">
        <f t="shared" si="129"/>
        <v>5.3758630798936502E-2</v>
      </c>
      <c r="N1551" s="103">
        <f t="shared" si="129"/>
        <v>4.3281618637458656E-2</v>
      </c>
      <c r="O1551" s="103">
        <f t="shared" si="129"/>
        <v>6.3525258111419167E-2</v>
      </c>
    </row>
    <row r="1552" spans="1:15" x14ac:dyDescent="0.2">
      <c r="A1552" s="84" t="s">
        <v>1503</v>
      </c>
      <c r="B1552" s="110">
        <f>'Main Pt 1'!B2459</f>
        <v>11570</v>
      </c>
      <c r="C1552" s="110">
        <f>'Main Pt 1'!B2521</f>
        <v>8150</v>
      </c>
      <c r="D1552" s="110">
        <f>'Main Pt 1'!B2583</f>
        <v>3420</v>
      </c>
      <c r="E1552" s="110">
        <f>'Compare Pt 1'!B2459</f>
        <v>99020</v>
      </c>
      <c r="F1552" s="110">
        <f>'Compare Pt 1'!B2521</f>
        <v>72870</v>
      </c>
      <c r="G1552" s="110">
        <f>'Compare Pt 1'!B2583</f>
        <v>26155</v>
      </c>
      <c r="H1552" s="84"/>
      <c r="I1552" s="84" t="str">
        <f>TRIM(A1563)</f>
        <v>Social and behavioural sciences and law</v>
      </c>
      <c r="J1552" s="103">
        <f t="shared" ref="J1552:O1552" si="130">B1563/(B$1547-B$1548)</f>
        <v>0.1147746570051633</v>
      </c>
      <c r="K1552" s="103">
        <f t="shared" si="130"/>
        <v>8.1570315703157037E-2</v>
      </c>
      <c r="L1552" s="103">
        <f t="shared" si="130"/>
        <v>0.14278876926714221</v>
      </c>
      <c r="M1552" s="103">
        <f t="shared" si="130"/>
        <v>0.1113224582739413</v>
      </c>
      <c r="N1552" s="103">
        <f t="shared" si="130"/>
        <v>7.68032970983413E-2</v>
      </c>
      <c r="O1552" s="103">
        <f t="shared" si="130"/>
        <v>0.14350042667584723</v>
      </c>
    </row>
    <row r="1553" spans="1:15" x14ac:dyDescent="0.2">
      <c r="A1553" s="84" t="s">
        <v>1504</v>
      </c>
      <c r="B1553" s="110">
        <f>'Main Pt 1'!B2460</f>
        <v>79030</v>
      </c>
      <c r="C1553" s="110">
        <f>'Main Pt 1'!B2522</f>
        <v>30840</v>
      </c>
      <c r="D1553" s="110">
        <f>'Main Pt 1'!B2584</f>
        <v>48190</v>
      </c>
      <c r="E1553" s="110">
        <f>'Compare Pt 1'!B2460</f>
        <v>497210</v>
      </c>
      <c r="F1553" s="110">
        <f>'Compare Pt 1'!B2522</f>
        <v>195185</v>
      </c>
      <c r="G1553" s="110">
        <f>'Compare Pt 1'!B2584</f>
        <v>302030</v>
      </c>
      <c r="H1553" s="84"/>
      <c r="I1553" s="84" t="str">
        <f>TRIM(A1571)</f>
        <v>Business, management and public administration</v>
      </c>
      <c r="J1553" s="103">
        <f t="shared" ref="J1553:O1553" si="131">B1571/(B$1547-B$1548)</f>
        <v>0.21162320136853924</v>
      </c>
      <c r="K1553" s="103">
        <f t="shared" si="131"/>
        <v>0.17166188328549953</v>
      </c>
      <c r="L1553" s="103">
        <f t="shared" si="131"/>
        <v>0.24535080182450394</v>
      </c>
      <c r="M1553" s="103">
        <f t="shared" si="131"/>
        <v>0.21229775119036787</v>
      </c>
      <c r="N1553" s="103">
        <f t="shared" si="131"/>
        <v>0.16664647669761079</v>
      </c>
      <c r="O1553" s="103">
        <f t="shared" si="131"/>
        <v>0.25485366666544584</v>
      </c>
    </row>
    <row r="1554" spans="1:15" x14ac:dyDescent="0.2">
      <c r="A1554" s="84" t="s">
        <v>1505</v>
      </c>
      <c r="B1554" s="110">
        <f>'Main Pt 1'!B2461</f>
        <v>103925</v>
      </c>
      <c r="C1554" s="110">
        <f>'Main Pt 1'!B2523</f>
        <v>39015</v>
      </c>
      <c r="D1554" s="110">
        <f>'Main Pt 1'!B2585</f>
        <v>64910</v>
      </c>
      <c r="E1554" s="110">
        <f>'Compare Pt 1'!B2461</f>
        <v>850840</v>
      </c>
      <c r="F1554" s="110">
        <f>'Compare Pt 1'!B2523</f>
        <v>330490</v>
      </c>
      <c r="G1554" s="110">
        <f>'Compare Pt 1'!B2585</f>
        <v>520350</v>
      </c>
      <c r="H1554" s="84"/>
      <c r="I1554" s="84" t="str">
        <f>TRIM(A1575)</f>
        <v>Physical and life sciences and technologies</v>
      </c>
      <c r="J1554" s="103">
        <f t="shared" ref="J1554:O1554" si="132">B1575/(B$1547-B$1548)</f>
        <v>3.9120332002114108E-2</v>
      </c>
      <c r="K1554" s="103">
        <f t="shared" si="132"/>
        <v>4.3398933989339895E-2</v>
      </c>
      <c r="L1554" s="103">
        <f t="shared" si="132"/>
        <v>3.5515549225277797E-2</v>
      </c>
      <c r="M1554" s="103">
        <f t="shared" si="132"/>
        <v>3.8812374265813444E-2</v>
      </c>
      <c r="N1554" s="103">
        <f t="shared" si="132"/>
        <v>4.1340762368866149E-2</v>
      </c>
      <c r="O1554" s="103">
        <f t="shared" si="132"/>
        <v>3.6455452966160151E-2</v>
      </c>
    </row>
    <row r="1555" spans="1:15" x14ac:dyDescent="0.2">
      <c r="A1555" s="84" t="s">
        <v>1506</v>
      </c>
      <c r="B1555" s="110">
        <f>'Main Pt 1'!B2462</f>
        <v>15980</v>
      </c>
      <c r="C1555" s="110">
        <f>'Main Pt 1'!B2524</f>
        <v>3920</v>
      </c>
      <c r="D1555" s="110">
        <f>'Main Pt 1'!B2586</f>
        <v>12060</v>
      </c>
      <c r="E1555" s="110">
        <f>'Compare Pt 1'!B2462</f>
        <v>98000</v>
      </c>
      <c r="F1555" s="110">
        <f>'Compare Pt 1'!B2524</f>
        <v>22100</v>
      </c>
      <c r="G1555" s="110">
        <f>'Compare Pt 1'!B2586</f>
        <v>75905</v>
      </c>
      <c r="H1555" s="84"/>
      <c r="I1555" s="84" t="str">
        <f>TRIM(A1581)</f>
        <v>Mathematics, computer and information sciences</v>
      </c>
      <c r="J1555" s="103">
        <f t="shared" ref="J1555:O1555" si="133">B1581/(B$1547-B$1548)</f>
        <v>4.4246099381717995E-2</v>
      </c>
      <c r="K1555" s="103">
        <f t="shared" si="133"/>
        <v>5.9792264589312562E-2</v>
      </c>
      <c r="L1555" s="103">
        <f t="shared" si="133"/>
        <v>3.1127282792344464E-2</v>
      </c>
      <c r="M1555" s="103">
        <f t="shared" si="133"/>
        <v>4.1162150345231956E-2</v>
      </c>
      <c r="N1555" s="103">
        <f t="shared" si="133"/>
        <v>5.5052479731999442E-2</v>
      </c>
      <c r="O1555" s="103">
        <f t="shared" si="133"/>
        <v>2.8214932311752934E-2</v>
      </c>
    </row>
    <row r="1556" spans="1:15" x14ac:dyDescent="0.2">
      <c r="A1556" s="84" t="s">
        <v>1507</v>
      </c>
      <c r="B1556" s="110">
        <f>'Main Pt 1'!B2463</f>
        <v>22880</v>
      </c>
      <c r="C1556" s="110">
        <f>'Main Pt 1'!B2525</f>
        <v>6800</v>
      </c>
      <c r="D1556" s="110">
        <f>'Main Pt 1'!B2587</f>
        <v>16085</v>
      </c>
      <c r="E1556" s="110">
        <f>'Compare Pt 1'!B2463</f>
        <v>178590</v>
      </c>
      <c r="F1556" s="110">
        <f>'Compare Pt 1'!B2525</f>
        <v>52785</v>
      </c>
      <c r="G1556" s="110">
        <f>'Compare Pt 1'!B2587</f>
        <v>125810</v>
      </c>
      <c r="H1556" s="84"/>
      <c r="I1556" s="84" t="str">
        <f>TRIM(A1586)</f>
        <v>Architecture, engineering, and related technologies</v>
      </c>
      <c r="J1556" s="103">
        <f t="shared" ref="J1556:O1556" si="134">B1586/(B$1547-B$1548)</f>
        <v>0.193856584844116</v>
      </c>
      <c r="K1556" s="103">
        <f t="shared" si="134"/>
        <v>0.36902419024190242</v>
      </c>
      <c r="L1556" s="103">
        <f t="shared" si="134"/>
        <v>4.6039315638028565E-2</v>
      </c>
      <c r="M1556" s="103">
        <f t="shared" si="134"/>
        <v>0.21023545779880509</v>
      </c>
      <c r="N1556" s="103">
        <f t="shared" si="134"/>
        <v>0.3958593756650412</v>
      </c>
      <c r="O1556" s="103">
        <f t="shared" si="134"/>
        <v>3.7198320642931527E-2</v>
      </c>
    </row>
    <row r="1557" spans="1:15" x14ac:dyDescent="0.2">
      <c r="A1557" s="84" t="s">
        <v>1508</v>
      </c>
      <c r="B1557" s="110">
        <f>'Main Pt 1'!B2464</f>
        <v>33285</v>
      </c>
      <c r="C1557" s="110">
        <f>'Main Pt 1'!B2526</f>
        <v>12660</v>
      </c>
      <c r="D1557" s="110">
        <f>'Main Pt 1'!B2588</f>
        <v>20625</v>
      </c>
      <c r="E1557" s="110">
        <f>'Compare Pt 1'!B2464</f>
        <v>275525</v>
      </c>
      <c r="F1557" s="110">
        <f>'Compare Pt 1'!B2526</f>
        <v>104135</v>
      </c>
      <c r="G1557" s="110">
        <f>'Compare Pt 1'!B2588</f>
        <v>171385</v>
      </c>
      <c r="H1557" s="84"/>
      <c r="I1557" s="84" t="str">
        <f>TRIM(A1594)</f>
        <v>Agriculture, natural resources and conservation</v>
      </c>
      <c r="J1557" s="103">
        <f t="shared" ref="J1557:O1557" si="135">B1594/(B$1547-B$1548)</f>
        <v>2.2073011693254565E-2</v>
      </c>
      <c r="K1557" s="103">
        <f t="shared" si="135"/>
        <v>2.8235615689490227E-2</v>
      </c>
      <c r="L1557" s="103">
        <f t="shared" si="135"/>
        <v>1.6872624944497944E-2</v>
      </c>
      <c r="M1557" s="103">
        <f t="shared" si="135"/>
        <v>2.142251488591676E-2</v>
      </c>
      <c r="N1557" s="103">
        <f t="shared" si="135"/>
        <v>2.8685908034581816E-2</v>
      </c>
      <c r="O1557" s="103">
        <f t="shared" si="135"/>
        <v>1.4651035314598663E-2</v>
      </c>
    </row>
    <row r="1558" spans="1:15" x14ac:dyDescent="0.2">
      <c r="A1558" s="84" t="s">
        <v>1509</v>
      </c>
      <c r="B1558" s="110">
        <f>'Main Pt 1'!B2465</f>
        <v>425</v>
      </c>
      <c r="C1558" s="110">
        <f>'Main Pt 1'!B2527</f>
        <v>175</v>
      </c>
      <c r="D1558" s="110">
        <f>'Main Pt 1'!B2589</f>
        <v>250</v>
      </c>
      <c r="E1558" s="110">
        <f>'Compare Pt 1'!B2465</f>
        <v>4160</v>
      </c>
      <c r="F1558" s="110">
        <f>'Compare Pt 1'!B2527</f>
        <v>1640</v>
      </c>
      <c r="G1558" s="110">
        <f>'Compare Pt 1'!B2589</f>
        <v>2520</v>
      </c>
      <c r="H1558" s="84"/>
      <c r="I1558" s="84" t="str">
        <f>TRIM(A1597)</f>
        <v>Health and related fields</v>
      </c>
      <c r="J1558" s="103">
        <f t="shared" ref="J1558:O1558" si="136">B1597/(B$1547-B$1548)</f>
        <v>0.13224104554395993</v>
      </c>
      <c r="K1558" s="103">
        <f t="shared" si="136"/>
        <v>5.713407134071341E-2</v>
      </c>
      <c r="L1558" s="103">
        <f t="shared" si="136"/>
        <v>0.1956209598828258</v>
      </c>
      <c r="M1558" s="103">
        <f t="shared" si="136"/>
        <v>0.14321850453401266</v>
      </c>
      <c r="N1558" s="103">
        <f t="shared" si="136"/>
        <v>5.7777143339831229E-2</v>
      </c>
      <c r="O1558" s="103">
        <f t="shared" si="136"/>
        <v>0.22286579671184914</v>
      </c>
    </row>
    <row r="1559" spans="1:15" x14ac:dyDescent="0.2">
      <c r="A1559" s="84" t="s">
        <v>1510</v>
      </c>
      <c r="B1559" s="110">
        <f>'Main Pt 1'!B2466</f>
        <v>7060</v>
      </c>
      <c r="C1559" s="110">
        <f>'Main Pt 1'!B2528</f>
        <v>3965</v>
      </c>
      <c r="D1559" s="110">
        <f>'Main Pt 1'!B2590</f>
        <v>3100</v>
      </c>
      <c r="E1559" s="110">
        <f>'Compare Pt 1'!B2466</f>
        <v>51925</v>
      </c>
      <c r="F1559" s="110">
        <f>'Compare Pt 1'!B2528</f>
        <v>30180</v>
      </c>
      <c r="G1559" s="110">
        <f>'Compare Pt 1'!B2590</f>
        <v>21745</v>
      </c>
      <c r="H1559" s="84"/>
      <c r="I1559" s="84" t="str">
        <f>TRIM(A1601)</f>
        <v>Personal, protective and transportation services</v>
      </c>
      <c r="J1559" s="103">
        <f t="shared" ref="J1559:O1559" si="137">B1601/(B$1547-B$1548)</f>
        <v>7.9954465422179974E-2</v>
      </c>
      <c r="K1559" s="103">
        <f t="shared" si="137"/>
        <v>6.5354653546535468E-2</v>
      </c>
      <c r="L1559" s="103">
        <f t="shared" si="137"/>
        <v>9.2280456933287971E-2</v>
      </c>
      <c r="M1559" s="103">
        <f t="shared" si="137"/>
        <v>6.2919219260202788E-2</v>
      </c>
      <c r="N1559" s="103">
        <f t="shared" si="137"/>
        <v>6.6423252034330374E-2</v>
      </c>
      <c r="O1559" s="103">
        <f t="shared" si="137"/>
        <v>5.9652823812785138E-2</v>
      </c>
    </row>
    <row r="1560" spans="1:15" x14ac:dyDescent="0.2">
      <c r="A1560" s="84" t="s">
        <v>1511</v>
      </c>
      <c r="B1560" s="110">
        <f>'Main Pt 1'!B2467</f>
        <v>8210</v>
      </c>
      <c r="C1560" s="110">
        <f>'Main Pt 1'!B2529</f>
        <v>4505</v>
      </c>
      <c r="D1560" s="110">
        <f>'Main Pt 1'!B2591</f>
        <v>3705</v>
      </c>
      <c r="E1560" s="110">
        <f>'Compare Pt 1'!B2467</f>
        <v>77485</v>
      </c>
      <c r="F1560" s="110">
        <f>'Compare Pt 1'!B2529</f>
        <v>46280</v>
      </c>
      <c r="G1560" s="110">
        <f>'Compare Pt 1'!B2591</f>
        <v>31200</v>
      </c>
      <c r="H1560" s="84"/>
      <c r="I1560" s="84" t="str">
        <f>TRIM(A1607)</f>
        <v>Other</v>
      </c>
      <c r="J1560" s="103">
        <f t="shared" ref="J1560:O1560" si="138">B1607/(B$1547-B$1548)</f>
        <v>2.1578886466910811E-4</v>
      </c>
      <c r="K1560" s="103">
        <f t="shared" si="138"/>
        <v>1.5033483668170015E-4</v>
      </c>
      <c r="L1560" s="103">
        <f t="shared" si="138"/>
        <v>2.7102302542426638E-4</v>
      </c>
      <c r="M1560" s="103">
        <f t="shared" si="138"/>
        <v>2.0029013637420516E-4</v>
      </c>
      <c r="N1560" s="103">
        <f t="shared" si="138"/>
        <v>1.1655614568470514E-4</v>
      </c>
      <c r="O1560" s="103">
        <f t="shared" si="138"/>
        <v>2.7834647543775477E-4</v>
      </c>
    </row>
    <row r="1561" spans="1:15" x14ac:dyDescent="0.2">
      <c r="A1561" s="84" t="s">
        <v>1512</v>
      </c>
      <c r="B1561" s="110">
        <f>'Main Pt 1'!B2468</f>
        <v>9805</v>
      </c>
      <c r="C1561" s="110">
        <f>'Main Pt 1'!B2530</f>
        <v>5170</v>
      </c>
      <c r="D1561" s="110">
        <f>'Main Pt 1'!B2592</f>
        <v>4630</v>
      </c>
      <c r="E1561" s="110">
        <f>'Compare Pt 1'!B2468</f>
        <v>111460</v>
      </c>
      <c r="F1561" s="110">
        <f>'Compare Pt 1'!B2530</f>
        <v>59970</v>
      </c>
      <c r="G1561" s="110">
        <f>'Compare Pt 1'!B2592</f>
        <v>51495</v>
      </c>
      <c r="H1561" s="84"/>
      <c r="I1561" s="84"/>
      <c r="J1561" s="103"/>
      <c r="K1561" s="103"/>
      <c r="L1561" s="103"/>
      <c r="M1561" s="84"/>
      <c r="N1561" s="84"/>
      <c r="O1561" s="84"/>
    </row>
    <row r="1562" spans="1:15" x14ac:dyDescent="0.2">
      <c r="A1562" s="84" t="s">
        <v>1513</v>
      </c>
      <c r="B1562" s="110">
        <f>'Main Pt 1'!B2469</f>
        <v>6270</v>
      </c>
      <c r="C1562" s="110">
        <f>'Main Pt 1'!B2531</f>
        <v>1815</v>
      </c>
      <c r="D1562" s="110">
        <f>'Main Pt 1'!B2593</f>
        <v>4455</v>
      </c>
      <c r="E1562" s="110">
        <f>'Compare Pt 1'!B2469</f>
        <v>53685</v>
      </c>
      <c r="F1562" s="110">
        <f>'Compare Pt 1'!B2531</f>
        <v>13400</v>
      </c>
      <c r="G1562" s="110">
        <f>'Compare Pt 1'!B2593</f>
        <v>40285</v>
      </c>
      <c r="H1562" s="84"/>
      <c r="I1562" s="84"/>
      <c r="J1562" s="103"/>
      <c r="K1562" s="103"/>
      <c r="L1562" s="103"/>
      <c r="M1562" s="84"/>
      <c r="N1562" s="84"/>
      <c r="O1562" s="84"/>
    </row>
    <row r="1563" spans="1:15" x14ac:dyDescent="0.2">
      <c r="A1563" s="84" t="s">
        <v>1514</v>
      </c>
      <c r="B1563" s="110">
        <f>'Main Pt 1'!B2470</f>
        <v>183500</v>
      </c>
      <c r="C1563" s="110">
        <f>'Main Pt 1'!B2532</f>
        <v>59685</v>
      </c>
      <c r="D1563" s="110">
        <f>'Main Pt 1'!B2594</f>
        <v>123810</v>
      </c>
      <c r="E1563" s="110">
        <f>'Compare Pt 1'!B2470</f>
        <v>1761905</v>
      </c>
      <c r="F1563" s="110">
        <f>'Compare Pt 1'!B2532</f>
        <v>586455</v>
      </c>
      <c r="G1563" s="110">
        <f>'Compare Pt 1'!B2594</f>
        <v>1175445</v>
      </c>
      <c r="H1563" s="84"/>
      <c r="I1563" s="84"/>
      <c r="J1563" s="104" t="str">
        <f>TRIM('Main Pt 1'!$B$2)</f>
        <v>LIM-AT</v>
      </c>
      <c r="K1563" s="105" t="str">
        <f>CONCATENATE(J1563,": Male")</f>
        <v>LIM-AT: Male</v>
      </c>
      <c r="L1563" s="105" t="str">
        <f>CONCATENATE(J1563,": Female")</f>
        <v>LIM-AT: Female</v>
      </c>
      <c r="M1563" s="84" t="str">
        <f>TRIM('Compare Pt 1'!$B$2)</f>
        <v>Total pop'n</v>
      </c>
      <c r="N1563" s="105" t="str">
        <f>CONCATENATE(M1563,": Male")</f>
        <v>Total pop'n: Male</v>
      </c>
      <c r="O1563" s="105" t="str">
        <f>CONCATENATE(M1563,": Female")</f>
        <v>Total pop'n: Female</v>
      </c>
    </row>
    <row r="1564" spans="1:15" x14ac:dyDescent="0.2">
      <c r="A1564" s="84" t="s">
        <v>1515</v>
      </c>
      <c r="B1564" s="110">
        <f>'Main Pt 1'!B2471</f>
        <v>3080</v>
      </c>
      <c r="C1564" s="110">
        <f>'Main Pt 1'!B2533</f>
        <v>705</v>
      </c>
      <c r="D1564" s="110">
        <f>'Main Pt 1'!B2595</f>
        <v>2375</v>
      </c>
      <c r="E1564" s="110">
        <f>'Compare Pt 1'!B2471</f>
        <v>24685</v>
      </c>
      <c r="F1564" s="110">
        <f>'Compare Pt 1'!B2533</f>
        <v>5660</v>
      </c>
      <c r="G1564" s="110">
        <f>'Compare Pt 1'!B2595</f>
        <v>19025</v>
      </c>
      <c r="H1564" s="84"/>
      <c r="I1564" s="84" t="str">
        <f>TRIM(A1548)</f>
        <v>No postsecondary certificate, diploma or degree</v>
      </c>
      <c r="J1564" s="103">
        <f t="shared" ref="J1564:O1565" si="139">B1548/B$1547</f>
        <v>0.58196180149274612</v>
      </c>
      <c r="K1564" s="103">
        <f t="shared" si="139"/>
        <v>0.57863397245601056</v>
      </c>
      <c r="L1564" s="103">
        <f t="shared" si="139"/>
        <v>0.58472940613026825</v>
      </c>
      <c r="M1564" s="103">
        <f t="shared" si="139"/>
        <v>0.44743805776033002</v>
      </c>
      <c r="N1564" s="103">
        <f t="shared" si="139"/>
        <v>0.45421227224609967</v>
      </c>
      <c r="O1564" s="103">
        <f t="shared" si="139"/>
        <v>0.44097031342933685</v>
      </c>
    </row>
    <row r="1565" spans="1:15" x14ac:dyDescent="0.2">
      <c r="A1565" s="84" t="s">
        <v>1516</v>
      </c>
      <c r="B1565" s="110">
        <f>'Main Pt 1'!B2472</f>
        <v>19250</v>
      </c>
      <c r="C1565" s="110">
        <f>'Main Pt 1'!B2534</f>
        <v>7580</v>
      </c>
      <c r="D1565" s="110">
        <f>'Main Pt 1'!B2596</f>
        <v>11670</v>
      </c>
      <c r="E1565" s="110">
        <f>'Compare Pt 1'!B2472</f>
        <v>182275</v>
      </c>
      <c r="F1565" s="110">
        <f>'Compare Pt 1'!B2534</f>
        <v>68030</v>
      </c>
      <c r="G1565" s="110">
        <f>'Compare Pt 1'!B2596</f>
        <v>114245</v>
      </c>
      <c r="H1565" s="84"/>
      <c r="I1565" s="84" t="str">
        <f>TRIM(A1549)</f>
        <v>Education</v>
      </c>
      <c r="J1565" s="103">
        <f t="shared" si="139"/>
        <v>1.6812677229281252E-2</v>
      </c>
      <c r="K1565" s="103">
        <f t="shared" si="139"/>
        <v>7.2012876512745506E-3</v>
      </c>
      <c r="L1565" s="103">
        <f t="shared" si="139"/>
        <v>2.4808429118773945E-2</v>
      </c>
      <c r="M1565" s="103">
        <f t="shared" si="139"/>
        <v>3.7010594031389503E-2</v>
      </c>
      <c r="N1565" s="103">
        <f t="shared" si="139"/>
        <v>1.7961563726061315E-2</v>
      </c>
      <c r="O1565" s="103">
        <f t="shared" si="139"/>
        <v>5.5198792568000803E-2</v>
      </c>
    </row>
    <row r="1566" spans="1:15" x14ac:dyDescent="0.2">
      <c r="A1566" s="84" t="s">
        <v>1517</v>
      </c>
      <c r="B1566" s="110">
        <f>'Main Pt 1'!B2473</f>
        <v>38700</v>
      </c>
      <c r="C1566" s="110">
        <f>'Main Pt 1'!B2535</f>
        <v>3475</v>
      </c>
      <c r="D1566" s="110">
        <f>'Main Pt 1'!B2597</f>
        <v>35215</v>
      </c>
      <c r="E1566" s="110">
        <f>'Compare Pt 1'!B2473</f>
        <v>324660</v>
      </c>
      <c r="F1566" s="110">
        <f>'Compare Pt 1'!B2535</f>
        <v>26070</v>
      </c>
      <c r="G1566" s="110">
        <f>'Compare Pt 1'!B2597</f>
        <v>298595</v>
      </c>
      <c r="H1566" s="84"/>
      <c r="I1566" s="84" t="str">
        <f>TRIM(A1551)</f>
        <v>Visual and performing arts, and communications technologies</v>
      </c>
      <c r="J1566" s="103">
        <f t="shared" ref="J1566:O1566" si="140">B1551/B$1547</f>
        <v>2.3690709492364351E-2</v>
      </c>
      <c r="K1566" s="103">
        <f t="shared" si="140"/>
        <v>2.2450395768487671E-2</v>
      </c>
      <c r="L1566" s="103">
        <f t="shared" si="140"/>
        <v>2.4719827586206895E-2</v>
      </c>
      <c r="M1566" s="103">
        <f t="shared" si="140"/>
        <v>2.0815895254043613E-2</v>
      </c>
      <c r="N1566" s="103">
        <f t="shared" si="140"/>
        <v>1.9159525475628696E-2</v>
      </c>
      <c r="O1566" s="103">
        <f t="shared" si="140"/>
        <v>2.2397413152696263E-2</v>
      </c>
    </row>
    <row r="1567" spans="1:15" x14ac:dyDescent="0.2">
      <c r="A1567" s="84" t="s">
        <v>1518</v>
      </c>
      <c r="B1567" s="110">
        <f>'Main Pt 1'!B2474</f>
        <v>27770</v>
      </c>
      <c r="C1567" s="110">
        <f>'Main Pt 1'!B2536</f>
        <v>9570</v>
      </c>
      <c r="D1567" s="110">
        <f>'Main Pt 1'!B2598</f>
        <v>18205</v>
      </c>
      <c r="E1567" s="110">
        <f>'Compare Pt 1'!B2474</f>
        <v>289595</v>
      </c>
      <c r="F1567" s="110">
        <f>'Compare Pt 1'!B2536</f>
        <v>102655</v>
      </c>
      <c r="G1567" s="110">
        <f>'Compare Pt 1'!B2598</f>
        <v>186945</v>
      </c>
      <c r="H1567" s="84"/>
      <c r="I1567" s="84" t="str">
        <f>TRIM(A1554)</f>
        <v>Humanities</v>
      </c>
      <c r="J1567" s="103">
        <f t="shared" ref="J1567:O1567" si="141">B1554/B$1547</f>
        <v>2.7173522255879535E-2</v>
      </c>
      <c r="K1567" s="103">
        <f t="shared" si="141"/>
        <v>2.2467671948378773E-2</v>
      </c>
      <c r="L1567" s="103">
        <f t="shared" si="141"/>
        <v>3.1087164750957855E-2</v>
      </c>
      <c r="M1567" s="103">
        <f t="shared" si="141"/>
        <v>2.9704973446405693E-2</v>
      </c>
      <c r="N1567" s="103">
        <f t="shared" si="141"/>
        <v>2.3622576289649425E-2</v>
      </c>
      <c r="O1567" s="103">
        <f t="shared" si="141"/>
        <v>3.5512505131347134E-2</v>
      </c>
    </row>
    <row r="1568" spans="1:15" x14ac:dyDescent="0.2">
      <c r="A1568" s="84" t="s">
        <v>1519</v>
      </c>
      <c r="B1568" s="110">
        <f>'Main Pt 1'!B2475</f>
        <v>4010</v>
      </c>
      <c r="C1568" s="110">
        <f>'Main Pt 1'!B2537</f>
        <v>955</v>
      </c>
      <c r="D1568" s="110">
        <f>'Main Pt 1'!B2599</f>
        <v>3060</v>
      </c>
      <c r="E1568" s="110">
        <f>'Compare Pt 1'!B2475</f>
        <v>35445</v>
      </c>
      <c r="F1568" s="110">
        <f>'Compare Pt 1'!B2537</f>
        <v>8150</v>
      </c>
      <c r="G1568" s="110">
        <f>'Compare Pt 1'!B2599</f>
        <v>27295</v>
      </c>
      <c r="H1568" s="84"/>
      <c r="I1568" s="84" t="str">
        <f>TRIM(A1563)</f>
        <v>Social and behavioural sciences and law</v>
      </c>
      <c r="J1568" s="103">
        <f t="shared" ref="J1568:O1568" si="142">B1563/B$1547</f>
        <v>4.7980190848726435E-2</v>
      </c>
      <c r="K1568" s="103">
        <f t="shared" si="142"/>
        <v>3.4370959893348381E-2</v>
      </c>
      <c r="L1568" s="103">
        <f t="shared" si="142"/>
        <v>5.929597701149425E-2</v>
      </c>
      <c r="M1568" s="103">
        <f t="shared" si="142"/>
        <v>6.1512553758743621E-2</v>
      </c>
      <c r="N1568" s="103">
        <f t="shared" si="142"/>
        <v>4.1918297007311429E-2</v>
      </c>
      <c r="O1568" s="103">
        <f t="shared" si="142"/>
        <v>8.0220998547355302E-2</v>
      </c>
    </row>
    <row r="1569" spans="1:15" x14ac:dyDescent="0.2">
      <c r="A1569" s="84" t="s">
        <v>1520</v>
      </c>
      <c r="B1569" s="110">
        <f>'Main Pt 1'!B2476</f>
        <v>25330</v>
      </c>
      <c r="C1569" s="110">
        <f>'Main Pt 1'!B2538</f>
        <v>6625</v>
      </c>
      <c r="D1569" s="110">
        <f>'Main Pt 1'!B2600</f>
        <v>18710</v>
      </c>
      <c r="E1569" s="110">
        <f>'Compare Pt 1'!B2476</f>
        <v>281465</v>
      </c>
      <c r="F1569" s="110">
        <f>'Compare Pt 1'!B2538</f>
        <v>71235</v>
      </c>
      <c r="G1569" s="110">
        <f>'Compare Pt 1'!B2600</f>
        <v>210235</v>
      </c>
      <c r="H1569" s="84"/>
      <c r="I1569" s="84" t="str">
        <f>TRIM(A1571)</f>
        <v>Business, management and public administration</v>
      </c>
      <c r="J1569" s="103">
        <f t="shared" ref="J1569:O1569" si="143">B1571/B$1547</f>
        <v>8.8466581862441968E-2</v>
      </c>
      <c r="K1569" s="103">
        <f t="shared" si="143"/>
        <v>7.2332485840730903E-2</v>
      </c>
      <c r="L1569" s="103">
        <f t="shared" si="143"/>
        <v>0.10188697318007663</v>
      </c>
      <c r="M1569" s="103">
        <f t="shared" si="143"/>
        <v>0.11730765773086388</v>
      </c>
      <c r="N1569" s="103">
        <f t="shared" si="143"/>
        <v>9.0953601854982302E-2</v>
      </c>
      <c r="O1569" s="103">
        <f t="shared" si="143"/>
        <v>0.14247076539736844</v>
      </c>
    </row>
    <row r="1570" spans="1:15" x14ac:dyDescent="0.2">
      <c r="A1570" s="84" t="s">
        <v>1521</v>
      </c>
      <c r="B1570" s="110">
        <f>'Main Pt 1'!B2477</f>
        <v>65350</v>
      </c>
      <c r="C1570" s="110">
        <f>'Main Pt 1'!B2539</f>
        <v>30780</v>
      </c>
      <c r="D1570" s="110">
        <f>'Main Pt 1'!B2601</f>
        <v>34575</v>
      </c>
      <c r="E1570" s="110">
        <f>'Compare Pt 1'!B2477</f>
        <v>623770</v>
      </c>
      <c r="F1570" s="110">
        <f>'Compare Pt 1'!B2539</f>
        <v>304660</v>
      </c>
      <c r="G1570" s="110">
        <f>'Compare Pt 1'!B2601</f>
        <v>319115</v>
      </c>
      <c r="H1570" s="84"/>
      <c r="I1570" s="84" t="str">
        <f>TRIM(A1575)</f>
        <v>Physical and life sciences and technologies</v>
      </c>
      <c r="J1570" s="103">
        <f t="shared" ref="J1570:O1570" si="144">B1575/B$1547</f>
        <v>1.6353793115169452E-2</v>
      </c>
      <c r="K1570" s="103">
        <f t="shared" si="144"/>
        <v>1.8286836414731975E-2</v>
      </c>
      <c r="L1570" s="103">
        <f t="shared" si="144"/>
        <v>1.4748563218390805E-2</v>
      </c>
      <c r="M1570" s="103">
        <f t="shared" si="144"/>
        <v>2.144624090725086E-2</v>
      </c>
      <c r="N1570" s="103">
        <f t="shared" si="144"/>
        <v>2.2563280756917409E-2</v>
      </c>
      <c r="O1570" s="103">
        <f t="shared" si="144"/>
        <v>2.0379680445464059E-2</v>
      </c>
    </row>
    <row r="1571" spans="1:15" x14ac:dyDescent="0.2">
      <c r="A1571" s="84" t="s">
        <v>1522</v>
      </c>
      <c r="B1571" s="110">
        <f>'Main Pt 1'!B2478</f>
        <v>338340</v>
      </c>
      <c r="C1571" s="110">
        <f>'Main Pt 1'!B2540</f>
        <v>125605</v>
      </c>
      <c r="D1571" s="110">
        <f>'Main Pt 1'!B2602</f>
        <v>212740</v>
      </c>
      <c r="E1571" s="110">
        <f>'Compare Pt 1'!B2478</f>
        <v>3360045</v>
      </c>
      <c r="F1571" s="110">
        <f>'Compare Pt 1'!B2540</f>
        <v>1272480</v>
      </c>
      <c r="G1571" s="110">
        <f>'Compare Pt 1'!B2602</f>
        <v>2087565</v>
      </c>
      <c r="H1571" s="84"/>
      <c r="I1571" s="84" t="str">
        <f>TRIM(A1581)</f>
        <v>Mathematics, computer and information sciences</v>
      </c>
      <c r="J1571" s="103">
        <f t="shared" ref="J1571:O1571" si="145">B1581/B$1547</f>
        <v>1.8496559676506309E-2</v>
      </c>
      <c r="K1571" s="103">
        <f t="shared" si="145"/>
        <v>2.5194429007857781E-2</v>
      </c>
      <c r="L1571" s="103">
        <f t="shared" si="145"/>
        <v>1.2926245210727969E-2</v>
      </c>
      <c r="M1571" s="103">
        <f t="shared" si="145"/>
        <v>2.2744637741522671E-2</v>
      </c>
      <c r="N1571" s="103">
        <f t="shared" si="145"/>
        <v>3.0046967820145629E-2</v>
      </c>
      <c r="O1571" s="103">
        <f t="shared" si="145"/>
        <v>1.5772984766851718E-2</v>
      </c>
    </row>
    <row r="1572" spans="1:15" x14ac:dyDescent="0.2">
      <c r="A1572" s="84" t="s">
        <v>1523</v>
      </c>
      <c r="B1572" s="110">
        <f>'Main Pt 1'!B2479</f>
        <v>1030</v>
      </c>
      <c r="C1572" s="110">
        <f>'Main Pt 1'!B2541</f>
        <v>295</v>
      </c>
      <c r="D1572" s="110">
        <f>'Main Pt 1'!B2603</f>
        <v>730</v>
      </c>
      <c r="E1572" s="110">
        <f>'Compare Pt 1'!B2479</f>
        <v>6190</v>
      </c>
      <c r="F1572" s="110">
        <f>'Compare Pt 1'!B2541</f>
        <v>1850</v>
      </c>
      <c r="G1572" s="110">
        <f>'Compare Pt 1'!B2603</f>
        <v>4335</v>
      </c>
      <c r="H1572" s="84"/>
      <c r="I1572" s="84" t="str">
        <f>TRIM(A1586)</f>
        <v>Architecture, engineering, and related technologies</v>
      </c>
      <c r="J1572" s="103">
        <f t="shared" ref="J1572:O1572" si="146">B1586/B$1547</f>
        <v>8.1039457497002879E-2</v>
      </c>
      <c r="K1572" s="103">
        <f t="shared" si="146"/>
        <v>0.15549425710986786</v>
      </c>
      <c r="L1572" s="103">
        <f t="shared" si="146"/>
        <v>1.9118773946360152E-2</v>
      </c>
      <c r="M1572" s="103">
        <f t="shared" si="146"/>
        <v>0.1161681128889539</v>
      </c>
      <c r="N1572" s="103">
        <f t="shared" si="146"/>
        <v>0.21605518915430047</v>
      </c>
      <c r="O1572" s="103">
        <f t="shared" si="146"/>
        <v>2.079496552997304E-2</v>
      </c>
    </row>
    <row r="1573" spans="1:15" x14ac:dyDescent="0.2">
      <c r="A1573" s="84" t="s">
        <v>1524</v>
      </c>
      <c r="B1573" s="110">
        <f>'Main Pt 1'!B2480</f>
        <v>20665</v>
      </c>
      <c r="C1573" s="110">
        <f>'Main Pt 1'!B2542</f>
        <v>4250</v>
      </c>
      <c r="D1573" s="110">
        <f>'Main Pt 1'!B2604</f>
        <v>16415</v>
      </c>
      <c r="E1573" s="110">
        <f>'Compare Pt 1'!B2480</f>
        <v>237830</v>
      </c>
      <c r="F1573" s="110">
        <f>'Compare Pt 1'!B2542</f>
        <v>48815</v>
      </c>
      <c r="G1573" s="110">
        <f>'Compare Pt 1'!B2604</f>
        <v>189015</v>
      </c>
      <c r="H1573" s="84"/>
      <c r="I1573" s="84" t="str">
        <f>TRIM(A1594)</f>
        <v>Agriculture, natural resources and conservation</v>
      </c>
      <c r="J1573" s="103">
        <f t="shared" ref="J1573:O1573" si="147">B1594/B$1547</f>
        <v>9.227362043877689E-3</v>
      </c>
      <c r="K1573" s="103">
        <f t="shared" si="147"/>
        <v>1.1897529218339241E-2</v>
      </c>
      <c r="L1573" s="103">
        <f t="shared" si="147"/>
        <v>7.006704980842912E-3</v>
      </c>
      <c r="M1573" s="103">
        <f t="shared" si="147"/>
        <v>1.1837266433020407E-2</v>
      </c>
      <c r="N1573" s="103">
        <f t="shared" si="147"/>
        <v>1.5656416564751762E-2</v>
      </c>
      <c r="O1573" s="103">
        <f t="shared" si="147"/>
        <v>8.1903636798558062E-3</v>
      </c>
    </row>
    <row r="1574" spans="1:15" x14ac:dyDescent="0.2">
      <c r="A1574" s="84" t="s">
        <v>1525</v>
      </c>
      <c r="B1574" s="110">
        <f>'Main Pt 1'!B2481</f>
        <v>316650</v>
      </c>
      <c r="C1574" s="110">
        <f>'Main Pt 1'!B2543</f>
        <v>121055</v>
      </c>
      <c r="D1574" s="110">
        <f>'Main Pt 1'!B2605</f>
        <v>195595</v>
      </c>
      <c r="E1574" s="110">
        <f>'Compare Pt 1'!B2481</f>
        <v>3116025</v>
      </c>
      <c r="F1574" s="110">
        <f>'Compare Pt 1'!B2543</f>
        <v>1221810</v>
      </c>
      <c r="G1574" s="110">
        <f>'Compare Pt 1'!B2605</f>
        <v>1894215</v>
      </c>
      <c r="H1574" s="84"/>
      <c r="I1574" s="84" t="str">
        <f>TRIM(A1597)</f>
        <v>Health and related fields</v>
      </c>
      <c r="J1574" s="103">
        <f t="shared" ref="J1574:O1574" si="148">B1597/B$1547</f>
        <v>5.5281808447912729E-2</v>
      </c>
      <c r="K1574" s="103">
        <f t="shared" si="148"/>
        <v>2.4074356678251304E-2</v>
      </c>
      <c r="L1574" s="103">
        <f t="shared" si="148"/>
        <v>8.1235632183908044E-2</v>
      </c>
      <c r="M1574" s="103">
        <f t="shared" si="148"/>
        <v>7.9137095029975027E-2</v>
      </c>
      <c r="N1574" s="103">
        <f t="shared" si="148"/>
        <v>3.1534055779557882E-2</v>
      </c>
      <c r="O1574" s="103">
        <f t="shared" si="148"/>
        <v>0.12458859648314614</v>
      </c>
    </row>
    <row r="1575" spans="1:15" x14ac:dyDescent="0.2">
      <c r="A1575" s="84" t="s">
        <v>1526</v>
      </c>
      <c r="B1575" s="110">
        <f>'Main Pt 1'!B2482</f>
        <v>62545</v>
      </c>
      <c r="C1575" s="110">
        <f>'Main Pt 1'!B2544</f>
        <v>31755</v>
      </c>
      <c r="D1575" s="110">
        <f>'Main Pt 1'!B2606</f>
        <v>30795</v>
      </c>
      <c r="E1575" s="110">
        <f>'Compare Pt 1'!B2482</f>
        <v>614285</v>
      </c>
      <c r="F1575" s="110">
        <f>'Compare Pt 1'!B2544</f>
        <v>315670</v>
      </c>
      <c r="G1575" s="110">
        <f>'Compare Pt 1'!B2606</f>
        <v>298615</v>
      </c>
      <c r="H1575" s="84"/>
      <c r="I1575" s="84" t="str">
        <f>TRIM(A1601)</f>
        <v>Personal, protective and transportation services</v>
      </c>
      <c r="J1575" s="103">
        <f t="shared" ref="J1575:O1575" si="149">B1601/B$1547</f>
        <v>3.342402068769864E-2</v>
      </c>
      <c r="K1575" s="103">
        <f t="shared" si="149"/>
        <v>2.7538230746417352E-2</v>
      </c>
      <c r="L1575" s="103">
        <f t="shared" si="149"/>
        <v>3.8321360153256705E-2</v>
      </c>
      <c r="M1575" s="103">
        <f t="shared" si="149"/>
        <v>3.4766765998621302E-2</v>
      </c>
      <c r="N1575" s="103">
        <f t="shared" si="149"/>
        <v>3.625299579784181E-2</v>
      </c>
      <c r="O1575" s="103">
        <f t="shared" si="149"/>
        <v>3.3347699399116262E-2</v>
      </c>
    </row>
    <row r="1576" spans="1:15" x14ac:dyDescent="0.2">
      <c r="A1576" s="84" t="s">
        <v>1527</v>
      </c>
      <c r="B1576" s="110">
        <f>'Main Pt 1'!B2483</f>
        <v>24730</v>
      </c>
      <c r="C1576" s="110">
        <f>'Main Pt 1'!B2545</f>
        <v>10105</v>
      </c>
      <c r="D1576" s="110">
        <f>'Main Pt 1'!B2607</f>
        <v>14625</v>
      </c>
      <c r="E1576" s="110">
        <f>'Compare Pt 1'!B2483</f>
        <v>249960</v>
      </c>
      <c r="F1576" s="110">
        <f>'Compare Pt 1'!B2545</f>
        <v>105560</v>
      </c>
      <c r="G1576" s="110">
        <f>'Compare Pt 1'!B2607</f>
        <v>144400</v>
      </c>
      <c r="H1576" s="84"/>
      <c r="I1576" s="84" t="str">
        <f>TRIM(A1607)</f>
        <v>Other</v>
      </c>
      <c r="J1576" s="103">
        <f t="shared" ref="J1576:O1576" si="150">B1607/B$1547</f>
        <v>9.0207988244199566E-5</v>
      </c>
      <c r="K1576" s="103">
        <f t="shared" si="150"/>
        <v>6.3345992934042426E-5</v>
      </c>
      <c r="L1576" s="103">
        <f t="shared" si="150"/>
        <v>1.1254789272030651E-4</v>
      </c>
      <c r="M1576" s="103">
        <f t="shared" si="150"/>
        <v>1.1067270676637917E-4</v>
      </c>
      <c r="N1576" s="103">
        <f t="shared" si="150"/>
        <v>6.3614913909007802E-5</v>
      </c>
      <c r="O1576" s="103">
        <f t="shared" si="150"/>
        <v>1.5560394292201684E-4</v>
      </c>
    </row>
    <row r="1577" spans="1:15" x14ac:dyDescent="0.2">
      <c r="A1577" s="84" t="s">
        <v>1528</v>
      </c>
      <c r="B1577" s="110">
        <f>'Main Pt 1'!B2484</f>
        <v>11435</v>
      </c>
      <c r="C1577" s="110">
        <f>'Main Pt 1'!B2546</f>
        <v>5865</v>
      </c>
      <c r="D1577" s="110">
        <f>'Main Pt 1'!B2608</f>
        <v>5570</v>
      </c>
      <c r="E1577" s="110">
        <f>'Compare Pt 1'!B2484</f>
        <v>125600</v>
      </c>
      <c r="F1577" s="110">
        <f>'Compare Pt 1'!B2546</f>
        <v>61685</v>
      </c>
      <c r="G1577" s="110">
        <f>'Compare Pt 1'!B2608</f>
        <v>63915</v>
      </c>
      <c r="H1577" s="84"/>
      <c r="I1577" s="84"/>
      <c r="J1577" s="84"/>
      <c r="K1577" s="84"/>
      <c r="L1577" s="84"/>
      <c r="M1577" s="84"/>
      <c r="N1577" s="84"/>
      <c r="O1577" s="84"/>
    </row>
    <row r="1578" spans="1:15" x14ac:dyDescent="0.2">
      <c r="A1578" s="84" t="s">
        <v>1529</v>
      </c>
      <c r="B1578" s="110">
        <f>'Main Pt 1'!B2485</f>
        <v>3435</v>
      </c>
      <c r="C1578" s="110">
        <f>'Main Pt 1'!B2547</f>
        <v>1630</v>
      </c>
      <c r="D1578" s="110">
        <f>'Main Pt 1'!B2609</f>
        <v>1800</v>
      </c>
      <c r="E1578" s="110">
        <f>'Compare Pt 1'!B2485</f>
        <v>28155</v>
      </c>
      <c r="F1578" s="110">
        <f>'Compare Pt 1'!B2547</f>
        <v>12625</v>
      </c>
      <c r="G1578" s="110">
        <f>'Compare Pt 1'!B2609</f>
        <v>15530</v>
      </c>
      <c r="H1578" s="84"/>
      <c r="I1578" s="84"/>
      <c r="J1578" s="84"/>
      <c r="K1578" s="84"/>
      <c r="L1578" s="84"/>
      <c r="M1578" s="84"/>
      <c r="N1578" s="84"/>
      <c r="O1578" s="84"/>
    </row>
    <row r="1579" spans="1:15" x14ac:dyDescent="0.2">
      <c r="A1579" s="84" t="s">
        <v>1530</v>
      </c>
      <c r="B1579" s="110">
        <f>'Main Pt 1'!B2486</f>
        <v>20110</v>
      </c>
      <c r="C1579" s="110">
        <f>'Main Pt 1'!B2548</f>
        <v>12945</v>
      </c>
      <c r="D1579" s="110">
        <f>'Main Pt 1'!B2610</f>
        <v>7160</v>
      </c>
      <c r="E1579" s="110">
        <f>'Compare Pt 1'!B2486</f>
        <v>179300</v>
      </c>
      <c r="F1579" s="110">
        <f>'Compare Pt 1'!B2548</f>
        <v>122815</v>
      </c>
      <c r="G1579" s="110">
        <f>'Compare Pt 1'!B2610</f>
        <v>56485</v>
      </c>
      <c r="H1579" s="84"/>
      <c r="I1579" s="84"/>
      <c r="J1579" s="84"/>
      <c r="K1579" s="84"/>
      <c r="L1579" s="84"/>
      <c r="M1579" s="84"/>
      <c r="N1579" s="84"/>
      <c r="O1579" s="84"/>
    </row>
    <row r="1580" spans="1:15" x14ac:dyDescent="0.2">
      <c r="A1580" s="84" t="s">
        <v>1531</v>
      </c>
      <c r="B1580" s="110">
        <f>'Main Pt 1'!B2487</f>
        <v>2835</v>
      </c>
      <c r="C1580" s="110">
        <f>'Main Pt 1'!B2549</f>
        <v>1200</v>
      </c>
      <c r="D1580" s="110">
        <f>'Main Pt 1'!B2611</f>
        <v>1640</v>
      </c>
      <c r="E1580" s="110">
        <f>'Compare Pt 1'!B2487</f>
        <v>31270</v>
      </c>
      <c r="F1580" s="110">
        <f>'Compare Pt 1'!B2549</f>
        <v>12980</v>
      </c>
      <c r="G1580" s="110">
        <f>'Compare Pt 1'!B2611</f>
        <v>18290</v>
      </c>
      <c r="H1580" s="84"/>
      <c r="I1580" s="84"/>
      <c r="J1580" s="84"/>
      <c r="K1580" s="84"/>
      <c r="L1580" s="84"/>
      <c r="M1580" s="84"/>
      <c r="N1580" s="84"/>
      <c r="O1580" s="84"/>
    </row>
    <row r="1581" spans="1:15" x14ac:dyDescent="0.2">
      <c r="A1581" s="84" t="s">
        <v>1532</v>
      </c>
      <c r="B1581" s="110">
        <f>'Main Pt 1'!B2488</f>
        <v>70740</v>
      </c>
      <c r="C1581" s="110">
        <f>'Main Pt 1'!B2550</f>
        <v>43750</v>
      </c>
      <c r="D1581" s="110">
        <f>'Main Pt 1'!B2612</f>
        <v>26990</v>
      </c>
      <c r="E1581" s="110">
        <f>'Compare Pt 1'!B2488</f>
        <v>651475</v>
      </c>
      <c r="F1581" s="110">
        <f>'Compare Pt 1'!B2550</f>
        <v>420370</v>
      </c>
      <c r="G1581" s="110">
        <f>'Compare Pt 1'!B2612</f>
        <v>231115</v>
      </c>
      <c r="H1581" s="84"/>
      <c r="I1581" s="84"/>
      <c r="J1581" s="84"/>
      <c r="K1581" s="84"/>
      <c r="L1581" s="84"/>
      <c r="M1581" s="84"/>
      <c r="N1581" s="84"/>
      <c r="O1581" s="84"/>
    </row>
    <row r="1582" spans="1:15" x14ac:dyDescent="0.2">
      <c r="A1582" s="84" t="s">
        <v>1533</v>
      </c>
      <c r="B1582" s="110">
        <f>'Main Pt 1'!B2489</f>
        <v>56410</v>
      </c>
      <c r="C1582" s="110">
        <f>'Main Pt 1'!B2551</f>
        <v>36695</v>
      </c>
      <c r="D1582" s="110">
        <f>'Main Pt 1'!B2613</f>
        <v>19705</v>
      </c>
      <c r="E1582" s="110">
        <f>'Compare Pt 1'!B2489</f>
        <v>514685</v>
      </c>
      <c r="F1582" s="110">
        <f>'Compare Pt 1'!B2551</f>
        <v>356435</v>
      </c>
      <c r="G1582" s="110">
        <f>'Compare Pt 1'!B2613</f>
        <v>158250</v>
      </c>
      <c r="H1582" s="84"/>
      <c r="I1582" s="84"/>
      <c r="J1582" s="84"/>
      <c r="K1582" s="84"/>
      <c r="L1582" s="84"/>
      <c r="M1582" s="84"/>
      <c r="N1582" s="84"/>
      <c r="O1582" s="84"/>
    </row>
    <row r="1583" spans="1:15" x14ac:dyDescent="0.2">
      <c r="A1583" s="84" t="s">
        <v>1534</v>
      </c>
      <c r="B1583" s="110">
        <f>'Main Pt 1'!B2490</f>
        <v>3040</v>
      </c>
      <c r="C1583" s="110">
        <f>'Main Pt 1'!B2552</f>
        <v>500</v>
      </c>
      <c r="D1583" s="110">
        <f>'Main Pt 1'!B2614</f>
        <v>2535</v>
      </c>
      <c r="E1583" s="110">
        <f>'Compare Pt 1'!B2490</f>
        <v>40815</v>
      </c>
      <c r="F1583" s="110">
        <f>'Compare Pt 1'!B2552</f>
        <v>6495</v>
      </c>
      <c r="G1583" s="110">
        <f>'Compare Pt 1'!B2614</f>
        <v>34320</v>
      </c>
      <c r="H1583" s="84"/>
      <c r="I1583" s="84"/>
      <c r="J1583" s="84"/>
      <c r="K1583" s="84"/>
      <c r="L1583" s="84"/>
      <c r="M1583" s="84"/>
      <c r="N1583" s="84"/>
      <c r="O1583" s="84"/>
    </row>
    <row r="1584" spans="1:15" x14ac:dyDescent="0.2">
      <c r="A1584" s="84" t="s">
        <v>1535</v>
      </c>
      <c r="B1584" s="110">
        <f>'Main Pt 1'!B2491</f>
        <v>10510</v>
      </c>
      <c r="C1584" s="110">
        <f>'Main Pt 1'!B2553</f>
        <v>5970</v>
      </c>
      <c r="D1584" s="110">
        <f>'Main Pt 1'!B2615</f>
        <v>4545</v>
      </c>
      <c r="E1584" s="110">
        <f>'Compare Pt 1'!B2491</f>
        <v>86655</v>
      </c>
      <c r="F1584" s="110">
        <f>'Compare Pt 1'!B2553</f>
        <v>50930</v>
      </c>
      <c r="G1584" s="110">
        <f>'Compare Pt 1'!B2615</f>
        <v>35730</v>
      </c>
      <c r="H1584" s="84"/>
      <c r="I1584" s="84"/>
      <c r="J1584" s="84"/>
      <c r="K1584" s="84"/>
      <c r="L1584" s="84"/>
      <c r="M1584" s="84"/>
      <c r="N1584" s="84"/>
      <c r="O1584" s="84"/>
    </row>
    <row r="1585" spans="1:15" x14ac:dyDescent="0.2">
      <c r="A1585" s="84" t="s">
        <v>1536</v>
      </c>
      <c r="B1585" s="110">
        <f>'Main Pt 1'!B2492</f>
        <v>785</v>
      </c>
      <c r="C1585" s="110">
        <f>'Main Pt 1'!B2554</f>
        <v>585</v>
      </c>
      <c r="D1585" s="110">
        <f>'Main Pt 1'!B2616</f>
        <v>200</v>
      </c>
      <c r="E1585" s="110">
        <f>'Compare Pt 1'!B2492</f>
        <v>9325</v>
      </c>
      <c r="F1585" s="110">
        <f>'Compare Pt 1'!B2554</f>
        <v>6510</v>
      </c>
      <c r="G1585" s="110">
        <f>'Compare Pt 1'!B2616</f>
        <v>2815</v>
      </c>
      <c r="H1585" s="84"/>
      <c r="I1585" s="84"/>
      <c r="J1585" s="84"/>
      <c r="K1585" s="84"/>
      <c r="L1585" s="84"/>
      <c r="M1585" s="84"/>
      <c r="N1585" s="84"/>
      <c r="O1585" s="84"/>
    </row>
    <row r="1586" spans="1:15" x14ac:dyDescent="0.2">
      <c r="A1586" s="84" t="s">
        <v>1537</v>
      </c>
      <c r="B1586" s="110">
        <f>'Main Pt 1'!B2493</f>
        <v>309935</v>
      </c>
      <c r="C1586" s="110">
        <f>'Main Pt 1'!B2555</f>
        <v>270015</v>
      </c>
      <c r="D1586" s="110">
        <f>'Main Pt 1'!B2617</f>
        <v>39920</v>
      </c>
      <c r="E1586" s="110">
        <f>'Compare Pt 1'!B2493</f>
        <v>3327405</v>
      </c>
      <c r="F1586" s="110">
        <f>'Compare Pt 1'!B2555</f>
        <v>3022705</v>
      </c>
      <c r="G1586" s="110">
        <f>'Compare Pt 1'!B2617</f>
        <v>304700</v>
      </c>
      <c r="H1586" s="84"/>
      <c r="I1586" s="84"/>
      <c r="J1586" s="84"/>
      <c r="K1586" s="84"/>
      <c r="L1586" s="84"/>
      <c r="M1586" s="84"/>
      <c r="N1586" s="84"/>
      <c r="O1586" s="84"/>
    </row>
    <row r="1587" spans="1:15" x14ac:dyDescent="0.2">
      <c r="A1587" s="84" t="s">
        <v>1538</v>
      </c>
      <c r="B1587" s="110">
        <f>'Main Pt 1'!B2494</f>
        <v>12345</v>
      </c>
      <c r="C1587" s="110">
        <f>'Main Pt 1'!B2556</f>
        <v>7350</v>
      </c>
      <c r="D1587" s="110">
        <f>'Main Pt 1'!B2618</f>
        <v>5000</v>
      </c>
      <c r="E1587" s="110">
        <f>'Compare Pt 1'!B2494</f>
        <v>114315</v>
      </c>
      <c r="F1587" s="110">
        <f>'Compare Pt 1'!B2556</f>
        <v>72880</v>
      </c>
      <c r="G1587" s="110">
        <f>'Compare Pt 1'!B2618</f>
        <v>41440</v>
      </c>
      <c r="H1587" s="84"/>
      <c r="I1587" s="84"/>
      <c r="J1587" s="84"/>
      <c r="K1587" s="84"/>
      <c r="L1587" s="84"/>
      <c r="M1587" s="84"/>
      <c r="N1587" s="84"/>
      <c r="O1587" s="84"/>
    </row>
    <row r="1588" spans="1:15" x14ac:dyDescent="0.2">
      <c r="A1588" s="84" t="s">
        <v>1539</v>
      </c>
      <c r="B1588" s="110">
        <f>'Main Pt 1'!B2495</f>
        <v>85390</v>
      </c>
      <c r="C1588" s="110">
        <f>'Main Pt 1'!B2557</f>
        <v>67000</v>
      </c>
      <c r="D1588" s="110">
        <f>'Main Pt 1'!B2619</f>
        <v>18395</v>
      </c>
      <c r="E1588" s="110">
        <f>'Compare Pt 1'!B2495</f>
        <v>752465</v>
      </c>
      <c r="F1588" s="110">
        <f>'Compare Pt 1'!B2557</f>
        <v>615880</v>
      </c>
      <c r="G1588" s="110">
        <f>'Compare Pt 1'!B2619</f>
        <v>136585</v>
      </c>
      <c r="H1588" s="84"/>
      <c r="I1588" s="84"/>
      <c r="J1588" s="84"/>
      <c r="K1588" s="84"/>
      <c r="L1588" s="84"/>
      <c r="M1588" s="84"/>
      <c r="N1588" s="84"/>
      <c r="O1588" s="84"/>
    </row>
    <row r="1589" spans="1:15" x14ac:dyDescent="0.2">
      <c r="A1589" s="84" t="s">
        <v>1540</v>
      </c>
      <c r="B1589" s="110">
        <f>'Main Pt 1'!B2496</f>
        <v>50275</v>
      </c>
      <c r="C1589" s="110">
        <f>'Main Pt 1'!B2558</f>
        <v>42290</v>
      </c>
      <c r="D1589" s="110">
        <f>'Main Pt 1'!B2620</f>
        <v>7995</v>
      </c>
      <c r="E1589" s="110">
        <f>'Compare Pt 1'!B2496</f>
        <v>620065</v>
      </c>
      <c r="F1589" s="110">
        <f>'Compare Pt 1'!B2558</f>
        <v>551855</v>
      </c>
      <c r="G1589" s="110">
        <f>'Compare Pt 1'!B2620</f>
        <v>68205</v>
      </c>
      <c r="H1589" s="84"/>
      <c r="I1589" s="84"/>
      <c r="J1589" s="84"/>
      <c r="K1589" s="84"/>
      <c r="L1589" s="84"/>
      <c r="M1589" s="84"/>
      <c r="N1589" s="84"/>
      <c r="O1589" s="84"/>
    </row>
    <row r="1590" spans="1:15" x14ac:dyDescent="0.2">
      <c r="A1590" s="84" t="s">
        <v>1541</v>
      </c>
      <c r="B1590" s="110">
        <f>'Main Pt 1'!B2497</f>
        <v>40</v>
      </c>
      <c r="C1590" s="110">
        <f>'Main Pt 1'!B2559</f>
        <v>10</v>
      </c>
      <c r="D1590" s="110">
        <f>'Main Pt 1'!B2621</f>
        <v>30</v>
      </c>
      <c r="E1590" s="110">
        <f>'Compare Pt 1'!B2497</f>
        <v>415</v>
      </c>
      <c r="F1590" s="110">
        <f>'Compare Pt 1'!B2559</f>
        <v>85</v>
      </c>
      <c r="G1590" s="110">
        <f>'Compare Pt 1'!B2621</f>
        <v>320</v>
      </c>
      <c r="H1590" s="84"/>
      <c r="I1590" s="84"/>
      <c r="J1590" s="84"/>
      <c r="K1590" s="84"/>
      <c r="L1590" s="84"/>
      <c r="M1590" s="84"/>
      <c r="N1590" s="84"/>
      <c r="O1590" s="84"/>
    </row>
    <row r="1591" spans="1:15" x14ac:dyDescent="0.2">
      <c r="A1591" s="84" t="s">
        <v>1542</v>
      </c>
      <c r="B1591" s="110">
        <f>'Main Pt 1'!B2498</f>
        <v>60590</v>
      </c>
      <c r="C1591" s="110">
        <f>'Main Pt 1'!B2560</f>
        <v>57505</v>
      </c>
      <c r="D1591" s="110">
        <f>'Main Pt 1'!B2622</f>
        <v>3085</v>
      </c>
      <c r="E1591" s="110">
        <f>'Compare Pt 1'!B2498</f>
        <v>702160</v>
      </c>
      <c r="F1591" s="110">
        <f>'Compare Pt 1'!B2560</f>
        <v>682710</v>
      </c>
      <c r="G1591" s="110">
        <f>'Compare Pt 1'!B2622</f>
        <v>19450</v>
      </c>
      <c r="H1591" s="84"/>
      <c r="I1591" s="84"/>
      <c r="J1591" s="103"/>
      <c r="K1591" s="103"/>
      <c r="L1591" s="103"/>
      <c r="M1591" s="84"/>
      <c r="N1591" s="84"/>
      <c r="O1591" s="84"/>
    </row>
    <row r="1592" spans="1:15" x14ac:dyDescent="0.2">
      <c r="A1592" s="84" t="s">
        <v>1543</v>
      </c>
      <c r="B1592" s="110">
        <f>'Main Pt 1'!B2499</f>
        <v>62945</v>
      </c>
      <c r="C1592" s="110">
        <f>'Main Pt 1'!B2561</f>
        <v>60180</v>
      </c>
      <c r="D1592" s="110">
        <f>'Main Pt 1'!B2623</f>
        <v>2760</v>
      </c>
      <c r="E1592" s="110">
        <f>'Compare Pt 1'!B2499</f>
        <v>731135</v>
      </c>
      <c r="F1592" s="110">
        <f>'Compare Pt 1'!B2561</f>
        <v>709430</v>
      </c>
      <c r="G1592" s="110">
        <f>'Compare Pt 1'!B2623</f>
        <v>21705</v>
      </c>
      <c r="H1592" s="84"/>
      <c r="I1592" s="84"/>
      <c r="J1592" s="103"/>
      <c r="K1592" s="103"/>
      <c r="L1592" s="103"/>
      <c r="M1592" s="84"/>
      <c r="N1592" s="84"/>
      <c r="O1592" s="84"/>
    </row>
    <row r="1593" spans="1:15" x14ac:dyDescent="0.2">
      <c r="A1593" s="84" t="s">
        <v>1544</v>
      </c>
      <c r="B1593" s="110">
        <f>'Main Pt 1'!B2500</f>
        <v>38345</v>
      </c>
      <c r="C1593" s="110">
        <f>'Main Pt 1'!B2562</f>
        <v>35680</v>
      </c>
      <c r="D1593" s="110">
        <f>'Main Pt 1'!B2624</f>
        <v>2660</v>
      </c>
      <c r="E1593" s="110">
        <f>'Compare Pt 1'!B2500</f>
        <v>406855</v>
      </c>
      <c r="F1593" s="110">
        <f>'Compare Pt 1'!B2562</f>
        <v>389850</v>
      </c>
      <c r="G1593" s="110">
        <f>'Compare Pt 1'!B2624</f>
        <v>17000</v>
      </c>
      <c r="H1593" s="84"/>
      <c r="I1593" s="84"/>
      <c r="J1593" s="103"/>
      <c r="K1593" s="103"/>
      <c r="L1593" s="103"/>
      <c r="M1593" s="84"/>
      <c r="N1593" s="84"/>
      <c r="O1593" s="84"/>
    </row>
    <row r="1594" spans="1:15" x14ac:dyDescent="0.2">
      <c r="A1594" s="84" t="s">
        <v>1545</v>
      </c>
      <c r="B1594" s="110">
        <f>'Main Pt 1'!B2501</f>
        <v>35290</v>
      </c>
      <c r="C1594" s="110">
        <f>'Main Pt 1'!B2563</f>
        <v>20660</v>
      </c>
      <c r="D1594" s="110">
        <f>'Main Pt 1'!B2625</f>
        <v>14630</v>
      </c>
      <c r="E1594" s="110">
        <f>'Compare Pt 1'!B2501</f>
        <v>339055</v>
      </c>
      <c r="F1594" s="110">
        <f>'Compare Pt 1'!B2563</f>
        <v>219040</v>
      </c>
      <c r="G1594" s="110">
        <f>'Compare Pt 1'!B2625</f>
        <v>120010</v>
      </c>
      <c r="H1594" s="84"/>
      <c r="I1594" s="84"/>
      <c r="J1594" s="103"/>
      <c r="K1594" s="103"/>
      <c r="L1594" s="103"/>
      <c r="M1594" s="84"/>
      <c r="N1594" s="84"/>
      <c r="O1594" s="84"/>
    </row>
    <row r="1595" spans="1:15" x14ac:dyDescent="0.2">
      <c r="A1595" s="84" t="s">
        <v>1546</v>
      </c>
      <c r="B1595" s="110">
        <f>'Main Pt 1'!B2502</f>
        <v>25315</v>
      </c>
      <c r="C1595" s="110">
        <f>'Main Pt 1'!B2564</f>
        <v>14180</v>
      </c>
      <c r="D1595" s="110">
        <f>'Main Pt 1'!B2626</f>
        <v>11145</v>
      </c>
      <c r="E1595" s="110">
        <f>'Compare Pt 1'!B2502</f>
        <v>205925</v>
      </c>
      <c r="F1595" s="110">
        <f>'Compare Pt 1'!B2564</f>
        <v>127925</v>
      </c>
      <c r="G1595" s="110">
        <f>'Compare Pt 1'!B2626</f>
        <v>78005</v>
      </c>
      <c r="H1595" s="84"/>
      <c r="I1595" s="84"/>
      <c r="J1595" s="103"/>
      <c r="K1595" s="103"/>
      <c r="L1595" s="103"/>
      <c r="M1595" s="84"/>
      <c r="N1595" s="84"/>
      <c r="O1595" s="84"/>
    </row>
    <row r="1596" spans="1:15" x14ac:dyDescent="0.2">
      <c r="A1596" s="84" t="s">
        <v>1547</v>
      </c>
      <c r="B1596" s="110">
        <f>'Main Pt 1'!B2503</f>
        <v>9965</v>
      </c>
      <c r="C1596" s="110">
        <f>'Main Pt 1'!B2565</f>
        <v>6485</v>
      </c>
      <c r="D1596" s="110">
        <f>'Main Pt 1'!B2627</f>
        <v>3490</v>
      </c>
      <c r="E1596" s="110">
        <f>'Compare Pt 1'!B2503</f>
        <v>133120</v>
      </c>
      <c r="F1596" s="110">
        <f>'Compare Pt 1'!B2565</f>
        <v>91115</v>
      </c>
      <c r="G1596" s="110">
        <f>'Compare Pt 1'!B2627</f>
        <v>42005</v>
      </c>
      <c r="H1596" s="84"/>
      <c r="I1596" s="84"/>
      <c r="J1596" s="103"/>
      <c r="K1596" s="103"/>
      <c r="L1596" s="103"/>
      <c r="M1596" s="84"/>
      <c r="N1596" s="84"/>
      <c r="O1596" s="84"/>
    </row>
    <row r="1597" spans="1:15" x14ac:dyDescent="0.2">
      <c r="A1597" s="84" t="s">
        <v>1548</v>
      </c>
      <c r="B1597" s="110">
        <f>'Main Pt 1'!B2504</f>
        <v>211425</v>
      </c>
      <c r="C1597" s="110">
        <f>'Main Pt 1'!B2566</f>
        <v>41805</v>
      </c>
      <c r="D1597" s="110">
        <f>'Main Pt 1'!B2628</f>
        <v>169620</v>
      </c>
      <c r="E1597" s="110">
        <f>'Compare Pt 1'!B2504</f>
        <v>2266725</v>
      </c>
      <c r="F1597" s="110">
        <f>'Compare Pt 1'!B2566</f>
        <v>441175</v>
      </c>
      <c r="G1597" s="110">
        <f>'Compare Pt 1'!B2628</f>
        <v>1825545</v>
      </c>
      <c r="H1597" s="84"/>
      <c r="I1597" s="84"/>
      <c r="J1597" s="103"/>
      <c r="K1597" s="103"/>
      <c r="L1597" s="103"/>
      <c r="M1597" s="84"/>
      <c r="N1597" s="84"/>
      <c r="O1597" s="84"/>
    </row>
    <row r="1598" spans="1:15" x14ac:dyDescent="0.2">
      <c r="A1598" s="84" t="s">
        <v>1549</v>
      </c>
      <c r="B1598" s="110">
        <f>'Main Pt 1'!B2505</f>
        <v>12980</v>
      </c>
      <c r="C1598" s="110">
        <f>'Main Pt 1'!B2567</f>
        <v>6435</v>
      </c>
      <c r="D1598" s="110">
        <f>'Main Pt 1'!B2629</f>
        <v>6545</v>
      </c>
      <c r="E1598" s="110">
        <f>'Compare Pt 1'!B2505</f>
        <v>164295</v>
      </c>
      <c r="F1598" s="110">
        <f>'Compare Pt 1'!B2567</f>
        <v>81260</v>
      </c>
      <c r="G1598" s="110">
        <f>'Compare Pt 1'!B2629</f>
        <v>83040</v>
      </c>
      <c r="H1598" s="84"/>
      <c r="I1598" s="84"/>
      <c r="J1598" s="103"/>
      <c r="K1598" s="103"/>
      <c r="L1598" s="103"/>
      <c r="M1598" s="84"/>
      <c r="N1598" s="84"/>
      <c r="O1598" s="84"/>
    </row>
    <row r="1599" spans="1:15" x14ac:dyDescent="0.2">
      <c r="A1599" s="84" t="s">
        <v>1550</v>
      </c>
      <c r="B1599" s="110">
        <f>'Main Pt 1'!B2506</f>
        <v>193455</v>
      </c>
      <c r="C1599" s="110">
        <f>'Main Pt 1'!B2568</f>
        <v>32905</v>
      </c>
      <c r="D1599" s="110">
        <f>'Main Pt 1'!B2630</f>
        <v>160550</v>
      </c>
      <c r="E1599" s="110">
        <f>'Compare Pt 1'!B2506</f>
        <v>2047680</v>
      </c>
      <c r="F1599" s="110">
        <f>'Compare Pt 1'!B2568</f>
        <v>329010</v>
      </c>
      <c r="G1599" s="110">
        <f>'Compare Pt 1'!B2630</f>
        <v>1718670</v>
      </c>
      <c r="H1599" s="84"/>
      <c r="I1599" s="84"/>
      <c r="J1599" s="103"/>
      <c r="K1599" s="103"/>
      <c r="L1599" s="103"/>
      <c r="M1599" s="84"/>
      <c r="N1599" s="84"/>
      <c r="O1599" s="84"/>
    </row>
    <row r="1600" spans="1:15" x14ac:dyDescent="0.2">
      <c r="A1600" s="84" t="s">
        <v>1551</v>
      </c>
      <c r="B1600" s="110">
        <f>'Main Pt 1'!B2507</f>
        <v>4995</v>
      </c>
      <c r="C1600" s="110">
        <f>'Main Pt 1'!B2569</f>
        <v>2460</v>
      </c>
      <c r="D1600" s="110">
        <f>'Main Pt 1'!B2631</f>
        <v>2530</v>
      </c>
      <c r="E1600" s="110">
        <f>'Compare Pt 1'!B2507</f>
        <v>54740</v>
      </c>
      <c r="F1600" s="110">
        <f>'Compare Pt 1'!B2569</f>
        <v>30910</v>
      </c>
      <c r="G1600" s="110">
        <f>'Compare Pt 1'!B2631</f>
        <v>23830</v>
      </c>
      <c r="H1600" s="84"/>
      <c r="I1600" s="84"/>
      <c r="J1600" s="103"/>
      <c r="K1600" s="103"/>
      <c r="L1600" s="103"/>
      <c r="M1600" s="84"/>
      <c r="N1600" s="84"/>
      <c r="O1600" s="84"/>
    </row>
    <row r="1601" spans="1:15" x14ac:dyDescent="0.2">
      <c r="A1601" s="84" t="s">
        <v>1552</v>
      </c>
      <c r="B1601" s="110">
        <f>'Main Pt 1'!B2508</f>
        <v>127830</v>
      </c>
      <c r="C1601" s="110">
        <f>'Main Pt 1'!B2570</f>
        <v>47820</v>
      </c>
      <c r="D1601" s="110">
        <f>'Main Pt 1'!B2632</f>
        <v>80015</v>
      </c>
      <c r="E1601" s="110">
        <f>'Compare Pt 1'!B2508</f>
        <v>995825</v>
      </c>
      <c r="F1601" s="110">
        <f>'Compare Pt 1'!B2570</f>
        <v>507195</v>
      </c>
      <c r="G1601" s="110">
        <f>'Compare Pt 1'!B2632</f>
        <v>488630</v>
      </c>
      <c r="H1601" s="84"/>
      <c r="I1601" s="84"/>
      <c r="J1601" s="103"/>
      <c r="K1601" s="103"/>
      <c r="L1601" s="103"/>
      <c r="M1601" s="84"/>
      <c r="N1601" s="84"/>
      <c r="O1601" s="84"/>
    </row>
    <row r="1602" spans="1:15" x14ac:dyDescent="0.2">
      <c r="A1602" s="84" t="s">
        <v>1553</v>
      </c>
      <c r="B1602" s="110">
        <f>'Main Pt 1'!B2509</f>
        <v>94830</v>
      </c>
      <c r="C1602" s="110">
        <f>'Main Pt 1'!B2571</f>
        <v>22380</v>
      </c>
      <c r="D1602" s="110">
        <f>'Main Pt 1'!B2633</f>
        <v>72450</v>
      </c>
      <c r="E1602" s="110">
        <f>'Compare Pt 1'!B2509</f>
        <v>565555</v>
      </c>
      <c r="F1602" s="110">
        <f>'Compare Pt 1'!B2571</f>
        <v>151530</v>
      </c>
      <c r="G1602" s="110">
        <f>'Compare Pt 1'!B2633</f>
        <v>414020</v>
      </c>
      <c r="H1602" s="84"/>
      <c r="I1602" s="84"/>
      <c r="J1602" s="103"/>
      <c r="K1602" s="103"/>
      <c r="L1602" s="103"/>
      <c r="M1602" s="84"/>
      <c r="N1602" s="84"/>
      <c r="O1602" s="84"/>
    </row>
    <row r="1603" spans="1:15" x14ac:dyDescent="0.2">
      <c r="A1603" s="84" t="s">
        <v>1554</v>
      </c>
      <c r="B1603" s="110">
        <f>'Main Pt 1'!B2510</f>
        <v>195</v>
      </c>
      <c r="C1603" s="110">
        <f>'Main Pt 1'!B2572</f>
        <v>160</v>
      </c>
      <c r="D1603" s="110">
        <f>'Main Pt 1'!B2634</f>
        <v>35</v>
      </c>
      <c r="E1603" s="110">
        <f>'Compare Pt 1'!B2510</f>
        <v>3500</v>
      </c>
      <c r="F1603" s="110">
        <f>'Compare Pt 1'!B2572</f>
        <v>3080</v>
      </c>
      <c r="G1603" s="110">
        <f>'Compare Pt 1'!B2634</f>
        <v>420</v>
      </c>
      <c r="H1603" s="84"/>
      <c r="I1603" s="84"/>
      <c r="J1603" s="103"/>
      <c r="K1603" s="103"/>
      <c r="L1603" s="103"/>
      <c r="M1603" s="84"/>
      <c r="N1603" s="84"/>
      <c r="O1603" s="84"/>
    </row>
    <row r="1604" spans="1:15" x14ac:dyDescent="0.2">
      <c r="A1604" s="84" t="s">
        <v>1555</v>
      </c>
      <c r="B1604" s="110">
        <f>'Main Pt 1'!B2511</f>
        <v>715</v>
      </c>
      <c r="C1604" s="110">
        <f>'Main Pt 1'!B2573</f>
        <v>630</v>
      </c>
      <c r="D1604" s="110">
        <f>'Main Pt 1'!B2635</f>
        <v>85</v>
      </c>
      <c r="E1604" s="110">
        <f>'Compare Pt 1'!B2511</f>
        <v>7900</v>
      </c>
      <c r="F1604" s="110">
        <f>'Compare Pt 1'!B2573</f>
        <v>7230</v>
      </c>
      <c r="G1604" s="110">
        <f>'Compare Pt 1'!B2635</f>
        <v>670</v>
      </c>
      <c r="H1604" s="84"/>
      <c r="I1604" s="84"/>
      <c r="J1604" s="103"/>
      <c r="K1604" s="103"/>
      <c r="L1604" s="103"/>
      <c r="M1604" s="84"/>
      <c r="N1604" s="84"/>
      <c r="O1604" s="84"/>
    </row>
    <row r="1605" spans="1:15" x14ac:dyDescent="0.2">
      <c r="A1605" s="84" t="s">
        <v>1556</v>
      </c>
      <c r="B1605" s="110">
        <f>'Main Pt 1'!B2512</f>
        <v>12220</v>
      </c>
      <c r="C1605" s="110">
        <f>'Main Pt 1'!B2574</f>
        <v>7325</v>
      </c>
      <c r="D1605" s="110">
        <f>'Main Pt 1'!B2636</f>
        <v>4900</v>
      </c>
      <c r="E1605" s="110">
        <f>'Compare Pt 1'!B2512</f>
        <v>206745</v>
      </c>
      <c r="F1605" s="110">
        <f>'Compare Pt 1'!B2574</f>
        <v>150540</v>
      </c>
      <c r="G1605" s="110">
        <f>'Compare Pt 1'!B2636</f>
        <v>56210</v>
      </c>
      <c r="H1605" s="84"/>
      <c r="I1605" s="84"/>
      <c r="J1605" s="103"/>
      <c r="K1605" s="103"/>
      <c r="L1605" s="103"/>
      <c r="M1605" s="84"/>
      <c r="N1605" s="84"/>
      <c r="O1605" s="84"/>
    </row>
    <row r="1606" spans="1:15" x14ac:dyDescent="0.2">
      <c r="A1606" s="84" t="s">
        <v>1557</v>
      </c>
      <c r="B1606" s="110">
        <f>'Main Pt 1'!B2513</f>
        <v>19875</v>
      </c>
      <c r="C1606" s="110">
        <f>'Main Pt 1'!B2575</f>
        <v>17330</v>
      </c>
      <c r="D1606" s="110">
        <f>'Main Pt 1'!B2637</f>
        <v>2545</v>
      </c>
      <c r="E1606" s="110">
        <f>'Compare Pt 1'!B2513</f>
        <v>212125</v>
      </c>
      <c r="F1606" s="110">
        <f>'Compare Pt 1'!B2575</f>
        <v>194810</v>
      </c>
      <c r="G1606" s="110">
        <f>'Compare Pt 1'!B2637</f>
        <v>17315</v>
      </c>
      <c r="H1606" s="84"/>
      <c r="I1606" s="84"/>
      <c r="J1606" s="103"/>
      <c r="K1606" s="103"/>
      <c r="L1606" s="103"/>
      <c r="M1606" s="84"/>
      <c r="N1606" s="84"/>
      <c r="O1606" s="84"/>
    </row>
    <row r="1607" spans="1:15" x14ac:dyDescent="0.2">
      <c r="A1607" s="84" t="s">
        <v>1558</v>
      </c>
      <c r="B1607" s="110">
        <f>'Main Pt 1'!B2514</f>
        <v>345</v>
      </c>
      <c r="C1607" s="110">
        <f>'Main Pt 1'!B2576</f>
        <v>110</v>
      </c>
      <c r="D1607" s="110">
        <f>'Main Pt 1'!B2638</f>
        <v>235</v>
      </c>
      <c r="E1607" s="110">
        <f>'Compare Pt 1'!B2514</f>
        <v>3170</v>
      </c>
      <c r="F1607" s="110">
        <f>'Compare Pt 1'!B2576</f>
        <v>890</v>
      </c>
      <c r="G1607" s="110">
        <f>'Compare Pt 1'!B2638</f>
        <v>2280</v>
      </c>
      <c r="H1607" s="84"/>
      <c r="I1607" s="84"/>
      <c r="J1607" s="103"/>
      <c r="K1607" s="103"/>
      <c r="L1607" s="103"/>
      <c r="M1607" s="84"/>
      <c r="N1607" s="84"/>
      <c r="O1607" s="84"/>
    </row>
    <row r="1608" spans="1:15" x14ac:dyDescent="0.2">
      <c r="A1608" s="84" t="s">
        <v>1559</v>
      </c>
      <c r="B1608" s="110">
        <f>'Main Pt 1'!B2515</f>
        <v>350</v>
      </c>
      <c r="C1608" s="110">
        <f>'Main Pt 1'!B2577</f>
        <v>110</v>
      </c>
      <c r="D1608" s="110">
        <f>'Main Pt 1'!B2639</f>
        <v>235</v>
      </c>
      <c r="E1608" s="110">
        <f>'Compare Pt 1'!B2515</f>
        <v>3170</v>
      </c>
      <c r="F1608" s="110">
        <f>'Compare Pt 1'!B2577</f>
        <v>890</v>
      </c>
      <c r="G1608" s="110">
        <f>'Compare Pt 1'!B2639</f>
        <v>2280</v>
      </c>
      <c r="H1608" s="84"/>
      <c r="I1608" s="84"/>
      <c r="J1608" s="103"/>
      <c r="K1608" s="103"/>
      <c r="L1608" s="103"/>
      <c r="M1608" s="84"/>
      <c r="N1608" s="84"/>
      <c r="O1608" s="84"/>
    </row>
    <row r="1609" spans="1:15" x14ac:dyDescent="0.2">
      <c r="A1609" s="84"/>
      <c r="B1609" s="110"/>
      <c r="C1609" s="110"/>
      <c r="D1609" s="110"/>
      <c r="E1609" s="110"/>
      <c r="F1609" s="110"/>
      <c r="G1609" s="110"/>
      <c r="H1609" s="84"/>
      <c r="I1609" s="84"/>
      <c r="J1609" s="103"/>
      <c r="K1609" s="103"/>
      <c r="L1609" s="103"/>
      <c r="M1609" s="84"/>
      <c r="N1609" s="84"/>
      <c r="O1609" s="84"/>
    </row>
    <row r="1610" spans="1:15" ht="15.75" x14ac:dyDescent="0.25">
      <c r="A1610" s="102" t="s">
        <v>1623</v>
      </c>
      <c r="B1610" s="110">
        <f>'Main Pt 1'!B2640</f>
        <v>2350920</v>
      </c>
      <c r="C1610" s="110">
        <f>'Main Pt 1'!B2702</f>
        <v>1094555</v>
      </c>
      <c r="D1610" s="110">
        <f>'Main Pt 1'!B2764</f>
        <v>1256370</v>
      </c>
      <c r="E1610" s="110">
        <f>'Compare Pt 1'!B2640</f>
        <v>18931385</v>
      </c>
      <c r="F1610" s="110">
        <f>'Compare Pt 1'!B2702</f>
        <v>9268560</v>
      </c>
      <c r="G1610" s="110">
        <f>'Compare Pt 1'!B2764</f>
        <v>9662830</v>
      </c>
      <c r="H1610" s="84"/>
      <c r="I1610" s="84"/>
      <c r="J1610" s="84"/>
      <c r="K1610" s="84"/>
      <c r="L1610" s="84"/>
      <c r="M1610" s="84"/>
      <c r="N1610" s="84"/>
      <c r="O1610" s="84"/>
    </row>
    <row r="1611" spans="1:15" x14ac:dyDescent="0.2">
      <c r="A1611" s="84" t="s">
        <v>1499</v>
      </c>
      <c r="B1611" s="110">
        <f>'Main Pt 1'!B2641</f>
        <v>1146380</v>
      </c>
      <c r="C1611" s="110">
        <f>'Main Pt 1'!B2703</f>
        <v>546235</v>
      </c>
      <c r="D1611" s="110">
        <f>'Main Pt 1'!B2765</f>
        <v>600140</v>
      </c>
      <c r="E1611" s="110">
        <f>'Compare Pt 1'!B2641</f>
        <v>6664375</v>
      </c>
      <c r="F1611" s="110">
        <f>'Compare Pt 1'!B2703</f>
        <v>3447125</v>
      </c>
      <c r="G1611" s="110">
        <f>'Compare Pt 1'!B2765</f>
        <v>3217250</v>
      </c>
      <c r="H1611" s="84"/>
      <c r="I1611" s="84" t="s">
        <v>2429</v>
      </c>
      <c r="J1611" s="104" t="str">
        <f>TRIM('Main Pt 1'!$B$2)</f>
        <v>LIM-AT</v>
      </c>
      <c r="K1611" s="105" t="str">
        <f>CONCATENATE(J1611,": Male")</f>
        <v>LIM-AT: Male</v>
      </c>
      <c r="L1611" s="105" t="str">
        <f>CONCATENATE(J1611,": Female")</f>
        <v>LIM-AT: Female</v>
      </c>
      <c r="M1611" s="84" t="str">
        <f>TRIM('Compare Pt 1'!$B$2)</f>
        <v>Total pop'n</v>
      </c>
      <c r="N1611" s="105" t="str">
        <f>CONCATENATE(M1611,": Male")</f>
        <v>Total pop'n: Male</v>
      </c>
      <c r="O1611" s="105" t="str">
        <f>CONCATENATE(M1611,": Female")</f>
        <v>Total pop'n: Female</v>
      </c>
    </row>
    <row r="1612" spans="1:15" x14ac:dyDescent="0.2">
      <c r="A1612" s="84" t="s">
        <v>1500</v>
      </c>
      <c r="B1612" s="110">
        <f>'Main Pt 1'!B2642</f>
        <v>42275</v>
      </c>
      <c r="C1612" s="110">
        <f>'Main Pt 1'!B2704</f>
        <v>8495</v>
      </c>
      <c r="D1612" s="110">
        <f>'Main Pt 1'!B2766</f>
        <v>33785</v>
      </c>
      <c r="E1612" s="110">
        <f>'Compare Pt 1'!B2642</f>
        <v>727515</v>
      </c>
      <c r="F1612" s="110">
        <f>'Compare Pt 1'!B2704</f>
        <v>160315</v>
      </c>
      <c r="G1612" s="110">
        <f>'Compare Pt 1'!B2766</f>
        <v>567200</v>
      </c>
      <c r="H1612" s="84"/>
      <c r="I1612" s="84" t="str">
        <f>TRIM(A1612)</f>
        <v>Education</v>
      </c>
      <c r="J1612" s="103">
        <f t="shared" ref="J1612:O1612" si="151">B1612/(B$1610-B$1611)</f>
        <v>3.5096385342122303E-2</v>
      </c>
      <c r="K1612" s="103">
        <f t="shared" si="151"/>
        <v>1.5492777939889115E-2</v>
      </c>
      <c r="L1612" s="103">
        <f t="shared" si="151"/>
        <v>5.1483473782058121E-2</v>
      </c>
      <c r="M1612" s="103">
        <f t="shared" si="151"/>
        <v>5.9306628102528652E-2</v>
      </c>
      <c r="N1612" s="103">
        <f t="shared" si="151"/>
        <v>2.7538742595253577E-2</v>
      </c>
      <c r="O1612" s="103">
        <f t="shared" si="151"/>
        <v>8.7998287198359185E-2</v>
      </c>
    </row>
    <row r="1613" spans="1:15" x14ac:dyDescent="0.2">
      <c r="A1613" s="84" t="s">
        <v>1501</v>
      </c>
      <c r="B1613" s="110">
        <f>'Main Pt 1'!B2643</f>
        <v>42280</v>
      </c>
      <c r="C1613" s="110">
        <f>'Main Pt 1'!B2705</f>
        <v>8495</v>
      </c>
      <c r="D1613" s="110">
        <f>'Main Pt 1'!B2767</f>
        <v>33785</v>
      </c>
      <c r="E1613" s="110">
        <f>'Compare Pt 1'!B2643</f>
        <v>727515</v>
      </c>
      <c r="F1613" s="110">
        <f>'Compare Pt 1'!B2705</f>
        <v>160315</v>
      </c>
      <c r="G1613" s="110">
        <f>'Compare Pt 1'!B2767</f>
        <v>567205</v>
      </c>
      <c r="H1613" s="84"/>
      <c r="I1613" s="84" t="str">
        <f>TRIM(A1614)</f>
        <v>Visual and performing arts, and communications technologies</v>
      </c>
      <c r="J1613" s="103">
        <f t="shared" ref="J1613:O1613" si="152">B1614/(B$1610-B$1611)</f>
        <v>5.754478888206286E-2</v>
      </c>
      <c r="K1613" s="103">
        <f t="shared" si="152"/>
        <v>5.4493726291216807E-2</v>
      </c>
      <c r="L1613" s="103">
        <f t="shared" si="152"/>
        <v>6.0085640705240542E-2</v>
      </c>
      <c r="M1613" s="103">
        <f t="shared" si="152"/>
        <v>3.8143361748298896E-2</v>
      </c>
      <c r="N1613" s="103">
        <f t="shared" si="152"/>
        <v>3.5792721210491915E-2</v>
      </c>
      <c r="O1613" s="103">
        <f t="shared" si="152"/>
        <v>4.0266353066752719E-2</v>
      </c>
    </row>
    <row r="1614" spans="1:15" x14ac:dyDescent="0.2">
      <c r="A1614" s="84" t="s">
        <v>1502</v>
      </c>
      <c r="B1614" s="110">
        <f>'Main Pt 1'!B2644</f>
        <v>69315</v>
      </c>
      <c r="C1614" s="110">
        <f>'Main Pt 1'!B2706</f>
        <v>29880</v>
      </c>
      <c r="D1614" s="110">
        <f>'Main Pt 1'!B2768</f>
        <v>39430</v>
      </c>
      <c r="E1614" s="110">
        <f>'Compare Pt 1'!B2644</f>
        <v>467905</v>
      </c>
      <c r="F1614" s="110">
        <f>'Compare Pt 1'!B2706</f>
        <v>208365</v>
      </c>
      <c r="G1614" s="110">
        <f>'Compare Pt 1'!B2768</f>
        <v>259540</v>
      </c>
      <c r="H1614" s="84"/>
      <c r="I1614" s="84" t="str">
        <f>TRIM(A1617)</f>
        <v>Humanities</v>
      </c>
      <c r="J1614" s="103">
        <f t="shared" ref="J1614:O1614" si="153">B1617/(B$1610-B$1611)</f>
        <v>6.3613495608282E-2</v>
      </c>
      <c r="K1614" s="103">
        <f t="shared" si="153"/>
        <v>5.1484534578348409E-2</v>
      </c>
      <c r="L1614" s="103">
        <f t="shared" si="153"/>
        <v>7.3739390152842754E-2</v>
      </c>
      <c r="M1614" s="103">
        <f t="shared" si="153"/>
        <v>5.0119385245467316E-2</v>
      </c>
      <c r="N1614" s="103">
        <f t="shared" si="153"/>
        <v>3.9925722781410426E-2</v>
      </c>
      <c r="O1614" s="103">
        <f t="shared" si="153"/>
        <v>5.9325925673096913E-2</v>
      </c>
    </row>
    <row r="1615" spans="1:15" x14ac:dyDescent="0.2">
      <c r="A1615" s="84" t="s">
        <v>1503</v>
      </c>
      <c r="B1615" s="110">
        <f>'Main Pt 1'!B2645</f>
        <v>8445</v>
      </c>
      <c r="C1615" s="110">
        <f>'Main Pt 1'!B2707</f>
        <v>5950</v>
      </c>
      <c r="D1615" s="110">
        <f>'Main Pt 1'!B2769</f>
        <v>2500</v>
      </c>
      <c r="E1615" s="110">
        <f>'Compare Pt 1'!B2645</f>
        <v>74530</v>
      </c>
      <c r="F1615" s="110">
        <f>'Compare Pt 1'!B2707</f>
        <v>53995</v>
      </c>
      <c r="G1615" s="110">
        <f>'Compare Pt 1'!B2769</f>
        <v>20535</v>
      </c>
      <c r="H1615" s="84"/>
      <c r="I1615" s="84" t="str">
        <f>TRIM(A1626)</f>
        <v>Social and behavioural sciences and law</v>
      </c>
      <c r="J1615" s="103">
        <f t="shared" ref="J1615:O1615" si="154">B1626/(B$1610-B$1611)</f>
        <v>0.11679562322546366</v>
      </c>
      <c r="K1615" s="103">
        <f t="shared" si="154"/>
        <v>8.2169171286839801E-2</v>
      </c>
      <c r="L1615" s="103">
        <f t="shared" si="154"/>
        <v>0.14572634594578121</v>
      </c>
      <c r="M1615" s="103">
        <f t="shared" si="154"/>
        <v>0.11556442849561548</v>
      </c>
      <c r="N1615" s="103">
        <f t="shared" si="154"/>
        <v>7.7833042883756323E-2</v>
      </c>
      <c r="O1615" s="103">
        <f t="shared" si="154"/>
        <v>0.14964208030929724</v>
      </c>
    </row>
    <row r="1616" spans="1:15" x14ac:dyDescent="0.2">
      <c r="A1616" s="84" t="s">
        <v>1504</v>
      </c>
      <c r="B1616" s="110">
        <f>'Main Pt 1'!B2646</f>
        <v>60870</v>
      </c>
      <c r="C1616" s="110">
        <f>'Main Pt 1'!B2708</f>
        <v>23930</v>
      </c>
      <c r="D1616" s="110">
        <f>'Main Pt 1'!B2770</f>
        <v>36940</v>
      </c>
      <c r="E1616" s="110">
        <f>'Compare Pt 1'!B2646</f>
        <v>393375</v>
      </c>
      <c r="F1616" s="110">
        <f>'Compare Pt 1'!B2708</f>
        <v>154370</v>
      </c>
      <c r="G1616" s="110">
        <f>'Compare Pt 1'!B2770</f>
        <v>239005</v>
      </c>
      <c r="H1616" s="84"/>
      <c r="I1616" s="84" t="str">
        <f>TRIM(A1634)</f>
        <v>Business, management and public administration</v>
      </c>
      <c r="J1616" s="103">
        <f t="shared" ref="J1616:O1616" si="155">B1634/(B$1610-B$1611)</f>
        <v>0.21578776960499443</v>
      </c>
      <c r="K1616" s="103">
        <f t="shared" si="155"/>
        <v>0.17755142982200176</v>
      </c>
      <c r="L1616" s="103">
        <f t="shared" si="155"/>
        <v>0.2477332642518629</v>
      </c>
      <c r="M1616" s="103">
        <f t="shared" si="155"/>
        <v>0.2198392273259743</v>
      </c>
      <c r="N1616" s="103">
        <f t="shared" si="155"/>
        <v>0.17193269357125862</v>
      </c>
      <c r="O1616" s="103">
        <f t="shared" si="155"/>
        <v>0.26310588030867665</v>
      </c>
    </row>
    <row r="1617" spans="1:15" x14ac:dyDescent="0.2">
      <c r="A1617" s="84" t="s">
        <v>1505</v>
      </c>
      <c r="B1617" s="110">
        <f>'Main Pt 1'!B2647</f>
        <v>76625</v>
      </c>
      <c r="C1617" s="110">
        <f>'Main Pt 1'!B2709</f>
        <v>28230</v>
      </c>
      <c r="D1617" s="110">
        <f>'Main Pt 1'!B2771</f>
        <v>48390</v>
      </c>
      <c r="E1617" s="110">
        <f>'Compare Pt 1'!B2647</f>
        <v>614815</v>
      </c>
      <c r="F1617" s="110">
        <f>'Compare Pt 1'!B2709</f>
        <v>232425</v>
      </c>
      <c r="G1617" s="110">
        <f>'Compare Pt 1'!B2771</f>
        <v>382390</v>
      </c>
      <c r="H1617" s="84"/>
      <c r="I1617" s="84" t="str">
        <f>TRIM(A1638)</f>
        <v>Physical and life sciences and technologies</v>
      </c>
      <c r="J1617" s="103">
        <f t="shared" ref="J1617:O1617" si="156">B1638/(B$1610-B$1611)</f>
        <v>3.5698274860112574E-2</v>
      </c>
      <c r="K1617" s="103">
        <f t="shared" si="156"/>
        <v>3.9776043186460462E-2</v>
      </c>
      <c r="L1617" s="103">
        <f t="shared" si="156"/>
        <v>3.2290507901193179E-2</v>
      </c>
      <c r="M1617" s="103">
        <f t="shared" si="156"/>
        <v>3.6673158332796663E-2</v>
      </c>
      <c r="N1617" s="103">
        <f t="shared" si="156"/>
        <v>3.8154681792375932E-2</v>
      </c>
      <c r="O1617" s="103">
        <f t="shared" si="156"/>
        <v>3.53350668209843E-2</v>
      </c>
    </row>
    <row r="1618" spans="1:15" x14ac:dyDescent="0.2">
      <c r="A1618" s="84" t="s">
        <v>1506</v>
      </c>
      <c r="B1618" s="110">
        <f>'Main Pt 1'!B2648</f>
        <v>12510</v>
      </c>
      <c r="C1618" s="110">
        <f>'Main Pt 1'!B2710</f>
        <v>2955</v>
      </c>
      <c r="D1618" s="110">
        <f>'Main Pt 1'!B2772</f>
        <v>9560</v>
      </c>
      <c r="E1618" s="110">
        <f>'Compare Pt 1'!B2648</f>
        <v>76545</v>
      </c>
      <c r="F1618" s="110">
        <f>'Compare Pt 1'!B2710</f>
        <v>16200</v>
      </c>
      <c r="G1618" s="110">
        <f>'Compare Pt 1'!B2772</f>
        <v>60340</v>
      </c>
      <c r="H1618" s="84"/>
      <c r="I1618" s="84" t="str">
        <f>TRIM(A1644)</f>
        <v>Mathematics, computer and information sciences</v>
      </c>
      <c r="J1618" s="103">
        <f t="shared" ref="J1618:O1618" si="157">B1644/(B$1610-B$1611)</f>
        <v>4.9056071197303534E-2</v>
      </c>
      <c r="K1618" s="103">
        <f t="shared" si="157"/>
        <v>6.7196162824627953E-2</v>
      </c>
      <c r="L1618" s="103">
        <f t="shared" si="157"/>
        <v>3.3898175944409734E-2</v>
      </c>
      <c r="M1618" s="103">
        <f t="shared" si="157"/>
        <v>4.6255362961308423E-2</v>
      </c>
      <c r="N1618" s="103">
        <f t="shared" si="157"/>
        <v>6.3359807332728099E-2</v>
      </c>
      <c r="O1618" s="103">
        <f t="shared" si="157"/>
        <v>3.0807933498614555E-2</v>
      </c>
    </row>
    <row r="1619" spans="1:15" x14ac:dyDescent="0.2">
      <c r="A1619" s="84" t="s">
        <v>1507</v>
      </c>
      <c r="B1619" s="110">
        <f>'Main Pt 1'!B2649</f>
        <v>17790</v>
      </c>
      <c r="C1619" s="110">
        <f>'Main Pt 1'!B2711</f>
        <v>5210</v>
      </c>
      <c r="D1619" s="110">
        <f>'Main Pt 1'!B2773</f>
        <v>12580</v>
      </c>
      <c r="E1619" s="110">
        <f>'Compare Pt 1'!B2649</f>
        <v>133795</v>
      </c>
      <c r="F1619" s="110">
        <f>'Compare Pt 1'!B2711</f>
        <v>38310</v>
      </c>
      <c r="G1619" s="110">
        <f>'Compare Pt 1'!B2773</f>
        <v>95485</v>
      </c>
      <c r="H1619" s="84"/>
      <c r="I1619" s="84" t="str">
        <f>TRIM(A1649)</f>
        <v>Architecture, engineering, and related technologies</v>
      </c>
      <c r="J1619" s="103">
        <f t="shared" ref="J1619:O1619" si="158">B1649/(B$1610-B$1611)</f>
        <v>0.18904727115745429</v>
      </c>
      <c r="K1619" s="103">
        <f t="shared" si="158"/>
        <v>0.35761051940472716</v>
      </c>
      <c r="L1619" s="103">
        <f t="shared" si="158"/>
        <v>4.8199564177193975E-2</v>
      </c>
      <c r="M1619" s="103">
        <f t="shared" si="158"/>
        <v>0.206452509617258</v>
      </c>
      <c r="N1619" s="103">
        <f t="shared" si="158"/>
        <v>0.39023625618082142</v>
      </c>
      <c r="O1619" s="103">
        <f t="shared" si="158"/>
        <v>4.0464938764238442E-2</v>
      </c>
    </row>
    <row r="1620" spans="1:15" x14ac:dyDescent="0.2">
      <c r="A1620" s="84" t="s">
        <v>1508</v>
      </c>
      <c r="B1620" s="110">
        <f>'Main Pt 1'!B2650</f>
        <v>23510</v>
      </c>
      <c r="C1620" s="110">
        <f>'Main Pt 1'!B2712</f>
        <v>8880</v>
      </c>
      <c r="D1620" s="110">
        <f>'Main Pt 1'!B2774</f>
        <v>14630</v>
      </c>
      <c r="E1620" s="110">
        <f>'Compare Pt 1'!B2650</f>
        <v>191005</v>
      </c>
      <c r="F1620" s="110">
        <f>'Compare Pt 1'!B2712</f>
        <v>71770</v>
      </c>
      <c r="G1620" s="110">
        <f>'Compare Pt 1'!B2774</f>
        <v>119235</v>
      </c>
      <c r="H1620" s="84"/>
      <c r="I1620" s="84" t="str">
        <f>TRIM(A1657)</f>
        <v>Agriculture, natural resources and conservation</v>
      </c>
      <c r="J1620" s="103">
        <f t="shared" ref="J1620:O1620" si="159">B1657/(B$1610-B$1611)</f>
        <v>2.273066896906703E-2</v>
      </c>
      <c r="K1620" s="103">
        <f t="shared" si="159"/>
        <v>2.8487014881820833E-2</v>
      </c>
      <c r="L1620" s="103">
        <f t="shared" si="159"/>
        <v>1.7920546149977904E-2</v>
      </c>
      <c r="M1620" s="103">
        <f t="shared" si="159"/>
        <v>2.1965010218463994E-2</v>
      </c>
      <c r="N1620" s="103">
        <f t="shared" si="159"/>
        <v>2.8803035677629311E-2</v>
      </c>
      <c r="O1620" s="103">
        <f t="shared" si="159"/>
        <v>1.5788338675495457E-2</v>
      </c>
    </row>
    <row r="1621" spans="1:15" x14ac:dyDescent="0.2">
      <c r="A1621" s="84" t="s">
        <v>1509</v>
      </c>
      <c r="B1621" s="110">
        <f>'Main Pt 1'!B2651</f>
        <v>345</v>
      </c>
      <c r="C1621" s="110">
        <f>'Main Pt 1'!B2713</f>
        <v>145</v>
      </c>
      <c r="D1621" s="110">
        <f>'Main Pt 1'!B2775</f>
        <v>195</v>
      </c>
      <c r="E1621" s="110">
        <f>'Compare Pt 1'!B2651</f>
        <v>3140</v>
      </c>
      <c r="F1621" s="110">
        <f>'Compare Pt 1'!B2713</f>
        <v>1245</v>
      </c>
      <c r="G1621" s="110">
        <f>'Compare Pt 1'!B2775</f>
        <v>1895</v>
      </c>
      <c r="H1621" s="84"/>
      <c r="I1621" s="84" t="str">
        <f>TRIM(A1660)</f>
        <v>Health and related fields</v>
      </c>
      <c r="J1621" s="103">
        <f t="shared" ref="J1621:O1621" si="160">B1660/(B$1610-B$1611)</f>
        <v>0.13387683264980824</v>
      </c>
      <c r="K1621" s="103">
        <f t="shared" si="160"/>
        <v>5.9864677560548585E-2</v>
      </c>
      <c r="L1621" s="103">
        <f t="shared" si="160"/>
        <v>0.19570882160218217</v>
      </c>
      <c r="M1621" s="103">
        <f t="shared" si="160"/>
        <v>0.14262195922233697</v>
      </c>
      <c r="N1621" s="103">
        <f t="shared" si="160"/>
        <v>5.8817112962697343E-2</v>
      </c>
      <c r="O1621" s="103">
        <f t="shared" si="160"/>
        <v>0.21831239391955418</v>
      </c>
    </row>
    <row r="1622" spans="1:15" x14ac:dyDescent="0.2">
      <c r="A1622" s="84" t="s">
        <v>1510</v>
      </c>
      <c r="B1622" s="110">
        <f>'Main Pt 1'!B2652</f>
        <v>5190</v>
      </c>
      <c r="C1622" s="110">
        <f>'Main Pt 1'!B2714</f>
        <v>2905</v>
      </c>
      <c r="D1622" s="110">
        <f>'Main Pt 1'!B2776</f>
        <v>2280</v>
      </c>
      <c r="E1622" s="110">
        <f>'Compare Pt 1'!B2652</f>
        <v>37870</v>
      </c>
      <c r="F1622" s="110">
        <f>'Compare Pt 1'!B2714</f>
        <v>21930</v>
      </c>
      <c r="G1622" s="110">
        <f>'Compare Pt 1'!B2776</f>
        <v>15940</v>
      </c>
      <c r="H1622" s="84"/>
      <c r="I1622" s="84" t="str">
        <f>TRIM(A1664)</f>
        <v>Personal, protective and transportation services</v>
      </c>
      <c r="J1622" s="103">
        <f t="shared" ref="J1622:O1622" si="161">B1664/(B$1610-B$1611)</f>
        <v>8.0541119431484218E-2</v>
      </c>
      <c r="K1622" s="103">
        <f t="shared" si="161"/>
        <v>6.5700685730960023E-2</v>
      </c>
      <c r="L1622" s="103">
        <f t="shared" si="161"/>
        <v>9.2932356033707697E-2</v>
      </c>
      <c r="M1622" s="103">
        <f t="shared" si="161"/>
        <v>6.2847425737812226E-2</v>
      </c>
      <c r="N1622" s="103">
        <f t="shared" si="161"/>
        <v>6.7478207692776779E-2</v>
      </c>
      <c r="O1622" s="103">
        <f t="shared" si="161"/>
        <v>5.8665783374033061E-2</v>
      </c>
    </row>
    <row r="1623" spans="1:15" x14ac:dyDescent="0.2">
      <c r="A1623" s="84" t="s">
        <v>1511</v>
      </c>
      <c r="B1623" s="110">
        <f>'Main Pt 1'!B2653</f>
        <v>5640</v>
      </c>
      <c r="C1623" s="110">
        <f>'Main Pt 1'!B2715</f>
        <v>3210</v>
      </c>
      <c r="D1623" s="110">
        <f>'Main Pt 1'!B2777</f>
        <v>2430</v>
      </c>
      <c r="E1623" s="110">
        <f>'Compare Pt 1'!B2653</f>
        <v>52295</v>
      </c>
      <c r="F1623" s="110">
        <f>'Compare Pt 1'!B2715</f>
        <v>31200</v>
      </c>
      <c r="G1623" s="110">
        <f>'Compare Pt 1'!B2777</f>
        <v>21095</v>
      </c>
      <c r="H1623" s="84"/>
      <c r="I1623" s="84" t="str">
        <f>TRIM(A1670)</f>
        <v>Other</v>
      </c>
      <c r="J1623" s="103">
        <f t="shared" ref="J1623:O1623" si="162">B1670/(B$1610-B$1611)</f>
        <v>2.2000099623092632E-4</v>
      </c>
      <c r="K1623" s="103">
        <f t="shared" si="162"/>
        <v>1.6413772979282171E-4</v>
      </c>
      <c r="L1623" s="103">
        <f t="shared" si="162"/>
        <v>2.666747938984807E-4</v>
      </c>
      <c r="M1623" s="103">
        <f t="shared" si="162"/>
        <v>2.1072779756436166E-4</v>
      </c>
      <c r="N1623" s="103">
        <f t="shared" si="162"/>
        <v>1.2711642404321271E-4</v>
      </c>
      <c r="O1623" s="103">
        <f t="shared" si="162"/>
        <v>2.8624266551652451E-4</v>
      </c>
    </row>
    <row r="1624" spans="1:15" x14ac:dyDescent="0.2">
      <c r="A1624" s="84" t="s">
        <v>1512</v>
      </c>
      <c r="B1624" s="110">
        <f>'Main Pt 1'!B2654</f>
        <v>7175</v>
      </c>
      <c r="C1624" s="110">
        <f>'Main Pt 1'!B2716</f>
        <v>3755</v>
      </c>
      <c r="D1624" s="110">
        <f>'Main Pt 1'!B2778</f>
        <v>3425</v>
      </c>
      <c r="E1624" s="110">
        <f>'Compare Pt 1'!B2654</f>
        <v>82565</v>
      </c>
      <c r="F1624" s="110">
        <f>'Compare Pt 1'!B2716</f>
        <v>43475</v>
      </c>
      <c r="G1624" s="110">
        <f>'Compare Pt 1'!B2778</f>
        <v>39090</v>
      </c>
      <c r="H1624" s="84"/>
      <c r="I1624" s="84"/>
      <c r="J1624" s="103"/>
      <c r="K1624" s="103"/>
      <c r="L1624" s="103"/>
      <c r="M1624" s="84"/>
      <c r="N1624" s="84"/>
      <c r="O1624" s="84"/>
    </row>
    <row r="1625" spans="1:15" x14ac:dyDescent="0.2">
      <c r="A1625" s="84" t="s">
        <v>1513</v>
      </c>
      <c r="B1625" s="110">
        <f>'Main Pt 1'!B2655</f>
        <v>4465</v>
      </c>
      <c r="C1625" s="110">
        <f>'Main Pt 1'!B2717</f>
        <v>1175</v>
      </c>
      <c r="D1625" s="110">
        <f>'Main Pt 1'!B2779</f>
        <v>3290</v>
      </c>
      <c r="E1625" s="110">
        <f>'Compare Pt 1'!B2655</f>
        <v>37600</v>
      </c>
      <c r="F1625" s="110">
        <f>'Compare Pt 1'!B2717</f>
        <v>8290</v>
      </c>
      <c r="G1625" s="110">
        <f>'Compare Pt 1'!B2779</f>
        <v>29310</v>
      </c>
      <c r="H1625" s="84"/>
      <c r="I1625" s="84"/>
      <c r="J1625" s="103"/>
      <c r="K1625" s="103"/>
      <c r="L1625" s="103"/>
      <c r="M1625" s="84"/>
      <c r="N1625" s="84"/>
      <c r="O1625" s="84"/>
    </row>
    <row r="1626" spans="1:15" x14ac:dyDescent="0.2">
      <c r="A1626" s="84" t="s">
        <v>1514</v>
      </c>
      <c r="B1626" s="110">
        <f>'Main Pt 1'!B2656</f>
        <v>140685</v>
      </c>
      <c r="C1626" s="110">
        <f>'Main Pt 1'!B2718</f>
        <v>45055</v>
      </c>
      <c r="D1626" s="110">
        <f>'Main Pt 1'!B2780</f>
        <v>95630</v>
      </c>
      <c r="E1626" s="110">
        <f>'Compare Pt 1'!B2656</f>
        <v>1417630</v>
      </c>
      <c r="F1626" s="110">
        <f>'Compare Pt 1'!B2718</f>
        <v>453100</v>
      </c>
      <c r="G1626" s="110">
        <f>'Compare Pt 1'!B2780</f>
        <v>964530</v>
      </c>
      <c r="H1626" s="84"/>
      <c r="I1626" s="84"/>
      <c r="J1626" s="104" t="str">
        <f>TRIM('Main Pt 1'!$B$2)</f>
        <v>LIM-AT</v>
      </c>
      <c r="K1626" s="105" t="str">
        <f>CONCATENATE(J1626,": Male")</f>
        <v>LIM-AT: Male</v>
      </c>
      <c r="L1626" s="105" t="str">
        <f>CONCATENATE(J1626,": Female")</f>
        <v>LIM-AT: Female</v>
      </c>
      <c r="M1626" s="84" t="str">
        <f>TRIM('Compare Pt 1'!$B$2)</f>
        <v>Total pop'n</v>
      </c>
      <c r="N1626" s="105" t="str">
        <f>CONCATENATE(M1626,": Male")</f>
        <v>Total pop'n: Male</v>
      </c>
      <c r="O1626" s="105" t="str">
        <f>CONCATENATE(M1626,": Female")</f>
        <v>Total pop'n: Female</v>
      </c>
    </row>
    <row r="1627" spans="1:15" x14ac:dyDescent="0.2">
      <c r="A1627" s="84" t="s">
        <v>1515</v>
      </c>
      <c r="B1627" s="110">
        <f>'Main Pt 1'!B2657</f>
        <v>2430</v>
      </c>
      <c r="C1627" s="110">
        <f>'Main Pt 1'!B2719</f>
        <v>570</v>
      </c>
      <c r="D1627" s="110">
        <f>'Main Pt 1'!B2781</f>
        <v>1860</v>
      </c>
      <c r="E1627" s="110">
        <f>'Compare Pt 1'!B2657</f>
        <v>20300</v>
      </c>
      <c r="F1627" s="110">
        <f>'Compare Pt 1'!B2719</f>
        <v>4600</v>
      </c>
      <c r="G1627" s="110">
        <f>'Compare Pt 1'!B2781</f>
        <v>15700</v>
      </c>
      <c r="H1627" s="84"/>
      <c r="I1627" s="84" t="str">
        <f>TRIM(A1611)</f>
        <v>No postsecondary certificate, diploma or degree</v>
      </c>
      <c r="J1627" s="103">
        <f t="shared" ref="J1627:O1628" si="163">B1611/B$1610</f>
        <v>0.48763037449168833</v>
      </c>
      <c r="K1627" s="103">
        <f t="shared" si="163"/>
        <v>0.49904755814006607</v>
      </c>
      <c r="L1627" s="103">
        <f t="shared" si="163"/>
        <v>0.47767775416477631</v>
      </c>
      <c r="M1627" s="103">
        <f t="shared" si="163"/>
        <v>0.35202786272636682</v>
      </c>
      <c r="N1627" s="103">
        <f t="shared" si="163"/>
        <v>0.37191591789878903</v>
      </c>
      <c r="O1627" s="103">
        <f t="shared" si="163"/>
        <v>0.33295111266575111</v>
      </c>
    </row>
    <row r="1628" spans="1:15" x14ac:dyDescent="0.2">
      <c r="A1628" s="84" t="s">
        <v>1516</v>
      </c>
      <c r="B1628" s="110">
        <f>'Main Pt 1'!B2658</f>
        <v>14870</v>
      </c>
      <c r="C1628" s="110">
        <f>'Main Pt 1'!B2720</f>
        <v>5900</v>
      </c>
      <c r="D1628" s="110">
        <f>'Main Pt 1'!B2782</f>
        <v>8970</v>
      </c>
      <c r="E1628" s="110">
        <f>'Compare Pt 1'!B2658</f>
        <v>152075</v>
      </c>
      <c r="F1628" s="110">
        <f>'Compare Pt 1'!B2720</f>
        <v>56120</v>
      </c>
      <c r="G1628" s="110">
        <f>'Compare Pt 1'!B2782</f>
        <v>95955</v>
      </c>
      <c r="H1628" s="84"/>
      <c r="I1628" s="84" t="str">
        <f>TRIM(A1612)</f>
        <v>Education</v>
      </c>
      <c r="J1628" s="103">
        <f t="shared" si="163"/>
        <v>1.7982321814438602E-2</v>
      </c>
      <c r="K1628" s="103">
        <f t="shared" si="163"/>
        <v>7.7611449401811692E-3</v>
      </c>
      <c r="L1628" s="103">
        <f t="shared" si="163"/>
        <v>2.6890963649243455E-2</v>
      </c>
      <c r="M1628" s="103">
        <f t="shared" si="163"/>
        <v>3.8429042566088006E-2</v>
      </c>
      <c r="N1628" s="103">
        <f t="shared" si="163"/>
        <v>1.7296645865161362E-2</v>
      </c>
      <c r="O1628" s="103">
        <f t="shared" si="163"/>
        <v>5.8699159562985173E-2</v>
      </c>
    </row>
    <row r="1629" spans="1:15" x14ac:dyDescent="0.2">
      <c r="A1629" s="84" t="s">
        <v>1517</v>
      </c>
      <c r="B1629" s="110">
        <f>'Main Pt 1'!B2659</f>
        <v>29670</v>
      </c>
      <c r="C1629" s="110">
        <f>'Main Pt 1'!B2721</f>
        <v>2585</v>
      </c>
      <c r="D1629" s="110">
        <f>'Main Pt 1'!B2783</f>
        <v>27085</v>
      </c>
      <c r="E1629" s="110">
        <f>'Compare Pt 1'!B2659</f>
        <v>259850</v>
      </c>
      <c r="F1629" s="110">
        <f>'Compare Pt 1'!B2721</f>
        <v>19160</v>
      </c>
      <c r="G1629" s="110">
        <f>'Compare Pt 1'!B2783</f>
        <v>240690</v>
      </c>
      <c r="H1629" s="84"/>
      <c r="I1629" s="84" t="str">
        <f>TRIM(A1614)</f>
        <v>Visual and performing arts, and communications technologies</v>
      </c>
      <c r="J1629" s="103">
        <f t="shared" ref="J1629:O1629" si="164">B1614/B$1610</f>
        <v>2.9484201929457405E-2</v>
      </c>
      <c r="K1629" s="103">
        <f t="shared" si="164"/>
        <v>2.729876525163194E-2</v>
      </c>
      <c r="L1629" s="103">
        <f t="shared" si="164"/>
        <v>3.1384066795609573E-2</v>
      </c>
      <c r="M1629" s="103">
        <f t="shared" si="164"/>
        <v>2.471583563484658E-2</v>
      </c>
      <c r="N1629" s="103">
        <f t="shared" si="164"/>
        <v>2.2480838447396359E-2</v>
      </c>
      <c r="O1629" s="103">
        <f t="shared" si="164"/>
        <v>2.6859626010185423E-2</v>
      </c>
    </row>
    <row r="1630" spans="1:15" x14ac:dyDescent="0.2">
      <c r="A1630" s="84" t="s">
        <v>1518</v>
      </c>
      <c r="B1630" s="110">
        <f>'Main Pt 1'!B2660</f>
        <v>22850</v>
      </c>
      <c r="C1630" s="110">
        <f>'Main Pt 1'!B2722</f>
        <v>7260</v>
      </c>
      <c r="D1630" s="110">
        <f>'Main Pt 1'!B2784</f>
        <v>15590</v>
      </c>
      <c r="E1630" s="110">
        <f>'Compare Pt 1'!B2660</f>
        <v>241170</v>
      </c>
      <c r="F1630" s="110">
        <f>'Compare Pt 1'!B2722</f>
        <v>76725</v>
      </c>
      <c r="G1630" s="110">
        <f>'Compare Pt 1'!B2784</f>
        <v>164450</v>
      </c>
      <c r="H1630" s="84"/>
      <c r="I1630" s="84" t="str">
        <f>TRIM(A1617)</f>
        <v>Humanities</v>
      </c>
      <c r="J1630" s="103">
        <f t="shared" ref="J1630:O1630" si="165">B1617/B$1610</f>
        <v>3.2593622922090074E-2</v>
      </c>
      <c r="K1630" s="103">
        <f t="shared" si="165"/>
        <v>2.5791303315045842E-2</v>
      </c>
      <c r="L1630" s="103">
        <f t="shared" si="165"/>
        <v>3.8515723871152603E-2</v>
      </c>
      <c r="M1630" s="103">
        <f t="shared" si="165"/>
        <v>3.2475965176346051E-2</v>
      </c>
      <c r="N1630" s="103">
        <f t="shared" si="165"/>
        <v>2.5076710945389574E-2</v>
      </c>
      <c r="O1630" s="103">
        <f t="shared" si="165"/>
        <v>3.9573292710313644E-2</v>
      </c>
    </row>
    <row r="1631" spans="1:15" x14ac:dyDescent="0.2">
      <c r="A1631" s="84" t="s">
        <v>1519</v>
      </c>
      <c r="B1631" s="110">
        <f>'Main Pt 1'!B2661</f>
        <v>2860</v>
      </c>
      <c r="C1631" s="110">
        <f>'Main Pt 1'!B2723</f>
        <v>760</v>
      </c>
      <c r="D1631" s="110">
        <f>'Main Pt 1'!B2785</f>
        <v>2105</v>
      </c>
      <c r="E1631" s="110">
        <f>'Compare Pt 1'!B2661</f>
        <v>27305</v>
      </c>
      <c r="F1631" s="110">
        <f>'Compare Pt 1'!B2723</f>
        <v>6385</v>
      </c>
      <c r="G1631" s="110">
        <f>'Compare Pt 1'!B2785</f>
        <v>20920</v>
      </c>
      <c r="H1631" s="84"/>
      <c r="I1631" s="84" t="str">
        <f>TRIM(A1626)</f>
        <v>Social and behavioural sciences and law</v>
      </c>
      <c r="J1631" s="103">
        <f t="shared" ref="J1631:O1631" si="166">B1626/B$1610</f>
        <v>5.9842529733040682E-2</v>
      </c>
      <c r="K1631" s="103">
        <f t="shared" si="166"/>
        <v>4.1162847001749568E-2</v>
      </c>
      <c r="L1631" s="103">
        <f t="shared" si="166"/>
        <v>7.6116112291761184E-2</v>
      </c>
      <c r="M1631" s="103">
        <f t="shared" si="166"/>
        <v>7.488252972510992E-2</v>
      </c>
      <c r="N1631" s="103">
        <f t="shared" si="166"/>
        <v>4.8885695296788281E-2</v>
      </c>
      <c r="O1631" s="103">
        <f t="shared" si="166"/>
        <v>9.9818583168699029E-2</v>
      </c>
    </row>
    <row r="1632" spans="1:15" x14ac:dyDescent="0.2">
      <c r="A1632" s="84" t="s">
        <v>1520</v>
      </c>
      <c r="B1632" s="110">
        <f>'Main Pt 1'!B2662</f>
        <v>18955</v>
      </c>
      <c r="C1632" s="110">
        <f>'Main Pt 1'!B2724</f>
        <v>4895</v>
      </c>
      <c r="D1632" s="110">
        <f>'Main Pt 1'!B2786</f>
        <v>14060</v>
      </c>
      <c r="E1632" s="110">
        <f>'Compare Pt 1'!B2662</f>
        <v>218470</v>
      </c>
      <c r="F1632" s="110">
        <f>'Compare Pt 1'!B2724</f>
        <v>51570</v>
      </c>
      <c r="G1632" s="110">
        <f>'Compare Pt 1'!B2786</f>
        <v>166905</v>
      </c>
      <c r="H1632" s="84"/>
      <c r="I1632" s="84" t="str">
        <f>TRIM(A1634)</f>
        <v>Business, management and public administration</v>
      </c>
      <c r="J1632" s="103">
        <f t="shared" ref="J1632:O1632" si="167">B1634/B$1610</f>
        <v>0.11056309870178484</v>
      </c>
      <c r="K1632" s="103">
        <f t="shared" si="167"/>
        <v>8.8944822325054476E-2</v>
      </c>
      <c r="L1632" s="103">
        <f t="shared" si="167"/>
        <v>0.12939659495212397</v>
      </c>
      <c r="M1632" s="103">
        <f t="shared" si="167"/>
        <v>0.14244969398699567</v>
      </c>
      <c r="N1632" s="103">
        <f t="shared" si="167"/>
        <v>0.10798818802489275</v>
      </c>
      <c r="O1632" s="103">
        <f t="shared" si="167"/>
        <v>0.1755044847110008</v>
      </c>
    </row>
    <row r="1633" spans="1:15" x14ac:dyDescent="0.2">
      <c r="A1633" s="84" t="s">
        <v>1521</v>
      </c>
      <c r="B1633" s="110">
        <f>'Main Pt 1'!B2663</f>
        <v>49045</v>
      </c>
      <c r="C1633" s="110">
        <f>'Main Pt 1'!B2725</f>
        <v>23080</v>
      </c>
      <c r="D1633" s="110">
        <f>'Main Pt 1'!B2787</f>
        <v>25965</v>
      </c>
      <c r="E1633" s="110">
        <f>'Compare Pt 1'!B2663</f>
        <v>498450</v>
      </c>
      <c r="F1633" s="110">
        <f>'Compare Pt 1'!B2725</f>
        <v>238535</v>
      </c>
      <c r="G1633" s="110">
        <f>'Compare Pt 1'!B2787</f>
        <v>259915</v>
      </c>
      <c r="H1633" s="84"/>
      <c r="I1633" s="84" t="str">
        <f>TRIM(A1638)</f>
        <v>Physical and life sciences and technologies</v>
      </c>
      <c r="J1633" s="103">
        <f t="shared" ref="J1633:O1633" si="168">B1638/B$1610</f>
        <v>1.8290711721368657E-2</v>
      </c>
      <c r="K1633" s="103">
        <f t="shared" si="168"/>
        <v>1.9925905961783556E-2</v>
      </c>
      <c r="L1633" s="103">
        <f t="shared" si="168"/>
        <v>1.6866050606111255E-2</v>
      </c>
      <c r="M1633" s="103">
        <f t="shared" si="168"/>
        <v>2.3763184785476604E-2</v>
      </c>
      <c r="N1633" s="103">
        <f t="shared" si="168"/>
        <v>2.3964348291428225E-2</v>
      </c>
      <c r="O1633" s="103">
        <f t="shared" si="168"/>
        <v>2.3570217006818914E-2</v>
      </c>
    </row>
    <row r="1634" spans="1:15" x14ac:dyDescent="0.2">
      <c r="A1634" s="84" t="s">
        <v>1522</v>
      </c>
      <c r="B1634" s="110">
        <f>'Main Pt 1'!B2664</f>
        <v>259925</v>
      </c>
      <c r="C1634" s="110">
        <f>'Main Pt 1'!B2726</f>
        <v>97355</v>
      </c>
      <c r="D1634" s="110">
        <f>'Main Pt 1'!B2788</f>
        <v>162570</v>
      </c>
      <c r="E1634" s="110">
        <f>'Compare Pt 1'!B2664</f>
        <v>2696770</v>
      </c>
      <c r="F1634" s="110">
        <f>'Compare Pt 1'!B2726</f>
        <v>1000895</v>
      </c>
      <c r="G1634" s="110">
        <f>'Compare Pt 1'!B2788</f>
        <v>1695870</v>
      </c>
      <c r="H1634" s="84"/>
      <c r="I1634" s="84" t="str">
        <f>TRIM(A1644)</f>
        <v>Mathematics, computer and information sciences</v>
      </c>
      <c r="J1634" s="103">
        <f t="shared" ref="J1634:O1634" si="169">B1644/B$1610</f>
        <v>2.5134840828271485E-2</v>
      </c>
      <c r="K1634" s="103">
        <f t="shared" si="169"/>
        <v>3.3662081850615089E-2</v>
      </c>
      <c r="L1634" s="103">
        <f t="shared" si="169"/>
        <v>1.7705771389001649E-2</v>
      </c>
      <c r="M1634" s="103">
        <f t="shared" si="169"/>
        <v>2.9972186398406667E-2</v>
      </c>
      <c r="N1634" s="103">
        <f t="shared" si="169"/>
        <v>3.9795286430686104E-2</v>
      </c>
      <c r="O1634" s="103">
        <f t="shared" si="169"/>
        <v>2.0550397761318371E-2</v>
      </c>
    </row>
    <row r="1635" spans="1:15" x14ac:dyDescent="0.2">
      <c r="A1635" s="84" t="s">
        <v>1523</v>
      </c>
      <c r="B1635" s="110">
        <f>'Main Pt 1'!B2665</f>
        <v>760</v>
      </c>
      <c r="C1635" s="110">
        <f>'Main Pt 1'!B2727</f>
        <v>220</v>
      </c>
      <c r="D1635" s="110">
        <f>'Main Pt 1'!B2789</f>
        <v>540</v>
      </c>
      <c r="E1635" s="110">
        <f>'Compare Pt 1'!B2665</f>
        <v>4955</v>
      </c>
      <c r="F1635" s="110">
        <f>'Compare Pt 1'!B2727</f>
        <v>1480</v>
      </c>
      <c r="G1635" s="110">
        <f>'Compare Pt 1'!B2789</f>
        <v>3475</v>
      </c>
      <c r="H1635" s="84"/>
      <c r="I1635" s="84" t="str">
        <f>TRIM(A1649)</f>
        <v>Architecture, engineering, and related technologies</v>
      </c>
      <c r="J1635" s="103">
        <f t="shared" ref="J1635:O1635" si="170">B1649/B$1610</f>
        <v>9.6862079526313108E-2</v>
      </c>
      <c r="K1635" s="103">
        <f t="shared" si="170"/>
        <v>0.17914586293059737</v>
      </c>
      <c r="L1635" s="103">
        <f t="shared" si="170"/>
        <v>2.5175704609310953E-2</v>
      </c>
      <c r="M1635" s="103">
        <f t="shared" si="170"/>
        <v>0.13377547390219996</v>
      </c>
      <c r="N1635" s="103">
        <f t="shared" si="170"/>
        <v>0.24510118076594423</v>
      </c>
      <c r="O1635" s="103">
        <f t="shared" si="170"/>
        <v>2.6992092378733765E-2</v>
      </c>
    </row>
    <row r="1636" spans="1:15" x14ac:dyDescent="0.2">
      <c r="A1636" s="84" t="s">
        <v>1524</v>
      </c>
      <c r="B1636" s="110">
        <f>'Main Pt 1'!B2666</f>
        <v>16285</v>
      </c>
      <c r="C1636" s="110">
        <f>'Main Pt 1'!B2728</f>
        <v>3340</v>
      </c>
      <c r="D1636" s="110">
        <f>'Main Pt 1'!B2790</f>
        <v>12945</v>
      </c>
      <c r="E1636" s="110">
        <f>'Compare Pt 1'!B2666</f>
        <v>192195</v>
      </c>
      <c r="F1636" s="110">
        <f>'Compare Pt 1'!B2728</f>
        <v>36885</v>
      </c>
      <c r="G1636" s="110">
        <f>'Compare Pt 1'!B2790</f>
        <v>155305</v>
      </c>
      <c r="H1636" s="84"/>
      <c r="I1636" s="84" t="str">
        <f>TRIM(A1657)</f>
        <v>Agriculture, natural resources and conservation</v>
      </c>
      <c r="J1636" s="103">
        <f t="shared" ref="J1636:O1636" si="171">B1657/B$1610</f>
        <v>1.1646504347234275E-2</v>
      </c>
      <c r="K1636" s="103">
        <f t="shared" si="171"/>
        <v>1.4270639666348424E-2</v>
      </c>
      <c r="L1636" s="103">
        <f t="shared" si="171"/>
        <v>9.36029991165023E-3</v>
      </c>
      <c r="M1636" s="103">
        <f t="shared" si="171"/>
        <v>1.4232714616495307E-2</v>
      </c>
      <c r="N1636" s="103">
        <f t="shared" si="171"/>
        <v>1.8090728225312238E-2</v>
      </c>
      <c r="O1636" s="103">
        <f t="shared" si="171"/>
        <v>1.0531593746345533E-2</v>
      </c>
    </row>
    <row r="1637" spans="1:15" x14ac:dyDescent="0.2">
      <c r="A1637" s="84" t="s">
        <v>1525</v>
      </c>
      <c r="B1637" s="110">
        <f>'Main Pt 1'!B2667</f>
        <v>242875</v>
      </c>
      <c r="C1637" s="110">
        <f>'Main Pt 1'!B2729</f>
        <v>93800</v>
      </c>
      <c r="D1637" s="110">
        <f>'Main Pt 1'!B2791</f>
        <v>149080</v>
      </c>
      <c r="E1637" s="110">
        <f>'Compare Pt 1'!B2667</f>
        <v>2499620</v>
      </c>
      <c r="F1637" s="110">
        <f>'Compare Pt 1'!B2729</f>
        <v>962530</v>
      </c>
      <c r="G1637" s="110">
        <f>'Compare Pt 1'!B2791</f>
        <v>1537095</v>
      </c>
      <c r="H1637" s="84"/>
      <c r="I1637" s="84" t="str">
        <f>TRIM(A1660)</f>
        <v>Health and related fields</v>
      </c>
      <c r="J1637" s="103">
        <f t="shared" ref="J1637:O1637" si="172">B1660/B$1610</f>
        <v>6.8594422609021155E-2</v>
      </c>
      <c r="K1637" s="103">
        <f t="shared" si="172"/>
        <v>2.9989356405114406E-2</v>
      </c>
      <c r="L1637" s="103">
        <f t="shared" si="172"/>
        <v>0.10222307122901693</v>
      </c>
      <c r="M1637" s="103">
        <f t="shared" si="172"/>
        <v>9.2415055739450649E-2</v>
      </c>
      <c r="N1637" s="103">
        <f t="shared" si="172"/>
        <v>3.6942092407018998E-2</v>
      </c>
      <c r="O1637" s="103">
        <f t="shared" si="172"/>
        <v>0.14562503945531485</v>
      </c>
    </row>
    <row r="1638" spans="1:15" x14ac:dyDescent="0.2">
      <c r="A1638" s="84" t="s">
        <v>1526</v>
      </c>
      <c r="B1638" s="110">
        <f>'Main Pt 1'!B2668</f>
        <v>43000</v>
      </c>
      <c r="C1638" s="110">
        <f>'Main Pt 1'!B2730</f>
        <v>21810</v>
      </c>
      <c r="D1638" s="110">
        <f>'Main Pt 1'!B2792</f>
        <v>21190</v>
      </c>
      <c r="E1638" s="110">
        <f>'Compare Pt 1'!B2668</f>
        <v>449870</v>
      </c>
      <c r="F1638" s="110">
        <f>'Compare Pt 1'!B2730</f>
        <v>222115</v>
      </c>
      <c r="G1638" s="110">
        <f>'Compare Pt 1'!B2792</f>
        <v>227755</v>
      </c>
      <c r="H1638" s="84"/>
      <c r="I1638" s="84" t="str">
        <f>TRIM(A1664)</f>
        <v>Personal, protective and transportation services</v>
      </c>
      <c r="J1638" s="103">
        <f t="shared" ref="J1638:O1638" si="173">B1664/B$1610</f>
        <v>4.1266823201129774E-2</v>
      </c>
      <c r="K1638" s="103">
        <f t="shared" si="173"/>
        <v>3.2912918948796541E-2</v>
      </c>
      <c r="L1638" s="103">
        <f t="shared" si="173"/>
        <v>4.8540636914284806E-2</v>
      </c>
      <c r="M1638" s="103">
        <f t="shared" si="173"/>
        <v>4.0723380777476136E-2</v>
      </c>
      <c r="N1638" s="103">
        <f t="shared" si="173"/>
        <v>4.2381988140552579E-2</v>
      </c>
      <c r="O1638" s="103">
        <f t="shared" si="173"/>
        <v>3.9132945524240827E-2</v>
      </c>
    </row>
    <row r="1639" spans="1:15" x14ac:dyDescent="0.2">
      <c r="A1639" s="84" t="s">
        <v>1527</v>
      </c>
      <c r="B1639" s="110">
        <f>'Main Pt 1'!B2669</f>
        <v>17615</v>
      </c>
      <c r="C1639" s="110">
        <f>'Main Pt 1'!B2731</f>
        <v>7200</v>
      </c>
      <c r="D1639" s="110">
        <f>'Main Pt 1'!B2793</f>
        <v>10420</v>
      </c>
      <c r="E1639" s="110">
        <f>'Compare Pt 1'!B2669</f>
        <v>195825</v>
      </c>
      <c r="F1639" s="110">
        <f>'Compare Pt 1'!B2731</f>
        <v>79950</v>
      </c>
      <c r="G1639" s="110">
        <f>'Compare Pt 1'!B2793</f>
        <v>115875</v>
      </c>
      <c r="H1639" s="84"/>
      <c r="I1639" s="84" t="str">
        <f>TRIM(A1670)</f>
        <v>Other</v>
      </c>
      <c r="J1639" s="103">
        <f t="shared" ref="J1639:O1639" si="174">B1670/B$1610</f>
        <v>1.1272182805029521E-4</v>
      </c>
      <c r="K1639" s="103">
        <f t="shared" si="174"/>
        <v>8.2225196541060072E-5</v>
      </c>
      <c r="L1639" s="103">
        <f t="shared" si="174"/>
        <v>1.3929017725669985E-4</v>
      </c>
      <c r="M1639" s="103">
        <f t="shared" si="174"/>
        <v>1.3654574137074492E-4</v>
      </c>
      <c r="N1639" s="103">
        <f t="shared" si="174"/>
        <v>7.9839802515169558E-5</v>
      </c>
      <c r="O1639" s="103">
        <f t="shared" si="174"/>
        <v>1.9093785154038724E-4</v>
      </c>
    </row>
    <row r="1640" spans="1:15" x14ac:dyDescent="0.2">
      <c r="A1640" s="84" t="s">
        <v>1528</v>
      </c>
      <c r="B1640" s="110">
        <f>'Main Pt 1'!B2670</f>
        <v>7715</v>
      </c>
      <c r="C1640" s="110">
        <f>'Main Pt 1'!B2732</f>
        <v>3960</v>
      </c>
      <c r="D1640" s="110">
        <f>'Main Pt 1'!B2794</f>
        <v>3755</v>
      </c>
      <c r="E1640" s="110">
        <f>'Compare Pt 1'!B2670</f>
        <v>89210</v>
      </c>
      <c r="F1640" s="110">
        <f>'Compare Pt 1'!B2732</f>
        <v>42265</v>
      </c>
      <c r="G1640" s="110">
        <f>'Compare Pt 1'!B2794</f>
        <v>46945</v>
      </c>
      <c r="H1640" s="84"/>
      <c r="I1640" s="84"/>
      <c r="J1640" s="103"/>
      <c r="K1640" s="103"/>
      <c r="L1640" s="103"/>
      <c r="M1640" s="84"/>
      <c r="N1640" s="84"/>
      <c r="O1640" s="84"/>
    </row>
    <row r="1641" spans="1:15" x14ac:dyDescent="0.2">
      <c r="A1641" s="84" t="s">
        <v>1529</v>
      </c>
      <c r="B1641" s="110">
        <f>'Main Pt 1'!B2671</f>
        <v>1020</v>
      </c>
      <c r="C1641" s="110">
        <f>'Main Pt 1'!B2733</f>
        <v>530</v>
      </c>
      <c r="D1641" s="110">
        <f>'Main Pt 1'!B2795</f>
        <v>490</v>
      </c>
      <c r="E1641" s="110">
        <f>'Compare Pt 1'!B2671</f>
        <v>9275</v>
      </c>
      <c r="F1641" s="110">
        <f>'Compare Pt 1'!B2733</f>
        <v>3850</v>
      </c>
      <c r="G1641" s="110">
        <f>'Compare Pt 1'!B2795</f>
        <v>5430</v>
      </c>
      <c r="H1641" s="84"/>
      <c r="I1641" s="84"/>
      <c r="J1641" s="103"/>
      <c r="K1641" s="103"/>
      <c r="L1641" s="103"/>
      <c r="M1641" s="84"/>
      <c r="N1641" s="84"/>
      <c r="O1641" s="84"/>
    </row>
    <row r="1642" spans="1:15" x14ac:dyDescent="0.2">
      <c r="A1642" s="84" t="s">
        <v>1530</v>
      </c>
      <c r="B1642" s="110">
        <f>'Main Pt 1'!B2672</f>
        <v>14675</v>
      </c>
      <c r="C1642" s="110">
        <f>'Main Pt 1'!B2734</f>
        <v>9300</v>
      </c>
      <c r="D1642" s="110">
        <f>'Main Pt 1'!B2796</f>
        <v>5380</v>
      </c>
      <c r="E1642" s="110">
        <f>'Compare Pt 1'!B2672</f>
        <v>132935</v>
      </c>
      <c r="F1642" s="110">
        <f>'Compare Pt 1'!B2734</f>
        <v>87025</v>
      </c>
      <c r="G1642" s="110">
        <f>'Compare Pt 1'!B2796</f>
        <v>45905</v>
      </c>
      <c r="H1642" s="84"/>
      <c r="I1642" s="84"/>
      <c r="J1642" s="103"/>
      <c r="K1642" s="103"/>
      <c r="L1642" s="103"/>
      <c r="M1642" s="84"/>
      <c r="N1642" s="84"/>
      <c r="O1642" s="84"/>
    </row>
    <row r="1643" spans="1:15" x14ac:dyDescent="0.2">
      <c r="A1643" s="84" t="s">
        <v>1531</v>
      </c>
      <c r="B1643" s="110">
        <f>'Main Pt 1'!B2673</f>
        <v>1970</v>
      </c>
      <c r="C1643" s="110">
        <f>'Main Pt 1'!B2735</f>
        <v>820</v>
      </c>
      <c r="D1643" s="110">
        <f>'Main Pt 1'!B2797</f>
        <v>1150</v>
      </c>
      <c r="E1643" s="110">
        <f>'Compare Pt 1'!B2673</f>
        <v>22625</v>
      </c>
      <c r="F1643" s="110">
        <f>'Compare Pt 1'!B2735</f>
        <v>9030</v>
      </c>
      <c r="G1643" s="110">
        <f>'Compare Pt 1'!B2797</f>
        <v>13590</v>
      </c>
      <c r="H1643" s="84"/>
      <c r="I1643" s="84"/>
      <c r="J1643" s="103"/>
      <c r="K1643" s="103"/>
      <c r="L1643" s="103"/>
      <c r="M1643" s="84"/>
      <c r="N1643" s="84"/>
      <c r="O1643" s="84"/>
    </row>
    <row r="1644" spans="1:15" x14ac:dyDescent="0.2">
      <c r="A1644" s="84" t="s">
        <v>1532</v>
      </c>
      <c r="B1644" s="110">
        <f>'Main Pt 1'!B2674</f>
        <v>59090</v>
      </c>
      <c r="C1644" s="110">
        <f>'Main Pt 1'!B2736</f>
        <v>36845</v>
      </c>
      <c r="D1644" s="110">
        <f>'Main Pt 1'!B2798</f>
        <v>22245</v>
      </c>
      <c r="E1644" s="110">
        <f>'Compare Pt 1'!B2674</f>
        <v>567415</v>
      </c>
      <c r="F1644" s="110">
        <f>'Compare Pt 1'!B2736</f>
        <v>368845</v>
      </c>
      <c r="G1644" s="110">
        <f>'Compare Pt 1'!B2798</f>
        <v>198575</v>
      </c>
      <c r="H1644" s="84"/>
      <c r="I1644" s="84"/>
      <c r="J1644" s="103"/>
      <c r="K1644" s="103"/>
      <c r="L1644" s="103"/>
      <c r="M1644" s="84"/>
      <c r="N1644" s="84"/>
      <c r="O1644" s="84"/>
    </row>
    <row r="1645" spans="1:15" x14ac:dyDescent="0.2">
      <c r="A1645" s="84" t="s">
        <v>1533</v>
      </c>
      <c r="B1645" s="110">
        <f>'Main Pt 1'!B2675</f>
        <v>48620</v>
      </c>
      <c r="C1645" s="110">
        <f>'Main Pt 1'!B2737</f>
        <v>31745</v>
      </c>
      <c r="D1645" s="110">
        <f>'Main Pt 1'!B2799</f>
        <v>16875</v>
      </c>
      <c r="E1645" s="110">
        <f>'Compare Pt 1'!B2675</f>
        <v>463995</v>
      </c>
      <c r="F1645" s="110">
        <f>'Compare Pt 1'!B2737</f>
        <v>321805</v>
      </c>
      <c r="G1645" s="110">
        <f>'Compare Pt 1'!B2799</f>
        <v>142195</v>
      </c>
      <c r="H1645" s="84"/>
      <c r="I1645" s="84"/>
      <c r="J1645" s="103"/>
      <c r="K1645" s="103"/>
      <c r="L1645" s="103"/>
      <c r="M1645" s="84"/>
      <c r="N1645" s="84"/>
      <c r="O1645" s="84"/>
    </row>
    <row r="1646" spans="1:15" x14ac:dyDescent="0.2">
      <c r="A1646" s="84" t="s">
        <v>1534</v>
      </c>
      <c r="B1646" s="110">
        <f>'Main Pt 1'!B2676</f>
        <v>2230</v>
      </c>
      <c r="C1646" s="110">
        <f>'Main Pt 1'!B2738</f>
        <v>405</v>
      </c>
      <c r="D1646" s="110">
        <f>'Main Pt 1'!B2800</f>
        <v>1820</v>
      </c>
      <c r="E1646" s="110">
        <f>'Compare Pt 1'!B2676</f>
        <v>29955</v>
      </c>
      <c r="F1646" s="110">
        <f>'Compare Pt 1'!B2738</f>
        <v>4870</v>
      </c>
      <c r="G1646" s="110">
        <f>'Compare Pt 1'!B2800</f>
        <v>25085</v>
      </c>
      <c r="H1646" s="84"/>
      <c r="I1646" s="84"/>
      <c r="J1646" s="103"/>
      <c r="K1646" s="103"/>
      <c r="L1646" s="103"/>
      <c r="M1646" s="84"/>
      <c r="N1646" s="84"/>
      <c r="O1646" s="84"/>
    </row>
    <row r="1647" spans="1:15" x14ac:dyDescent="0.2">
      <c r="A1647" s="84" t="s">
        <v>1535</v>
      </c>
      <c r="B1647" s="110">
        <f>'Main Pt 1'!B2677</f>
        <v>7610</v>
      </c>
      <c r="C1647" s="110">
        <f>'Main Pt 1'!B2739</f>
        <v>4250</v>
      </c>
      <c r="D1647" s="110">
        <f>'Main Pt 1'!B2801</f>
        <v>3355</v>
      </c>
      <c r="E1647" s="110">
        <f>'Compare Pt 1'!B2677</f>
        <v>65620</v>
      </c>
      <c r="F1647" s="110">
        <f>'Compare Pt 1'!B2739</f>
        <v>36895</v>
      </c>
      <c r="G1647" s="110">
        <f>'Compare Pt 1'!B2801</f>
        <v>28720</v>
      </c>
      <c r="H1647" s="84"/>
      <c r="I1647" s="84"/>
      <c r="J1647" s="103"/>
      <c r="K1647" s="103"/>
      <c r="L1647" s="103"/>
      <c r="M1647" s="84"/>
      <c r="N1647" s="84"/>
      <c r="O1647" s="84"/>
    </row>
    <row r="1648" spans="1:15" x14ac:dyDescent="0.2">
      <c r="A1648" s="84" t="s">
        <v>1536</v>
      </c>
      <c r="B1648" s="110">
        <f>'Main Pt 1'!B2678</f>
        <v>635</v>
      </c>
      <c r="C1648" s="110">
        <f>'Main Pt 1'!B2740</f>
        <v>445</v>
      </c>
      <c r="D1648" s="110">
        <f>'Main Pt 1'!B2802</f>
        <v>195</v>
      </c>
      <c r="E1648" s="110">
        <f>'Compare Pt 1'!B2678</f>
        <v>7845</v>
      </c>
      <c r="F1648" s="110">
        <f>'Compare Pt 1'!B2740</f>
        <v>5270</v>
      </c>
      <c r="G1648" s="110">
        <f>'Compare Pt 1'!B2802</f>
        <v>2575</v>
      </c>
      <c r="H1648" s="84"/>
      <c r="I1648" s="84"/>
      <c r="J1648" s="103"/>
      <c r="K1648" s="103"/>
      <c r="L1648" s="103"/>
      <c r="M1648" s="84"/>
      <c r="N1648" s="84"/>
      <c r="O1648" s="84"/>
    </row>
    <row r="1649" spans="1:15" x14ac:dyDescent="0.2">
      <c r="A1649" s="84" t="s">
        <v>1537</v>
      </c>
      <c r="B1649" s="110">
        <f>'Main Pt 1'!B2679</f>
        <v>227715</v>
      </c>
      <c r="C1649" s="110">
        <f>'Main Pt 1'!B2741</f>
        <v>196085</v>
      </c>
      <c r="D1649" s="110">
        <f>'Main Pt 1'!B2803</f>
        <v>31630</v>
      </c>
      <c r="E1649" s="110">
        <f>'Compare Pt 1'!B2679</f>
        <v>2532555</v>
      </c>
      <c r="F1649" s="110">
        <f>'Compare Pt 1'!B2741</f>
        <v>2271735</v>
      </c>
      <c r="G1649" s="110">
        <f>'Compare Pt 1'!B2803</f>
        <v>260820</v>
      </c>
      <c r="H1649" s="84"/>
      <c r="I1649" s="84"/>
      <c r="J1649" s="103"/>
      <c r="K1649" s="103"/>
      <c r="L1649" s="103"/>
      <c r="M1649" s="84"/>
      <c r="N1649" s="84"/>
      <c r="O1649" s="84"/>
    </row>
    <row r="1650" spans="1:15" x14ac:dyDescent="0.2">
      <c r="A1650" s="84" t="s">
        <v>1538</v>
      </c>
      <c r="B1650" s="110">
        <f>'Main Pt 1'!B2680</f>
        <v>9570</v>
      </c>
      <c r="C1650" s="110">
        <f>'Main Pt 1'!B2742</f>
        <v>5540</v>
      </c>
      <c r="D1650" s="110">
        <f>'Main Pt 1'!B2804</f>
        <v>4030</v>
      </c>
      <c r="E1650" s="110">
        <f>'Compare Pt 1'!B2680</f>
        <v>93130</v>
      </c>
      <c r="F1650" s="110">
        <f>'Compare Pt 1'!B2742</f>
        <v>57280</v>
      </c>
      <c r="G1650" s="110">
        <f>'Compare Pt 1'!B2804</f>
        <v>35850</v>
      </c>
      <c r="H1650" s="84"/>
      <c r="I1650" s="84"/>
      <c r="J1650" s="103"/>
      <c r="K1650" s="103"/>
      <c r="L1650" s="103"/>
      <c r="M1650" s="84"/>
      <c r="N1650" s="84"/>
      <c r="O1650" s="84"/>
    </row>
    <row r="1651" spans="1:15" x14ac:dyDescent="0.2">
      <c r="A1651" s="84" t="s">
        <v>1539</v>
      </c>
      <c r="B1651" s="110">
        <f>'Main Pt 1'!B2681</f>
        <v>65665</v>
      </c>
      <c r="C1651" s="110">
        <f>'Main Pt 1'!B2743</f>
        <v>50965</v>
      </c>
      <c r="D1651" s="110">
        <f>'Main Pt 1'!B2805</f>
        <v>14700</v>
      </c>
      <c r="E1651" s="110">
        <f>'Compare Pt 1'!B2681</f>
        <v>612265</v>
      </c>
      <c r="F1651" s="110">
        <f>'Compare Pt 1'!B2743</f>
        <v>490980</v>
      </c>
      <c r="G1651" s="110">
        <f>'Compare Pt 1'!B2805</f>
        <v>121285</v>
      </c>
      <c r="H1651" s="84"/>
      <c r="I1651" s="84"/>
      <c r="J1651" s="103"/>
      <c r="K1651" s="103"/>
      <c r="L1651" s="103"/>
      <c r="M1651" s="84"/>
      <c r="N1651" s="84"/>
      <c r="O1651" s="84"/>
    </row>
    <row r="1652" spans="1:15" x14ac:dyDescent="0.2">
      <c r="A1652" s="84" t="s">
        <v>1540</v>
      </c>
      <c r="B1652" s="110">
        <f>'Main Pt 1'!B2682</f>
        <v>37120</v>
      </c>
      <c r="C1652" s="110">
        <f>'Main Pt 1'!B2744</f>
        <v>30975</v>
      </c>
      <c r="D1652" s="110">
        <f>'Main Pt 1'!B2806</f>
        <v>6145</v>
      </c>
      <c r="E1652" s="110">
        <f>'Compare Pt 1'!B2682</f>
        <v>475045</v>
      </c>
      <c r="F1652" s="110">
        <f>'Compare Pt 1'!B2744</f>
        <v>418595</v>
      </c>
      <c r="G1652" s="110">
        <f>'Compare Pt 1'!B2806</f>
        <v>56450</v>
      </c>
      <c r="H1652" s="84"/>
      <c r="I1652" s="84"/>
      <c r="J1652" s="103"/>
      <c r="K1652" s="103"/>
      <c r="L1652" s="103"/>
      <c r="M1652" s="84"/>
      <c r="N1652" s="84"/>
      <c r="O1652" s="84"/>
    </row>
    <row r="1653" spans="1:15" x14ac:dyDescent="0.2">
      <c r="A1653" s="84" t="s">
        <v>1541</v>
      </c>
      <c r="B1653" s="110">
        <f>'Main Pt 1'!B2683</f>
        <v>40</v>
      </c>
      <c r="C1653" s="110">
        <f>'Main Pt 1'!B2745</f>
        <v>10</v>
      </c>
      <c r="D1653" s="110">
        <f>'Main Pt 1'!B2807</f>
        <v>35</v>
      </c>
      <c r="E1653" s="110">
        <f>'Compare Pt 1'!B2683</f>
        <v>350</v>
      </c>
      <c r="F1653" s="110">
        <f>'Compare Pt 1'!B2745</f>
        <v>75</v>
      </c>
      <c r="G1653" s="110">
        <f>'Compare Pt 1'!B2807</f>
        <v>280</v>
      </c>
      <c r="H1653" s="84"/>
      <c r="I1653" s="84"/>
      <c r="J1653" s="103"/>
      <c r="K1653" s="103"/>
      <c r="L1653" s="103"/>
      <c r="M1653" s="84"/>
      <c r="N1653" s="84"/>
      <c r="O1653" s="84"/>
    </row>
    <row r="1654" spans="1:15" x14ac:dyDescent="0.2">
      <c r="A1654" s="84" t="s">
        <v>1542</v>
      </c>
      <c r="B1654" s="110">
        <f>'Main Pt 1'!B2684</f>
        <v>44035</v>
      </c>
      <c r="C1654" s="110">
        <f>'Main Pt 1'!B2746</f>
        <v>41505</v>
      </c>
      <c r="D1654" s="110">
        <f>'Main Pt 1'!B2808</f>
        <v>2530</v>
      </c>
      <c r="E1654" s="110">
        <f>'Compare Pt 1'!B2684</f>
        <v>515630</v>
      </c>
      <c r="F1654" s="110">
        <f>'Compare Pt 1'!B2746</f>
        <v>499665</v>
      </c>
      <c r="G1654" s="110">
        <f>'Compare Pt 1'!B2808</f>
        <v>15960</v>
      </c>
      <c r="H1654" s="84"/>
      <c r="I1654" s="84"/>
      <c r="J1654" s="103"/>
      <c r="K1654" s="103"/>
      <c r="L1654" s="103"/>
      <c r="M1654" s="84"/>
      <c r="N1654" s="84"/>
      <c r="O1654" s="84"/>
    </row>
    <row r="1655" spans="1:15" x14ac:dyDescent="0.2">
      <c r="A1655" s="84" t="s">
        <v>1543</v>
      </c>
      <c r="B1655" s="110">
        <f>'Main Pt 1'!B2685</f>
        <v>43985</v>
      </c>
      <c r="C1655" s="110">
        <f>'Main Pt 1'!B2747</f>
        <v>41925</v>
      </c>
      <c r="D1655" s="110">
        <f>'Main Pt 1'!B2809</f>
        <v>2060</v>
      </c>
      <c r="E1655" s="110">
        <f>'Compare Pt 1'!B2685</f>
        <v>540800</v>
      </c>
      <c r="F1655" s="110">
        <f>'Compare Pt 1'!B2747</f>
        <v>523425</v>
      </c>
      <c r="G1655" s="110">
        <f>'Compare Pt 1'!B2809</f>
        <v>17375</v>
      </c>
      <c r="H1655" s="84"/>
      <c r="I1655" s="84"/>
      <c r="J1655" s="103"/>
      <c r="K1655" s="103"/>
      <c r="L1655" s="103"/>
      <c r="M1655" s="84"/>
      <c r="N1655" s="84"/>
      <c r="O1655" s="84"/>
    </row>
    <row r="1656" spans="1:15" x14ac:dyDescent="0.2">
      <c r="A1656" s="84" t="s">
        <v>1544</v>
      </c>
      <c r="B1656" s="110">
        <f>'Main Pt 1'!B2686</f>
        <v>27300</v>
      </c>
      <c r="C1656" s="110">
        <f>'Main Pt 1'!B2748</f>
        <v>25170</v>
      </c>
      <c r="D1656" s="110">
        <f>'Main Pt 1'!B2810</f>
        <v>2130</v>
      </c>
      <c r="E1656" s="110">
        <f>'Compare Pt 1'!B2686</f>
        <v>295335</v>
      </c>
      <c r="F1656" s="110">
        <f>'Compare Pt 1'!B2748</f>
        <v>281710</v>
      </c>
      <c r="G1656" s="110">
        <f>'Compare Pt 1'!B2810</f>
        <v>13620</v>
      </c>
      <c r="H1656" s="84"/>
      <c r="I1656" s="84"/>
      <c r="J1656" s="103"/>
      <c r="K1656" s="103"/>
      <c r="L1656" s="103"/>
      <c r="M1656" s="84"/>
      <c r="N1656" s="84"/>
      <c r="O1656" s="84"/>
    </row>
    <row r="1657" spans="1:15" x14ac:dyDescent="0.2">
      <c r="A1657" s="84" t="s">
        <v>1545</v>
      </c>
      <c r="B1657" s="110">
        <f>'Main Pt 1'!B2687</f>
        <v>27380</v>
      </c>
      <c r="C1657" s="110">
        <f>'Main Pt 1'!B2749</f>
        <v>15620</v>
      </c>
      <c r="D1657" s="110">
        <f>'Main Pt 1'!B2811</f>
        <v>11760</v>
      </c>
      <c r="E1657" s="110">
        <f>'Compare Pt 1'!B2687</f>
        <v>269445</v>
      </c>
      <c r="F1657" s="110">
        <f>'Compare Pt 1'!B2749</f>
        <v>167675</v>
      </c>
      <c r="G1657" s="110">
        <f>'Compare Pt 1'!B2811</f>
        <v>101765</v>
      </c>
      <c r="H1657" s="84"/>
      <c r="I1657" s="84"/>
      <c r="J1657" s="103"/>
      <c r="K1657" s="103"/>
      <c r="L1657" s="103"/>
      <c r="M1657" s="84"/>
      <c r="N1657" s="84"/>
      <c r="O1657" s="84"/>
    </row>
    <row r="1658" spans="1:15" x14ac:dyDescent="0.2">
      <c r="A1658" s="84" t="s">
        <v>1546</v>
      </c>
      <c r="B1658" s="110">
        <f>'Main Pt 1'!B2688</f>
        <v>19525</v>
      </c>
      <c r="C1658" s="110">
        <f>'Main Pt 1'!B2750</f>
        <v>10585</v>
      </c>
      <c r="D1658" s="110">
        <f>'Main Pt 1'!B2812</f>
        <v>8940</v>
      </c>
      <c r="E1658" s="110">
        <f>'Compare Pt 1'!B2688</f>
        <v>159975</v>
      </c>
      <c r="F1658" s="110">
        <f>'Compare Pt 1'!B2750</f>
        <v>94680</v>
      </c>
      <c r="G1658" s="110">
        <f>'Compare Pt 1'!B2812</f>
        <v>65300</v>
      </c>
      <c r="H1658" s="84"/>
      <c r="I1658" s="84"/>
      <c r="J1658" s="103"/>
      <c r="K1658" s="103"/>
      <c r="L1658" s="103"/>
      <c r="M1658" s="84"/>
      <c r="N1658" s="84"/>
      <c r="O1658" s="84"/>
    </row>
    <row r="1659" spans="1:15" x14ac:dyDescent="0.2">
      <c r="A1659" s="84" t="s">
        <v>1547</v>
      </c>
      <c r="B1659" s="110">
        <f>'Main Pt 1'!B2689</f>
        <v>7855</v>
      </c>
      <c r="C1659" s="110">
        <f>'Main Pt 1'!B2751</f>
        <v>5040</v>
      </c>
      <c r="D1659" s="110">
        <f>'Main Pt 1'!B2813</f>
        <v>2810</v>
      </c>
      <c r="E1659" s="110">
        <f>'Compare Pt 1'!B2689</f>
        <v>109470</v>
      </c>
      <c r="F1659" s="110">
        <f>'Compare Pt 1'!B2751</f>
        <v>72995</v>
      </c>
      <c r="G1659" s="110">
        <f>'Compare Pt 1'!B2813</f>
        <v>36470</v>
      </c>
      <c r="H1659" s="84"/>
      <c r="I1659" s="84"/>
      <c r="J1659" s="103"/>
      <c r="K1659" s="103"/>
      <c r="L1659" s="103"/>
      <c r="M1659" s="84"/>
      <c r="N1659" s="84"/>
      <c r="O1659" s="84"/>
    </row>
    <row r="1660" spans="1:15" x14ac:dyDescent="0.2">
      <c r="A1660" s="84" t="s">
        <v>1548</v>
      </c>
      <c r="B1660" s="110">
        <f>'Main Pt 1'!B2690</f>
        <v>161260</v>
      </c>
      <c r="C1660" s="110">
        <f>'Main Pt 1'!B2752</f>
        <v>32825</v>
      </c>
      <c r="D1660" s="110">
        <f>'Main Pt 1'!B2814</f>
        <v>128430</v>
      </c>
      <c r="E1660" s="110">
        <f>'Compare Pt 1'!B2690</f>
        <v>1749545</v>
      </c>
      <c r="F1660" s="110">
        <f>'Compare Pt 1'!B2752</f>
        <v>342400</v>
      </c>
      <c r="G1660" s="110">
        <f>'Compare Pt 1'!B2814</f>
        <v>1407150</v>
      </c>
      <c r="H1660" s="84"/>
      <c r="I1660" s="84"/>
      <c r="J1660" s="103"/>
      <c r="K1660" s="103"/>
      <c r="L1660" s="103"/>
      <c r="M1660" s="84"/>
      <c r="N1660" s="84"/>
      <c r="O1660" s="84"/>
    </row>
    <row r="1661" spans="1:15" x14ac:dyDescent="0.2">
      <c r="A1661" s="84" t="s">
        <v>1549</v>
      </c>
      <c r="B1661" s="110">
        <f>'Main Pt 1'!B2691</f>
        <v>9750</v>
      </c>
      <c r="C1661" s="110">
        <f>'Main Pt 1'!B2753</f>
        <v>4815</v>
      </c>
      <c r="D1661" s="110">
        <f>'Main Pt 1'!B2815</f>
        <v>4940</v>
      </c>
      <c r="E1661" s="110">
        <f>'Compare Pt 1'!B2691</f>
        <v>129560</v>
      </c>
      <c r="F1661" s="110">
        <f>'Compare Pt 1'!B2753</f>
        <v>63320</v>
      </c>
      <c r="G1661" s="110">
        <f>'Compare Pt 1'!B2815</f>
        <v>66240</v>
      </c>
      <c r="H1661" s="84"/>
      <c r="I1661" s="84"/>
      <c r="J1661" s="103"/>
      <c r="K1661" s="103"/>
      <c r="L1661" s="103"/>
      <c r="M1661" s="84"/>
      <c r="N1661" s="84"/>
      <c r="O1661" s="84"/>
    </row>
    <row r="1662" spans="1:15" x14ac:dyDescent="0.2">
      <c r="A1662" s="84" t="s">
        <v>1550</v>
      </c>
      <c r="B1662" s="110">
        <f>'Main Pt 1'!B2692</f>
        <v>147270</v>
      </c>
      <c r="C1662" s="110">
        <f>'Main Pt 1'!B2754</f>
        <v>25930</v>
      </c>
      <c r="D1662" s="110">
        <f>'Main Pt 1'!B2816</f>
        <v>121340</v>
      </c>
      <c r="E1662" s="110">
        <f>'Compare Pt 1'!B2692</f>
        <v>1576945</v>
      </c>
      <c r="F1662" s="110">
        <f>'Compare Pt 1'!B2754</f>
        <v>256895</v>
      </c>
      <c r="G1662" s="110">
        <f>'Compare Pt 1'!B2816</f>
        <v>1320050</v>
      </c>
      <c r="H1662" s="84"/>
      <c r="I1662" s="84"/>
      <c r="J1662" s="103"/>
      <c r="K1662" s="103"/>
      <c r="L1662" s="103"/>
      <c r="M1662" s="84"/>
      <c r="N1662" s="84"/>
      <c r="O1662" s="84"/>
    </row>
    <row r="1663" spans="1:15" x14ac:dyDescent="0.2">
      <c r="A1663" s="84" t="s">
        <v>1551</v>
      </c>
      <c r="B1663" s="110">
        <f>'Main Pt 1'!B2693</f>
        <v>4240</v>
      </c>
      <c r="C1663" s="110">
        <f>'Main Pt 1'!B2755</f>
        <v>2085</v>
      </c>
      <c r="D1663" s="110">
        <f>'Main Pt 1'!B2817</f>
        <v>2150</v>
      </c>
      <c r="E1663" s="110">
        <f>'Compare Pt 1'!B2693</f>
        <v>43045</v>
      </c>
      <c r="F1663" s="110">
        <f>'Compare Pt 1'!B2755</f>
        <v>22180</v>
      </c>
      <c r="G1663" s="110">
        <f>'Compare Pt 1'!B2817</f>
        <v>20860</v>
      </c>
      <c r="H1663" s="84"/>
      <c r="I1663" s="84"/>
      <c r="J1663" s="103"/>
      <c r="K1663" s="103"/>
      <c r="L1663" s="103"/>
      <c r="M1663" s="84"/>
      <c r="N1663" s="84"/>
      <c r="O1663" s="84"/>
    </row>
    <row r="1664" spans="1:15" x14ac:dyDescent="0.2">
      <c r="A1664" s="84" t="s">
        <v>1552</v>
      </c>
      <c r="B1664" s="110">
        <f>'Main Pt 1'!B2694</f>
        <v>97015</v>
      </c>
      <c r="C1664" s="110">
        <f>'Main Pt 1'!B2756</f>
        <v>36025</v>
      </c>
      <c r="D1664" s="110">
        <f>'Main Pt 1'!B2818</f>
        <v>60985</v>
      </c>
      <c r="E1664" s="110">
        <f>'Compare Pt 1'!B2694</f>
        <v>770950</v>
      </c>
      <c r="F1664" s="110">
        <f>'Compare Pt 1'!B2756</f>
        <v>392820</v>
      </c>
      <c r="G1664" s="110">
        <f>'Compare Pt 1'!B2818</f>
        <v>378135</v>
      </c>
      <c r="H1664" s="84"/>
      <c r="I1664" s="84"/>
      <c r="J1664" s="103"/>
      <c r="K1664" s="103"/>
      <c r="L1664" s="103"/>
      <c r="M1664" s="84"/>
      <c r="N1664" s="84"/>
      <c r="O1664" s="84"/>
    </row>
    <row r="1665" spans="1:24" x14ac:dyDescent="0.2">
      <c r="A1665" s="84" t="s">
        <v>1553</v>
      </c>
      <c r="B1665" s="110">
        <f>'Main Pt 1'!B2695</f>
        <v>72025</v>
      </c>
      <c r="C1665" s="110">
        <f>'Main Pt 1'!B2757</f>
        <v>17020</v>
      </c>
      <c r="D1665" s="110">
        <f>'Main Pt 1'!B2819</f>
        <v>55005</v>
      </c>
      <c r="E1665" s="110">
        <f>'Compare Pt 1'!B2695</f>
        <v>431410</v>
      </c>
      <c r="F1665" s="110">
        <f>'Compare Pt 1'!B2757</f>
        <v>114395</v>
      </c>
      <c r="G1665" s="110">
        <f>'Compare Pt 1'!B2819</f>
        <v>317020</v>
      </c>
      <c r="H1665" s="84"/>
      <c r="I1665" s="84"/>
      <c r="J1665" s="103"/>
      <c r="K1665" s="103"/>
      <c r="L1665" s="103"/>
      <c r="M1665" s="84"/>
      <c r="N1665" s="84"/>
      <c r="O1665" s="84"/>
    </row>
    <row r="1666" spans="1:24" x14ac:dyDescent="0.2">
      <c r="A1666" s="84" t="s">
        <v>1554</v>
      </c>
      <c r="B1666" s="110">
        <f>'Main Pt 1'!B2696</f>
        <v>110</v>
      </c>
      <c r="C1666" s="110">
        <f>'Main Pt 1'!B2758</f>
        <v>90</v>
      </c>
      <c r="D1666" s="110">
        <f>'Main Pt 1'!B2820</f>
        <v>20</v>
      </c>
      <c r="E1666" s="110">
        <f>'Compare Pt 1'!B2696</f>
        <v>2725</v>
      </c>
      <c r="F1666" s="110">
        <f>'Compare Pt 1'!B2758</f>
        <v>2355</v>
      </c>
      <c r="G1666" s="110">
        <f>'Compare Pt 1'!B2820</f>
        <v>375</v>
      </c>
      <c r="H1666" s="84"/>
      <c r="I1666" s="84"/>
      <c r="J1666" s="103"/>
      <c r="K1666" s="103"/>
      <c r="L1666" s="103"/>
      <c r="M1666" s="84"/>
      <c r="N1666" s="84"/>
      <c r="O1666" s="84"/>
    </row>
    <row r="1667" spans="1:24" x14ac:dyDescent="0.2">
      <c r="A1667" s="84" t="s">
        <v>1555</v>
      </c>
      <c r="B1667" s="110">
        <f>'Main Pt 1'!B2697</f>
        <v>400</v>
      </c>
      <c r="C1667" s="110">
        <f>'Main Pt 1'!B2759</f>
        <v>335</v>
      </c>
      <c r="D1667" s="110">
        <f>'Main Pt 1'!B2821</f>
        <v>55</v>
      </c>
      <c r="E1667" s="110">
        <f>'Compare Pt 1'!B2697</f>
        <v>4425</v>
      </c>
      <c r="F1667" s="110">
        <f>'Compare Pt 1'!B2759</f>
        <v>3980</v>
      </c>
      <c r="G1667" s="110">
        <f>'Compare Pt 1'!B2821</f>
        <v>450</v>
      </c>
      <c r="H1667" s="84"/>
      <c r="I1667" s="84"/>
      <c r="J1667" s="103"/>
      <c r="K1667" s="103"/>
      <c r="L1667" s="103"/>
      <c r="M1667" s="84"/>
      <c r="N1667" s="84"/>
      <c r="O1667" s="84"/>
    </row>
    <row r="1668" spans="1:24" x14ac:dyDescent="0.2">
      <c r="A1668" s="84" t="s">
        <v>1556</v>
      </c>
      <c r="B1668" s="110">
        <f>'Main Pt 1'!B2698</f>
        <v>9075</v>
      </c>
      <c r="C1668" s="110">
        <f>'Main Pt 1'!B2760</f>
        <v>5195</v>
      </c>
      <c r="D1668" s="110">
        <f>'Main Pt 1'!B2822</f>
        <v>3875</v>
      </c>
      <c r="E1668" s="110">
        <f>'Compare Pt 1'!B2698</f>
        <v>162990</v>
      </c>
      <c r="F1668" s="110">
        <f>'Compare Pt 1'!B2760</f>
        <v>116750</v>
      </c>
      <c r="G1668" s="110">
        <f>'Compare Pt 1'!B2822</f>
        <v>46240</v>
      </c>
      <c r="H1668" s="84"/>
      <c r="I1668" s="84"/>
      <c r="J1668" s="103"/>
      <c r="K1668" s="103"/>
      <c r="L1668" s="103"/>
      <c r="M1668" s="84"/>
      <c r="N1668" s="84"/>
      <c r="O1668" s="84"/>
    </row>
    <row r="1669" spans="1:24" x14ac:dyDescent="0.2">
      <c r="A1669" s="84" t="s">
        <v>1557</v>
      </c>
      <c r="B1669" s="110">
        <f>'Main Pt 1'!B2699</f>
        <v>15405</v>
      </c>
      <c r="C1669" s="110">
        <f>'Main Pt 1'!B2761</f>
        <v>13375</v>
      </c>
      <c r="D1669" s="110">
        <f>'Main Pt 1'!B2823</f>
        <v>2025</v>
      </c>
      <c r="E1669" s="110">
        <f>'Compare Pt 1'!B2699</f>
        <v>169400</v>
      </c>
      <c r="F1669" s="110">
        <f>'Compare Pt 1'!B2761</f>
        <v>155340</v>
      </c>
      <c r="G1669" s="110">
        <f>'Compare Pt 1'!B2823</f>
        <v>14055</v>
      </c>
      <c r="H1669" s="84"/>
      <c r="I1669" s="84"/>
      <c r="J1669" s="103"/>
      <c r="K1669" s="103"/>
      <c r="L1669" s="103"/>
      <c r="M1669" s="84"/>
      <c r="N1669" s="84"/>
      <c r="O1669" s="84"/>
    </row>
    <row r="1670" spans="1:24" x14ac:dyDescent="0.2">
      <c r="A1670" s="84" t="s">
        <v>1558</v>
      </c>
      <c r="B1670" s="110">
        <f>'Main Pt 1'!B2700</f>
        <v>265</v>
      </c>
      <c r="C1670" s="110">
        <f>'Main Pt 1'!B2762</f>
        <v>90</v>
      </c>
      <c r="D1670" s="110">
        <f>'Main Pt 1'!B2824</f>
        <v>175</v>
      </c>
      <c r="E1670" s="110">
        <f>'Compare Pt 1'!B2700</f>
        <v>2585</v>
      </c>
      <c r="F1670" s="110">
        <f>'Compare Pt 1'!B2762</f>
        <v>740</v>
      </c>
      <c r="G1670" s="110">
        <f>'Compare Pt 1'!B2824</f>
        <v>1845</v>
      </c>
      <c r="H1670" s="84"/>
      <c r="I1670" s="84"/>
      <c r="J1670" s="103"/>
      <c r="K1670" s="103"/>
      <c r="L1670" s="103"/>
      <c r="M1670" s="84"/>
      <c r="N1670" s="84"/>
      <c r="O1670" s="84"/>
    </row>
    <row r="1671" spans="1:24" x14ac:dyDescent="0.2">
      <c r="A1671" s="84" t="s">
        <v>1559</v>
      </c>
      <c r="B1671" s="110">
        <f>'Main Pt 1'!B2701</f>
        <v>265</v>
      </c>
      <c r="C1671" s="110">
        <f>'Main Pt 1'!B2763</f>
        <v>95</v>
      </c>
      <c r="D1671" s="110">
        <f>'Main Pt 1'!B2825</f>
        <v>180</v>
      </c>
      <c r="E1671" s="110">
        <f>'Compare Pt 1'!B2701</f>
        <v>2585</v>
      </c>
      <c r="F1671" s="110">
        <f>'Compare Pt 1'!B2763</f>
        <v>740</v>
      </c>
      <c r="G1671" s="110">
        <f>'Compare Pt 1'!B2825</f>
        <v>1845</v>
      </c>
      <c r="H1671" s="84"/>
      <c r="I1671" s="84"/>
      <c r="J1671" s="103"/>
      <c r="K1671" s="103"/>
      <c r="L1671" s="103"/>
      <c r="M1671" s="84"/>
      <c r="N1671" s="84"/>
      <c r="O1671" s="84"/>
    </row>
    <row r="1672" spans="1:24" x14ac:dyDescent="0.2">
      <c r="A1672" s="84"/>
      <c r="B1672" s="110"/>
      <c r="C1672" s="110"/>
      <c r="D1672" s="110"/>
      <c r="E1672" s="110"/>
      <c r="F1672" s="110"/>
      <c r="G1672" s="110"/>
      <c r="H1672" s="84"/>
      <c r="I1672" s="84"/>
      <c r="J1672" s="103"/>
      <c r="K1672" s="103"/>
      <c r="L1672" s="103"/>
      <c r="M1672" s="84"/>
      <c r="N1672" s="84"/>
      <c r="O1672" s="84"/>
      <c r="R1672" s="148" t="s">
        <v>2675</v>
      </c>
      <c r="S1672" s="148"/>
      <c r="T1672" s="148"/>
      <c r="U1672" s="148"/>
      <c r="V1672" s="148"/>
      <c r="W1672" s="148"/>
      <c r="X1672" s="148"/>
    </row>
    <row r="1673" spans="1:24" ht="15.75" x14ac:dyDescent="0.25">
      <c r="A1673" s="99" t="s">
        <v>1626</v>
      </c>
      <c r="B1673" s="106">
        <f>'Main Pt 1'!B2826</f>
        <v>3824495</v>
      </c>
      <c r="C1673" s="106">
        <f>'Main Pt 1'!B2840</f>
        <v>1736495</v>
      </c>
      <c r="D1673" s="106">
        <f>'Main Pt 1'!B2854</f>
        <v>2088000</v>
      </c>
      <c r="E1673" s="106">
        <f>'Compare Pt 1'!B2826</f>
        <v>28643015</v>
      </c>
      <c r="F1673" s="106">
        <f>'Compare Pt 1'!B2840</f>
        <v>13990435</v>
      </c>
      <c r="G1673" s="106">
        <f>'Compare Pt 1'!B2854</f>
        <v>14652585</v>
      </c>
      <c r="H1673" s="69"/>
      <c r="I1673" s="69" t="s">
        <v>2479</v>
      </c>
      <c r="J1673" s="112" t="str">
        <f>TRIM('Main Pt 1'!$B$2)</f>
        <v>LIM-AT</v>
      </c>
      <c r="K1673" s="100" t="str">
        <f>CONCATENATE(J1673,": Male")</f>
        <v>LIM-AT: Male</v>
      </c>
      <c r="L1673" s="100" t="str">
        <f>CONCATENATE(J1673,": Female")</f>
        <v>LIM-AT: Female</v>
      </c>
      <c r="M1673" s="69" t="str">
        <f>TRIM('Compare Pt 1'!$B$2)</f>
        <v>Total pop'n</v>
      </c>
      <c r="N1673" s="100" t="str">
        <f>CONCATENATE(M1673,": Male")</f>
        <v>Total pop'n: Male</v>
      </c>
      <c r="O1673" s="100" t="str">
        <f>CONCATENATE(M1673,": Female")</f>
        <v>Total pop'n: Female</v>
      </c>
      <c r="R1673" t="s">
        <v>2479</v>
      </c>
      <c r="S1673" s="8" t="str">
        <f>J1673</f>
        <v>LIM-AT</v>
      </c>
      <c r="T1673" s="8" t="str">
        <f t="shared" ref="T1673:X1673" si="175">K1673</f>
        <v>LIM-AT: Male</v>
      </c>
      <c r="U1673" s="8" t="str">
        <f t="shared" si="175"/>
        <v>LIM-AT: Female</v>
      </c>
      <c r="V1673" s="8" t="str">
        <f t="shared" si="175"/>
        <v>Total pop'n</v>
      </c>
      <c r="W1673" s="8" t="str">
        <f t="shared" si="175"/>
        <v>Total pop'n: Male</v>
      </c>
      <c r="X1673" s="8" t="str">
        <f t="shared" si="175"/>
        <v>Total pop'n: Female</v>
      </c>
    </row>
    <row r="1674" spans="1:24" x14ac:dyDescent="0.2">
      <c r="A1674" s="69" t="s">
        <v>1499</v>
      </c>
      <c r="B1674" s="106">
        <f>'Main Pt 1'!B2827</f>
        <v>2225710</v>
      </c>
      <c r="C1674" s="106">
        <f>'Main Pt 1'!B2841</f>
        <v>1004795</v>
      </c>
      <c r="D1674" s="106">
        <f>'Main Pt 1'!B2855</f>
        <v>1220915</v>
      </c>
      <c r="E1674" s="106">
        <f>'Compare Pt 1'!B2827</f>
        <v>12815980</v>
      </c>
      <c r="F1674" s="106">
        <f>'Compare Pt 1'!B2841</f>
        <v>6354625</v>
      </c>
      <c r="G1674" s="106">
        <f>'Compare Pt 1'!B2855</f>
        <v>6461355</v>
      </c>
      <c r="H1674" s="69"/>
      <c r="I1674" s="69" t="s">
        <v>2580</v>
      </c>
      <c r="J1674" s="109">
        <f>B1677/B$1675</f>
        <v>0.61481687656564199</v>
      </c>
      <c r="K1674" s="109">
        <f>C1677/C$1675</f>
        <v>0.59715047150471501</v>
      </c>
      <c r="L1674" s="109">
        <f>D1677/D$1675</f>
        <v>0.6297248827969576</v>
      </c>
      <c r="M1674" s="109">
        <f>E1677/E$1675</f>
        <v>0.7278189730992024</v>
      </c>
      <c r="N1674" s="109">
        <f t="shared" ref="N1674:O1676" si="176">F1677/F$1675</f>
        <v>0.72076748947884339</v>
      </c>
      <c r="O1674" s="109">
        <f t="shared" si="176"/>
        <v>0.73439275908502144</v>
      </c>
      <c r="R1674" t="s">
        <v>2580</v>
      </c>
      <c r="S1674" s="136">
        <f>IF(J1674&lt;Charts!$R$1060,"",Data!J1674)</f>
        <v>0.61481687656564199</v>
      </c>
      <c r="T1674" s="136">
        <f>IF(K1674&lt;Charts!$R$1060,"",Data!K1674)</f>
        <v>0.59715047150471501</v>
      </c>
      <c r="U1674" s="136">
        <f>IF(L1674&lt;Charts!$R$1060,"",Data!L1674)</f>
        <v>0.6297248827969576</v>
      </c>
      <c r="V1674" s="136">
        <f>IF(M1674&lt;Charts!$R$1060,"",Data!M1674)</f>
        <v>0.7278189730992024</v>
      </c>
      <c r="W1674" s="136">
        <f>IF(N1674&lt;Charts!$R$1060,"",Data!N1674)</f>
        <v>0.72076748947884339</v>
      </c>
      <c r="X1674" s="136">
        <f>IF(O1674&lt;Charts!$R$1060,"",Data!O1674)</f>
        <v>0.73439275908502144</v>
      </c>
    </row>
    <row r="1675" spans="1:24" x14ac:dyDescent="0.2">
      <c r="A1675" s="69" t="s">
        <v>1467</v>
      </c>
      <c r="B1675" s="106">
        <f>'Main Pt 1'!B2828</f>
        <v>1598785</v>
      </c>
      <c r="C1675" s="106">
        <f>'Main Pt 1'!B2842</f>
        <v>731700</v>
      </c>
      <c r="D1675" s="106">
        <f>'Main Pt 1'!B2856</f>
        <v>867085</v>
      </c>
      <c r="E1675" s="106">
        <f>'Compare Pt 1'!B2828</f>
        <v>15827040</v>
      </c>
      <c r="F1675" s="106">
        <f>'Compare Pt 1'!B2842</f>
        <v>7635805</v>
      </c>
      <c r="G1675" s="106">
        <f>'Compare Pt 1'!B2856</f>
        <v>8191230</v>
      </c>
      <c r="H1675" s="69"/>
      <c r="I1675" s="69" t="s">
        <v>2581</v>
      </c>
      <c r="J1675" s="109">
        <f t="shared" ref="J1675:L1676" si="177">B1678/B$1675</f>
        <v>8.0070178291640218E-2</v>
      </c>
      <c r="K1675" s="109">
        <f t="shared" si="177"/>
        <v>8.323766570999043E-2</v>
      </c>
      <c r="L1675" s="109">
        <f t="shared" si="177"/>
        <v>7.7397256324351127E-2</v>
      </c>
      <c r="M1675" s="109">
        <f t="shared" ref="M1675:M1676" si="178">E1678/E$1675</f>
        <v>0.10096455180501218</v>
      </c>
      <c r="N1675" s="109">
        <f t="shared" si="176"/>
        <v>0.10420053943231919</v>
      </c>
      <c r="O1675" s="109">
        <f t="shared" si="176"/>
        <v>9.7948049316158872E-2</v>
      </c>
      <c r="R1675" t="s">
        <v>2581</v>
      </c>
      <c r="S1675" s="136">
        <f>IF(J1675&lt;Charts!$R$1060,"",Data!J1675)</f>
        <v>8.0070178291640218E-2</v>
      </c>
      <c r="T1675" s="136">
        <f>IF(K1675&lt;Charts!$R$1060,"",Data!K1675)</f>
        <v>8.323766570999043E-2</v>
      </c>
      <c r="U1675" s="136">
        <f>IF(L1675&lt;Charts!$R$1060,"",Data!L1675)</f>
        <v>7.7397256324351127E-2</v>
      </c>
      <c r="V1675" s="136">
        <f>IF(M1675&lt;Charts!$R$1060,"",Data!M1675)</f>
        <v>0.10096455180501218</v>
      </c>
      <c r="W1675" s="136">
        <f>IF(N1675&lt;Charts!$R$1060,"",Data!N1675)</f>
        <v>0.10420053943231919</v>
      </c>
      <c r="X1675" s="136">
        <f>IF(O1675&lt;Charts!$R$1060,"",Data!O1675)</f>
        <v>9.7948049316158872E-2</v>
      </c>
    </row>
    <row r="1676" spans="1:24" x14ac:dyDescent="0.2">
      <c r="A1676" s="69" t="s">
        <v>1627</v>
      </c>
      <c r="B1676" s="106">
        <f>'Main Pt 1'!B2829</f>
        <v>1110975</v>
      </c>
      <c r="C1676" s="106">
        <f>'Main Pt 1'!B2843</f>
        <v>497845</v>
      </c>
      <c r="D1676" s="106">
        <f>'Main Pt 1'!B2857</f>
        <v>613130</v>
      </c>
      <c r="E1676" s="106">
        <f>'Compare Pt 1'!B2829</f>
        <v>13117195</v>
      </c>
      <c r="F1676" s="106">
        <f>'Compare Pt 1'!B2843</f>
        <v>6299305</v>
      </c>
      <c r="G1676" s="106">
        <f>'Compare Pt 1'!B2857</f>
        <v>6817890</v>
      </c>
      <c r="H1676" s="69"/>
      <c r="I1676" s="69" t="s">
        <v>2589</v>
      </c>
      <c r="J1676" s="109">
        <f t="shared" si="177"/>
        <v>0.30511294514271775</v>
      </c>
      <c r="K1676" s="109">
        <f t="shared" si="177"/>
        <v>0.31959819598195982</v>
      </c>
      <c r="L1676" s="109">
        <f t="shared" si="177"/>
        <v>0.29288362732604067</v>
      </c>
      <c r="M1676" s="109">
        <f t="shared" si="178"/>
        <v>0.17121647509578544</v>
      </c>
      <c r="N1676" s="109">
        <f t="shared" si="176"/>
        <v>0.17503131627903018</v>
      </c>
      <c r="O1676" s="109">
        <f t="shared" si="176"/>
        <v>0.16765980200775707</v>
      </c>
      <c r="R1676" t="s">
        <v>2589</v>
      </c>
      <c r="S1676" s="136">
        <f>IF(J1676&lt;Charts!$R$1060,"",Data!J1676)</f>
        <v>0.30511294514271775</v>
      </c>
      <c r="T1676" s="136">
        <f>IF(K1676&lt;Charts!$R$1060,"",Data!K1676)</f>
        <v>0.31959819598195982</v>
      </c>
      <c r="U1676" s="136">
        <f>IF(L1676&lt;Charts!$R$1060,"",Data!L1676)</f>
        <v>0.29288362732604067</v>
      </c>
      <c r="V1676" s="136">
        <f>IF(M1676&lt;Charts!$R$1060,"",Data!M1676)</f>
        <v>0.17121647509578544</v>
      </c>
      <c r="W1676" s="136">
        <f>IF(N1676&lt;Charts!$R$1060,"",Data!N1676)</f>
        <v>0.17503131627903018</v>
      </c>
      <c r="X1676" s="136">
        <f>IF(O1676&lt;Charts!$R$1060,"",Data!O1676)</f>
        <v>0.16765980200775707</v>
      </c>
    </row>
    <row r="1677" spans="1:24" x14ac:dyDescent="0.2">
      <c r="A1677" s="69" t="s">
        <v>1628</v>
      </c>
      <c r="B1677" s="106">
        <f>'Main Pt 1'!B2830</f>
        <v>982960</v>
      </c>
      <c r="C1677" s="106">
        <f>'Main Pt 1'!B2844</f>
        <v>436935</v>
      </c>
      <c r="D1677" s="106">
        <f>'Main Pt 1'!B2858</f>
        <v>546025</v>
      </c>
      <c r="E1677" s="106">
        <f>'Compare Pt 1'!B2830</f>
        <v>11519220</v>
      </c>
      <c r="F1677" s="106">
        <f>'Compare Pt 1'!B2844</f>
        <v>5503640</v>
      </c>
      <c r="G1677" s="106">
        <f>'Compare Pt 1'!B2858</f>
        <v>6015580</v>
      </c>
      <c r="H1677" s="69"/>
      <c r="I1677" s="69"/>
      <c r="J1677" s="69"/>
      <c r="K1677" s="69"/>
      <c r="L1677" s="69"/>
      <c r="M1677" s="69"/>
      <c r="N1677" s="69"/>
      <c r="O1677" s="69"/>
    </row>
    <row r="1678" spans="1:24" x14ac:dyDescent="0.2">
      <c r="A1678" s="69" t="s">
        <v>1629</v>
      </c>
      <c r="B1678" s="106">
        <f>'Main Pt 1'!B2831</f>
        <v>128015</v>
      </c>
      <c r="C1678" s="106">
        <f>'Main Pt 1'!B2845</f>
        <v>60905</v>
      </c>
      <c r="D1678" s="106">
        <f>'Main Pt 1'!B2859</f>
        <v>67110</v>
      </c>
      <c r="E1678" s="106">
        <f>'Compare Pt 1'!B2831</f>
        <v>1597970</v>
      </c>
      <c r="F1678" s="106">
        <f>'Compare Pt 1'!B2845</f>
        <v>795655</v>
      </c>
      <c r="G1678" s="106">
        <f>'Compare Pt 1'!B2859</f>
        <v>802315</v>
      </c>
      <c r="H1678" s="69"/>
      <c r="I1678" s="69"/>
      <c r="J1678" s="109"/>
      <c r="K1678" s="109"/>
      <c r="L1678" s="109"/>
      <c r="M1678" s="69"/>
      <c r="N1678" s="69"/>
      <c r="O1678" s="69"/>
      <c r="R1678" s="148" t="s">
        <v>2675</v>
      </c>
      <c r="S1678" s="148"/>
      <c r="T1678" s="148"/>
      <c r="U1678" s="148"/>
      <c r="V1678" s="148"/>
      <c r="W1678" s="148"/>
      <c r="X1678" s="148"/>
    </row>
    <row r="1679" spans="1:24" x14ac:dyDescent="0.2">
      <c r="A1679" s="69" t="s">
        <v>1630</v>
      </c>
      <c r="B1679" s="106">
        <f>'Main Pt 1'!B2832</f>
        <v>487810</v>
      </c>
      <c r="C1679" s="106">
        <f>'Main Pt 1'!B2846</f>
        <v>233850</v>
      </c>
      <c r="D1679" s="106">
        <f>'Main Pt 1'!B2860</f>
        <v>253955</v>
      </c>
      <c r="E1679" s="106">
        <f>'Compare Pt 1'!B2832</f>
        <v>2709850</v>
      </c>
      <c r="F1679" s="106">
        <f>'Compare Pt 1'!B2846</f>
        <v>1336505</v>
      </c>
      <c r="G1679" s="106">
        <f>'Compare Pt 1'!B2860</f>
        <v>1373340</v>
      </c>
      <c r="H1679" s="69"/>
      <c r="I1679" s="69" t="s">
        <v>2478</v>
      </c>
      <c r="J1679" s="112" t="str">
        <f>TRIM('Main Pt 1'!$B$2)</f>
        <v>LIM-AT</v>
      </c>
      <c r="K1679" s="100" t="str">
        <f>CONCATENATE(J1679,": Male")</f>
        <v>LIM-AT: Male</v>
      </c>
      <c r="L1679" s="100" t="str">
        <f>CONCATENATE(J1679,": Female")</f>
        <v>LIM-AT: Female</v>
      </c>
      <c r="M1679" s="69" t="str">
        <f>TRIM('Compare Pt 1'!$B$2)</f>
        <v>Total pop'n</v>
      </c>
      <c r="N1679" s="100" t="str">
        <f>CONCATENATE(M1679,": Male")</f>
        <v>Total pop'n: Male</v>
      </c>
      <c r="O1679" s="100" t="str">
        <f>CONCATENATE(M1679,": Female")</f>
        <v>Total pop'n: Female</v>
      </c>
      <c r="R1679" t="s">
        <v>2478</v>
      </c>
      <c r="S1679" s="8" t="str">
        <f>J1679</f>
        <v>LIM-AT</v>
      </c>
      <c r="T1679" s="8" t="str">
        <f t="shared" ref="T1679:X1679" si="179">K1679</f>
        <v>LIM-AT: Male</v>
      </c>
      <c r="U1679" s="8" t="str">
        <f t="shared" si="179"/>
        <v>LIM-AT: Female</v>
      </c>
      <c r="V1679" s="8" t="str">
        <f t="shared" si="179"/>
        <v>Total pop'n</v>
      </c>
      <c r="W1679" s="8" t="str">
        <f t="shared" si="179"/>
        <v>Total pop'n: Male</v>
      </c>
      <c r="X1679" s="8" t="str">
        <f t="shared" si="179"/>
        <v>Total pop'n: Female</v>
      </c>
    </row>
    <row r="1680" spans="1:24" x14ac:dyDescent="0.2">
      <c r="A1680" s="69" t="s">
        <v>199</v>
      </c>
      <c r="B1680" s="106">
        <f>'Main Pt 1'!B2833</f>
        <v>35850</v>
      </c>
      <c r="C1680" s="106">
        <f>'Main Pt 1'!B2847</f>
        <v>19925</v>
      </c>
      <c r="D1680" s="106">
        <f>'Main Pt 1'!B2861</f>
        <v>15920</v>
      </c>
      <c r="E1680" s="106">
        <f>'Compare Pt 1'!B2833</f>
        <v>349545</v>
      </c>
      <c r="F1680" s="106">
        <f>'Compare Pt 1'!B2847</f>
        <v>190000</v>
      </c>
      <c r="G1680" s="106">
        <f>'Compare Pt 1'!B2861</f>
        <v>159545</v>
      </c>
      <c r="H1680" s="69"/>
      <c r="I1680" s="69" t="s">
        <v>2582</v>
      </c>
      <c r="J1680" s="112">
        <f t="shared" ref="J1680:L1686" si="180">B1680/B$1679</f>
        <v>7.3491728336852469E-2</v>
      </c>
      <c r="K1680" s="112">
        <f t="shared" si="180"/>
        <v>8.5204190720547357E-2</v>
      </c>
      <c r="L1680" s="112">
        <f t="shared" si="180"/>
        <v>6.2688271544171212E-2</v>
      </c>
      <c r="M1680" s="112">
        <f t="shared" ref="M1680:M1686" si="181">E1680/E$1679</f>
        <v>0.12899053453143164</v>
      </c>
      <c r="N1680" s="112">
        <f t="shared" ref="N1680:O1686" si="182">F1680/F$1679</f>
        <v>0.14216183254084347</v>
      </c>
      <c r="O1680" s="112">
        <f t="shared" si="182"/>
        <v>0.11617297974281678</v>
      </c>
      <c r="R1680" t="s">
        <v>2582</v>
      </c>
      <c r="S1680" s="136">
        <f>IF(J1680&lt;Charts!$R$1087,"",Data!J1680)</f>
        <v>7.3491728336852469E-2</v>
      </c>
      <c r="T1680" s="136">
        <f>IF(K1680&lt;Charts!$R$1087,"",Data!K1680)</f>
        <v>8.5204190720547357E-2</v>
      </c>
      <c r="U1680" s="136">
        <f>IF(L1680&lt;Charts!$R$1087,"",Data!L1680)</f>
        <v>6.2688271544171212E-2</v>
      </c>
      <c r="V1680" s="136">
        <f>IF(M1680&lt;Charts!$R$1087,"",Data!M1680)</f>
        <v>0.12899053453143164</v>
      </c>
      <c r="W1680" s="136">
        <f>IF(N1680&lt;Charts!$R$1087,"",Data!N1680)</f>
        <v>0.14216183254084347</v>
      </c>
      <c r="X1680" s="136">
        <f>IF(O1680&lt;Charts!$R$1087,"",Data!O1680)</f>
        <v>0.11617297974281678</v>
      </c>
    </row>
    <row r="1681" spans="1:24" x14ac:dyDescent="0.2">
      <c r="A1681" s="69" t="s">
        <v>241</v>
      </c>
      <c r="B1681" s="106">
        <f>'Main Pt 1'!B2834</f>
        <v>22130</v>
      </c>
      <c r="C1681" s="106">
        <f>'Main Pt 1'!B2848</f>
        <v>7740</v>
      </c>
      <c r="D1681" s="106">
        <f>'Main Pt 1'!B2862</f>
        <v>14385</v>
      </c>
      <c r="E1681" s="106">
        <f>'Compare Pt 1'!B2834</f>
        <v>298835</v>
      </c>
      <c r="F1681" s="106">
        <f>'Compare Pt 1'!B2848</f>
        <v>109815</v>
      </c>
      <c r="G1681" s="106">
        <f>'Compare Pt 1'!B2862</f>
        <v>189020</v>
      </c>
      <c r="H1681" s="69"/>
      <c r="I1681" s="69" t="s">
        <v>2583</v>
      </c>
      <c r="J1681" s="112">
        <f t="shared" si="180"/>
        <v>4.5366023656751603E-2</v>
      </c>
      <c r="K1681" s="112">
        <f t="shared" si="180"/>
        <v>3.3098139833226424E-2</v>
      </c>
      <c r="L1681" s="112">
        <f t="shared" si="180"/>
        <v>5.6643893603197416E-2</v>
      </c>
      <c r="M1681" s="112">
        <f t="shared" si="181"/>
        <v>0.11027732162296806</v>
      </c>
      <c r="N1681" s="112">
        <f t="shared" si="182"/>
        <v>8.2165798107751181E-2</v>
      </c>
      <c r="O1681" s="112">
        <f t="shared" si="182"/>
        <v>0.13763525419779515</v>
      </c>
      <c r="R1681" t="s">
        <v>2583</v>
      </c>
      <c r="S1681" s="136">
        <f>IF(J1681&lt;Charts!$R$1087,"",Data!J1681)</f>
        <v>4.5366023656751603E-2</v>
      </c>
      <c r="T1681" s="136">
        <f>IF(K1681&lt;Charts!$R$1087,"",Data!K1681)</f>
        <v>3.3098139833226424E-2</v>
      </c>
      <c r="U1681" s="136">
        <f>IF(L1681&lt;Charts!$R$1087,"",Data!L1681)</f>
        <v>5.6643893603197416E-2</v>
      </c>
      <c r="V1681" s="136">
        <f>IF(M1681&lt;Charts!$R$1087,"",Data!M1681)</f>
        <v>0.11027732162296806</v>
      </c>
      <c r="W1681" s="136">
        <f>IF(N1681&lt;Charts!$R$1087,"",Data!N1681)</f>
        <v>8.2165798107751181E-2</v>
      </c>
      <c r="X1681" s="136">
        <f>IF(O1681&lt;Charts!$R$1087,"",Data!O1681)</f>
        <v>0.13763525419779515</v>
      </c>
    </row>
    <row r="1682" spans="1:24" x14ac:dyDescent="0.2">
      <c r="A1682" s="69" t="s">
        <v>234</v>
      </c>
      <c r="B1682" s="106">
        <f>'Main Pt 1'!B2835</f>
        <v>41345</v>
      </c>
      <c r="C1682" s="106">
        <f>'Main Pt 1'!B2849</f>
        <v>21695</v>
      </c>
      <c r="D1682" s="106">
        <f>'Main Pt 1'!B2863</f>
        <v>19650</v>
      </c>
      <c r="E1682" s="106">
        <f>'Compare Pt 1'!B2835</f>
        <v>281415</v>
      </c>
      <c r="F1682" s="106">
        <f>'Compare Pt 1'!B2849</f>
        <v>142415</v>
      </c>
      <c r="G1682" s="106">
        <f>'Compare Pt 1'!B2863</f>
        <v>138995</v>
      </c>
      <c r="H1682" s="69"/>
      <c r="I1682" s="69" t="s">
        <v>2584</v>
      </c>
      <c r="J1682" s="112">
        <f t="shared" si="180"/>
        <v>8.475636005821939E-2</v>
      </c>
      <c r="K1682" s="112">
        <f t="shared" si="180"/>
        <v>9.2773145178533245E-2</v>
      </c>
      <c r="L1682" s="112">
        <f t="shared" si="180"/>
        <v>7.7375913055462583E-2</v>
      </c>
      <c r="M1682" s="112">
        <f t="shared" si="181"/>
        <v>0.10384892152702178</v>
      </c>
      <c r="N1682" s="112">
        <f t="shared" si="182"/>
        <v>0.10655777569107486</v>
      </c>
      <c r="O1682" s="112">
        <f t="shared" si="182"/>
        <v>0.1012094601482517</v>
      </c>
      <c r="R1682" t="s">
        <v>2584</v>
      </c>
      <c r="S1682" s="136">
        <f>IF(J1682&lt;Charts!$R$1087,"",Data!J1682)</f>
        <v>8.475636005821939E-2</v>
      </c>
      <c r="T1682" s="136">
        <f>IF(K1682&lt;Charts!$R$1087,"",Data!K1682)</f>
        <v>9.2773145178533245E-2</v>
      </c>
      <c r="U1682" s="136">
        <f>IF(L1682&lt;Charts!$R$1087,"",Data!L1682)</f>
        <v>7.7375913055462583E-2</v>
      </c>
      <c r="V1682" s="136">
        <f>IF(M1682&lt;Charts!$R$1087,"",Data!M1682)</f>
        <v>0.10384892152702178</v>
      </c>
      <c r="W1682" s="136">
        <f>IF(N1682&lt;Charts!$R$1087,"",Data!N1682)</f>
        <v>0.10655777569107486</v>
      </c>
      <c r="X1682" s="136">
        <f>IF(O1682&lt;Charts!$R$1087,"",Data!O1682)</f>
        <v>0.1012094601482517</v>
      </c>
    </row>
    <row r="1683" spans="1:24" x14ac:dyDescent="0.2">
      <c r="A1683" s="69" t="s">
        <v>217</v>
      </c>
      <c r="B1683" s="106">
        <f>'Main Pt 1'!B2836</f>
        <v>23075</v>
      </c>
      <c r="C1683" s="106">
        <f>'Main Pt 1'!B2850</f>
        <v>12270</v>
      </c>
      <c r="D1683" s="106">
        <f>'Main Pt 1'!B2864</f>
        <v>10805</v>
      </c>
      <c r="E1683" s="106">
        <f>'Compare Pt 1'!B2836</f>
        <v>232035</v>
      </c>
      <c r="F1683" s="106">
        <f>'Compare Pt 1'!B2850</f>
        <v>131055</v>
      </c>
      <c r="G1683" s="106">
        <f>'Compare Pt 1'!B2864</f>
        <v>100985</v>
      </c>
      <c r="H1683" s="69"/>
      <c r="I1683" s="69" t="s">
        <v>2585</v>
      </c>
      <c r="J1683" s="112">
        <f t="shared" si="180"/>
        <v>4.7303253315840184E-2</v>
      </c>
      <c r="K1683" s="112">
        <f t="shared" si="180"/>
        <v>5.2469531751122511E-2</v>
      </c>
      <c r="L1683" s="112">
        <f t="shared" si="180"/>
        <v>4.2546907916756908E-2</v>
      </c>
      <c r="M1683" s="112">
        <f t="shared" si="181"/>
        <v>8.5626510692473748E-2</v>
      </c>
      <c r="N1683" s="112">
        <f t="shared" si="182"/>
        <v>9.8057994545474952E-2</v>
      </c>
      <c r="O1683" s="112">
        <f t="shared" si="182"/>
        <v>7.3532410036844478E-2</v>
      </c>
      <c r="R1683" t="s">
        <v>2585</v>
      </c>
      <c r="S1683" s="136">
        <f>IF(J1683&lt;Charts!$R$1087,"",Data!J1683)</f>
        <v>4.7303253315840184E-2</v>
      </c>
      <c r="T1683" s="136">
        <f>IF(K1683&lt;Charts!$R$1087,"",Data!K1683)</f>
        <v>5.2469531751122511E-2</v>
      </c>
      <c r="U1683" s="136">
        <f>IF(L1683&lt;Charts!$R$1087,"",Data!L1683)</f>
        <v>4.2546907916756908E-2</v>
      </c>
      <c r="V1683" s="136">
        <f>IF(M1683&lt;Charts!$R$1087,"",Data!M1683)</f>
        <v>8.5626510692473748E-2</v>
      </c>
      <c r="W1683" s="136">
        <f>IF(N1683&lt;Charts!$R$1087,"",Data!N1683)</f>
        <v>9.8057994545474952E-2</v>
      </c>
      <c r="X1683" s="136">
        <f>IF(O1683&lt;Charts!$R$1087,"",Data!O1683)</f>
        <v>7.3532410036844478E-2</v>
      </c>
    </row>
    <row r="1684" spans="1:24" x14ac:dyDescent="0.2">
      <c r="A1684" s="69" t="s">
        <v>232</v>
      </c>
      <c r="B1684" s="106">
        <f>'Main Pt 1'!B2837</f>
        <v>61200</v>
      </c>
      <c r="C1684" s="106">
        <f>'Main Pt 1'!B2851</f>
        <v>27210</v>
      </c>
      <c r="D1684" s="106">
        <f>'Main Pt 1'!B2865</f>
        <v>33985</v>
      </c>
      <c r="E1684" s="106">
        <f>'Compare Pt 1'!B2837</f>
        <v>205375</v>
      </c>
      <c r="F1684" s="106">
        <f>'Compare Pt 1'!B2851</f>
        <v>94690</v>
      </c>
      <c r="G1684" s="106">
        <f>'Compare Pt 1'!B2865</f>
        <v>110690</v>
      </c>
      <c r="H1684" s="69"/>
      <c r="I1684" s="69" t="s">
        <v>2586</v>
      </c>
      <c r="J1684" s="112">
        <f t="shared" si="180"/>
        <v>0.12545868268383181</v>
      </c>
      <c r="K1684" s="112">
        <f t="shared" si="180"/>
        <v>0.1163566388710712</v>
      </c>
      <c r="L1684" s="112">
        <f t="shared" si="180"/>
        <v>0.13382292138370971</v>
      </c>
      <c r="M1684" s="112">
        <f t="shared" si="181"/>
        <v>7.5788327767219582E-2</v>
      </c>
      <c r="N1684" s="112">
        <f t="shared" si="182"/>
        <v>7.0848968017328776E-2</v>
      </c>
      <c r="O1684" s="112">
        <f t="shared" si="182"/>
        <v>8.0599123305226672E-2</v>
      </c>
      <c r="R1684" t="s">
        <v>2586</v>
      </c>
      <c r="S1684" s="136">
        <f>IF(J1684&lt;Charts!$R$1087,"",Data!J1684)</f>
        <v>0.12545868268383181</v>
      </c>
      <c r="T1684" s="136">
        <f>IF(K1684&lt;Charts!$R$1087,"",Data!K1684)</f>
        <v>0.1163566388710712</v>
      </c>
      <c r="U1684" s="136">
        <f>IF(L1684&lt;Charts!$R$1087,"",Data!L1684)</f>
        <v>0.13382292138370971</v>
      </c>
      <c r="V1684" s="136">
        <f>IF(M1684&lt;Charts!$R$1087,"",Data!M1684)</f>
        <v>7.5788327767219582E-2</v>
      </c>
      <c r="W1684" s="136">
        <f>IF(N1684&lt;Charts!$R$1087,"",Data!N1684)</f>
        <v>7.0848968017328776E-2</v>
      </c>
      <c r="X1684" s="136">
        <f>IF(O1684&lt;Charts!$R$1087,"",Data!O1684)</f>
        <v>8.0599123305226672E-2</v>
      </c>
    </row>
    <row r="1685" spans="1:24" x14ac:dyDescent="0.2">
      <c r="A1685" s="69" t="s">
        <v>204</v>
      </c>
      <c r="B1685" s="106">
        <f>'Main Pt 1'!B2838</f>
        <v>15775</v>
      </c>
      <c r="C1685" s="106">
        <f>'Main Pt 1'!B2852</f>
        <v>8685</v>
      </c>
      <c r="D1685" s="106">
        <f>'Main Pt 1'!B2866</f>
        <v>7090</v>
      </c>
      <c r="E1685" s="106">
        <f>'Compare Pt 1'!B2838</f>
        <v>88860</v>
      </c>
      <c r="F1685" s="106">
        <f>'Compare Pt 1'!B2852</f>
        <v>50400</v>
      </c>
      <c r="G1685" s="106">
        <f>'Compare Pt 1'!B2866</f>
        <v>38455</v>
      </c>
      <c r="H1685" s="69"/>
      <c r="I1685" s="69" t="s">
        <v>2587</v>
      </c>
      <c r="J1685" s="112">
        <f t="shared" si="180"/>
        <v>3.2338410446690308E-2</v>
      </c>
      <c r="K1685" s="112">
        <f t="shared" si="180"/>
        <v>3.7139191789608721E-2</v>
      </c>
      <c r="L1685" s="112">
        <f t="shared" si="180"/>
        <v>2.7918331987950622E-2</v>
      </c>
      <c r="M1685" s="112">
        <f t="shared" si="181"/>
        <v>3.2791482923409047E-2</v>
      </c>
      <c r="N1685" s="112">
        <f t="shared" si="182"/>
        <v>3.7710296631886901E-2</v>
      </c>
      <c r="O1685" s="112">
        <f t="shared" si="182"/>
        <v>2.8001077664671532E-2</v>
      </c>
      <c r="R1685" t="s">
        <v>2587</v>
      </c>
      <c r="S1685" s="136">
        <f>IF(J1685&lt;Charts!$R$1087,"",Data!J1685)</f>
        <v>3.2338410446690308E-2</v>
      </c>
      <c r="T1685" s="136">
        <f>IF(K1685&lt;Charts!$R$1087,"",Data!K1685)</f>
        <v>3.7139191789608721E-2</v>
      </c>
      <c r="U1685" s="136">
        <f>IF(L1685&lt;Charts!$R$1087,"",Data!L1685)</f>
        <v>2.7918331987950622E-2</v>
      </c>
      <c r="V1685" s="136">
        <f>IF(M1685&lt;Charts!$R$1087,"",Data!M1685)</f>
        <v>3.2791482923409047E-2</v>
      </c>
      <c r="W1685" s="136">
        <f>IF(N1685&lt;Charts!$R$1087,"",Data!N1685)</f>
        <v>3.7710296631886901E-2</v>
      </c>
      <c r="X1685" s="136">
        <f>IF(O1685&lt;Charts!$R$1087,"",Data!O1685)</f>
        <v>2.8001077664671532E-2</v>
      </c>
    </row>
    <row r="1686" spans="1:24" x14ac:dyDescent="0.2">
      <c r="A1686" s="69" t="s">
        <v>1631</v>
      </c>
      <c r="B1686" s="106">
        <f>'Main Pt 1'!B2839</f>
        <v>288435</v>
      </c>
      <c r="C1686" s="106">
        <f>'Main Pt 1'!B2853</f>
        <v>136325</v>
      </c>
      <c r="D1686" s="106">
        <f>'Main Pt 1'!B2867</f>
        <v>152110</v>
      </c>
      <c r="E1686" s="106">
        <f>'Compare Pt 1'!B2839</f>
        <v>1253790</v>
      </c>
      <c r="F1686" s="106">
        <f>'Compare Pt 1'!B2853</f>
        <v>618135</v>
      </c>
      <c r="G1686" s="106">
        <f>'Compare Pt 1'!B2867</f>
        <v>635655</v>
      </c>
      <c r="H1686" s="69"/>
      <c r="I1686" s="69" t="s">
        <v>2588</v>
      </c>
      <c r="J1686" s="112">
        <f t="shared" si="180"/>
        <v>0.59128554150181423</v>
      </c>
      <c r="K1686" s="112">
        <f t="shared" si="180"/>
        <v>0.58295916185589047</v>
      </c>
      <c r="L1686" s="112">
        <f t="shared" si="180"/>
        <v>0.59896438345376146</v>
      </c>
      <c r="M1686" s="112">
        <f t="shared" si="181"/>
        <v>0.46267874605605475</v>
      </c>
      <c r="N1686" s="112">
        <f t="shared" si="182"/>
        <v>0.46250107556649622</v>
      </c>
      <c r="O1686" s="112">
        <f t="shared" si="182"/>
        <v>0.46285333566341913</v>
      </c>
      <c r="R1686" t="s">
        <v>2588</v>
      </c>
      <c r="S1686" s="136">
        <f>IF(J1686&lt;Charts!$R$1087,"",Data!J1686)</f>
        <v>0.59128554150181423</v>
      </c>
      <c r="T1686" s="136">
        <f>IF(K1686&lt;Charts!$R$1087,"",Data!K1686)</f>
        <v>0.58295916185589047</v>
      </c>
      <c r="U1686" s="136">
        <f>IF(L1686&lt;Charts!$R$1087,"",Data!L1686)</f>
        <v>0.59896438345376146</v>
      </c>
      <c r="V1686" s="136">
        <f>IF(M1686&lt;Charts!$R$1087,"",Data!M1686)</f>
        <v>0.46267874605605475</v>
      </c>
      <c r="W1686" s="136">
        <f>IF(N1686&lt;Charts!$R$1087,"",Data!N1686)</f>
        <v>0.46250107556649622</v>
      </c>
      <c r="X1686" s="136">
        <f>IF(O1686&lt;Charts!$R$1087,"",Data!O1686)</f>
        <v>0.46285333566341913</v>
      </c>
    </row>
    <row r="1687" spans="1:24" x14ac:dyDescent="0.2">
      <c r="A1687" s="69"/>
      <c r="B1687" s="106"/>
      <c r="C1687" s="106"/>
      <c r="D1687" s="106"/>
      <c r="E1687" s="106"/>
      <c r="F1687" s="106"/>
      <c r="G1687" s="106"/>
      <c r="H1687" s="69"/>
      <c r="I1687" s="69"/>
      <c r="J1687" s="109"/>
      <c r="K1687" s="109"/>
      <c r="L1687" s="109"/>
      <c r="M1687" s="69"/>
      <c r="N1687" s="69"/>
      <c r="O1687" s="69"/>
      <c r="R1687" s="148" t="s">
        <v>2675</v>
      </c>
      <c r="S1687" s="148"/>
      <c r="T1687" s="148"/>
      <c r="U1687" s="148"/>
      <c r="V1687" s="148"/>
      <c r="W1687" s="148"/>
      <c r="X1687" s="148"/>
    </row>
    <row r="1688" spans="1:24" ht="15.75" x14ac:dyDescent="0.25">
      <c r="A1688" s="99" t="s">
        <v>1645</v>
      </c>
      <c r="B1688" s="106">
        <f>'Main Pt 1'!B2868</f>
        <v>2350920</v>
      </c>
      <c r="C1688" s="106">
        <f>'Main Pt 1'!B2882</f>
        <v>1094555</v>
      </c>
      <c r="D1688" s="106">
        <f>'Main Pt 1'!B2896</f>
        <v>1256365</v>
      </c>
      <c r="E1688" s="106">
        <f>'Compare Pt 1'!B2868</f>
        <v>18931385</v>
      </c>
      <c r="F1688" s="106">
        <f>'Compare Pt 1'!B2882</f>
        <v>9268560</v>
      </c>
      <c r="G1688" s="106">
        <f>'Compare Pt 1'!B2896</f>
        <v>9662830</v>
      </c>
      <c r="H1688" s="69"/>
      <c r="I1688" s="69" t="s">
        <v>2479</v>
      </c>
      <c r="J1688" s="112" t="str">
        <f>TRIM('Main Pt 1'!$B$2)</f>
        <v>LIM-AT</v>
      </c>
      <c r="K1688" s="100" t="str">
        <f>CONCATENATE(J1688,": Male")</f>
        <v>LIM-AT: Male</v>
      </c>
      <c r="L1688" s="100" t="str">
        <f>CONCATENATE(J1688,": Female")</f>
        <v>LIM-AT: Female</v>
      </c>
      <c r="M1688" s="69" t="str">
        <f>TRIM('Compare Pt 1'!$B$2)</f>
        <v>Total pop'n</v>
      </c>
      <c r="N1688" s="100" t="str">
        <f>CONCATENATE(M1688,": Male")</f>
        <v>Total pop'n: Male</v>
      </c>
      <c r="O1688" s="100" t="str">
        <f>CONCATENATE(M1688,": Female")</f>
        <v>Total pop'n: Female</v>
      </c>
      <c r="R1688" t="s">
        <v>2479</v>
      </c>
      <c r="S1688" s="136" t="str">
        <f>J1688</f>
        <v>LIM-AT</v>
      </c>
      <c r="T1688" s="136" t="str">
        <f t="shared" ref="T1688:X1688" si="183">K1688</f>
        <v>LIM-AT: Male</v>
      </c>
      <c r="U1688" s="136" t="str">
        <f t="shared" si="183"/>
        <v>LIM-AT: Female</v>
      </c>
      <c r="V1688" s="136" t="str">
        <f t="shared" si="183"/>
        <v>Total pop'n</v>
      </c>
      <c r="W1688" s="136" t="str">
        <f t="shared" si="183"/>
        <v>Total pop'n: Male</v>
      </c>
      <c r="X1688" s="136" t="str">
        <f t="shared" si="183"/>
        <v>Total pop'n: Female</v>
      </c>
    </row>
    <row r="1689" spans="1:24" x14ac:dyDescent="0.2">
      <c r="A1689" s="69" t="s">
        <v>1499</v>
      </c>
      <c r="B1689" s="106">
        <f>'Main Pt 1'!B2869</f>
        <v>1146375</v>
      </c>
      <c r="C1689" s="106">
        <f>'Main Pt 1'!B2883</f>
        <v>546235</v>
      </c>
      <c r="D1689" s="106">
        <f>'Main Pt 1'!B2897</f>
        <v>600140</v>
      </c>
      <c r="E1689" s="106">
        <f>'Compare Pt 1'!B2869</f>
        <v>6664380</v>
      </c>
      <c r="F1689" s="106">
        <f>'Compare Pt 1'!B2883</f>
        <v>3447130</v>
      </c>
      <c r="G1689" s="106">
        <f>'Compare Pt 1'!B2897</f>
        <v>3217250</v>
      </c>
      <c r="H1689" s="69"/>
      <c r="I1689" s="69" t="str">
        <f>TRIM(A1692)</f>
        <v>Same as province or territory of residence</v>
      </c>
      <c r="J1689" s="109">
        <f>B1692/B$1690</f>
        <v>0.59962060363041647</v>
      </c>
      <c r="K1689" s="109">
        <f t="shared" ref="J1689:M1690" si="184">C1692/C$1690</f>
        <v>0.58485008754012258</v>
      </c>
      <c r="L1689" s="109">
        <f t="shared" si="184"/>
        <v>0.61196236047087504</v>
      </c>
      <c r="M1689" s="109">
        <f t="shared" si="184"/>
        <v>0.72700397244316262</v>
      </c>
      <c r="N1689" s="109">
        <f t="shared" ref="N1689:O1689" si="185">F1692/F$1690</f>
        <v>0.72276032071185314</v>
      </c>
      <c r="O1689" s="109">
        <f t="shared" si="185"/>
        <v>0.73083725591800897</v>
      </c>
      <c r="R1689" t="s">
        <v>2580</v>
      </c>
      <c r="S1689" s="136">
        <f>IF(J1689&lt;Charts!$R$1114,"",Data!J1689)</f>
        <v>0.59962060363041647</v>
      </c>
      <c r="T1689" s="136">
        <f>IF(K1689&lt;Charts!$R$1114,"",Data!K1689)</f>
        <v>0.58485008754012258</v>
      </c>
      <c r="U1689" s="136">
        <f>IF(L1689&lt;Charts!$R$1114,"",Data!L1689)</f>
        <v>0.61196236047087504</v>
      </c>
      <c r="V1689" s="136">
        <f>IF(M1689&lt;Charts!$R$1114,"",Data!M1689)</f>
        <v>0.72700397244316262</v>
      </c>
      <c r="W1689" s="136">
        <f>IF(N1689&lt;Charts!$R$1114,"",Data!N1689)</f>
        <v>0.72276032071185314</v>
      </c>
      <c r="X1689" s="136">
        <f>IF(O1689&lt;Charts!$R$1114,"",Data!O1689)</f>
        <v>0.73083725591800897</v>
      </c>
    </row>
    <row r="1690" spans="1:24" x14ac:dyDescent="0.2">
      <c r="A1690" s="69" t="s">
        <v>1467</v>
      </c>
      <c r="B1690" s="106">
        <f>'Main Pt 1'!B2870</f>
        <v>1204545</v>
      </c>
      <c r="C1690" s="106">
        <f>'Main Pt 1'!B2884</f>
        <v>548320</v>
      </c>
      <c r="D1690" s="106">
        <f>'Main Pt 1'!B2898</f>
        <v>656225</v>
      </c>
      <c r="E1690" s="106">
        <f>'Compare Pt 1'!B2870</f>
        <v>12267010</v>
      </c>
      <c r="F1690" s="106">
        <f>'Compare Pt 1'!B2884</f>
        <v>5821425</v>
      </c>
      <c r="G1690" s="106">
        <f>'Compare Pt 1'!B2898</f>
        <v>6445580</v>
      </c>
      <c r="H1690" s="69"/>
      <c r="I1690" s="69" t="str">
        <f t="shared" ref="I1690" si="186">TRIM(A1693)</f>
        <v>Different than province or territory of residence</v>
      </c>
      <c r="J1690" s="109">
        <f t="shared" si="184"/>
        <v>7.8100029471709229E-2</v>
      </c>
      <c r="K1690" s="109">
        <f t="shared" si="184"/>
        <v>8.2533921797490514E-2</v>
      </c>
      <c r="L1690" s="109">
        <f t="shared" si="184"/>
        <v>7.4387595717932117E-2</v>
      </c>
      <c r="M1690" s="109">
        <f t="shared" si="184"/>
        <v>9.9161898457733377E-2</v>
      </c>
      <c r="N1690" s="109">
        <f t="shared" ref="N1690:O1690" si="187">F1693/F$1690</f>
        <v>0.10298938833704806</v>
      </c>
      <c r="O1690" s="109">
        <f t="shared" si="187"/>
        <v>9.5705894582023651E-2</v>
      </c>
      <c r="R1690" t="s">
        <v>2581</v>
      </c>
      <c r="S1690" s="136">
        <f>IF(J1690&lt;Charts!$R$1114,"",Data!J1690)</f>
        <v>7.8100029471709229E-2</v>
      </c>
      <c r="T1690" s="136">
        <f>IF(K1690&lt;Charts!$R$1114,"",Data!K1690)</f>
        <v>8.2533921797490514E-2</v>
      </c>
      <c r="U1690" s="136">
        <f>IF(L1690&lt;Charts!$R$1114,"",Data!L1690)</f>
        <v>7.4387595717932117E-2</v>
      </c>
      <c r="V1690" s="136">
        <f>IF(M1690&lt;Charts!$R$1114,"",Data!M1690)</f>
        <v>9.9161898457733377E-2</v>
      </c>
      <c r="W1690" s="136">
        <f>IF(N1690&lt;Charts!$R$1114,"",Data!N1690)</f>
        <v>0.10298938833704806</v>
      </c>
      <c r="X1690" s="136">
        <f>IF(O1690&lt;Charts!$R$1114,"",Data!O1690)</f>
        <v>9.5705894582023651E-2</v>
      </c>
    </row>
    <row r="1691" spans="1:24" x14ac:dyDescent="0.2">
      <c r="A1691" s="69" t="s">
        <v>1627</v>
      </c>
      <c r="B1691" s="106">
        <f>'Main Pt 1'!B2871</f>
        <v>816340</v>
      </c>
      <c r="C1691" s="106">
        <f>'Main Pt 1'!B2885</f>
        <v>365940</v>
      </c>
      <c r="D1691" s="106">
        <f>'Main Pt 1'!B2899</f>
        <v>450405</v>
      </c>
      <c r="E1691" s="106">
        <f>'Compare Pt 1'!B2871</f>
        <v>10134590</v>
      </c>
      <c r="F1691" s="106">
        <f>'Compare Pt 1'!B2885</f>
        <v>4807045</v>
      </c>
      <c r="G1691" s="106">
        <f>'Compare Pt 1'!B2899</f>
        <v>5327550</v>
      </c>
      <c r="H1691" s="69"/>
      <c r="I1691" s="69" t="s">
        <v>2589</v>
      </c>
      <c r="J1691" s="109">
        <f>B1694/B1690</f>
        <v>0.32227936689787429</v>
      </c>
      <c r="K1691" s="109">
        <f t="shared" ref="K1691:O1691" si="188">C1694/C1690</f>
        <v>0.33261599066238695</v>
      </c>
      <c r="L1691" s="109">
        <f t="shared" si="188"/>
        <v>0.31365004381119282</v>
      </c>
      <c r="M1691" s="109">
        <f t="shared" si="188"/>
        <v>0.1738333139045293</v>
      </c>
      <c r="N1691" s="109">
        <f t="shared" si="188"/>
        <v>0.17425029095109873</v>
      </c>
      <c r="O1691" s="109">
        <f t="shared" si="188"/>
        <v>0.17345684949996742</v>
      </c>
      <c r="R1691" t="s">
        <v>2589</v>
      </c>
      <c r="S1691" s="136">
        <f>IF(J1691&lt;Charts!$R$1114,"",Data!J1691)</f>
        <v>0.32227936689787429</v>
      </c>
      <c r="T1691" s="136">
        <f>IF(K1691&lt;Charts!$R$1114,"",Data!K1691)</f>
        <v>0.33261599066238695</v>
      </c>
      <c r="U1691" s="136">
        <f>IF(L1691&lt;Charts!$R$1114,"",Data!L1691)</f>
        <v>0.31365004381119282</v>
      </c>
      <c r="V1691" s="136">
        <f>IF(M1691&lt;Charts!$R$1114,"",Data!M1691)</f>
        <v>0.1738333139045293</v>
      </c>
      <c r="W1691" s="136">
        <f>IF(N1691&lt;Charts!$R$1114,"",Data!N1691)</f>
        <v>0.17425029095109873</v>
      </c>
      <c r="X1691" s="136">
        <f>IF(O1691&lt;Charts!$R$1114,"",Data!O1691)</f>
        <v>0.17345684949996742</v>
      </c>
    </row>
    <row r="1692" spans="1:24" x14ac:dyDescent="0.2">
      <c r="A1692" s="69" t="s">
        <v>1628</v>
      </c>
      <c r="B1692" s="106">
        <f>'Main Pt 1'!B2872</f>
        <v>722270</v>
      </c>
      <c r="C1692" s="106">
        <f>'Main Pt 1'!B2886</f>
        <v>320685</v>
      </c>
      <c r="D1692" s="106">
        <f>'Main Pt 1'!B2900</f>
        <v>401585</v>
      </c>
      <c r="E1692" s="106">
        <f>'Compare Pt 1'!B2872</f>
        <v>8918165</v>
      </c>
      <c r="F1692" s="106">
        <f>'Compare Pt 1'!B2886</f>
        <v>4207495</v>
      </c>
      <c r="G1692" s="106">
        <f>'Compare Pt 1'!B2900</f>
        <v>4710670</v>
      </c>
      <c r="H1692" s="69"/>
      <c r="I1692" s="69"/>
      <c r="J1692" s="69"/>
      <c r="K1692" s="69"/>
      <c r="L1692" s="69"/>
      <c r="M1692" s="69"/>
      <c r="N1692" s="69"/>
      <c r="O1692" s="69"/>
      <c r="R1692" s="148" t="s">
        <v>2675</v>
      </c>
      <c r="S1692" s="148"/>
      <c r="T1692" s="148"/>
      <c r="U1692" s="148"/>
      <c r="V1692" s="148"/>
      <c r="W1692" s="148"/>
      <c r="X1692" s="148"/>
    </row>
    <row r="1693" spans="1:24" x14ac:dyDescent="0.2">
      <c r="A1693" s="69" t="s">
        <v>1629</v>
      </c>
      <c r="B1693" s="106">
        <f>'Main Pt 1'!B2873</f>
        <v>94075</v>
      </c>
      <c r="C1693" s="106">
        <f>'Main Pt 1'!B2887</f>
        <v>45255</v>
      </c>
      <c r="D1693" s="106">
        <f>'Main Pt 1'!B2901</f>
        <v>48815</v>
      </c>
      <c r="E1693" s="106">
        <f>'Compare Pt 1'!B2873</f>
        <v>1216420</v>
      </c>
      <c r="F1693" s="106">
        <f>'Compare Pt 1'!B2887</f>
        <v>599545</v>
      </c>
      <c r="G1693" s="106">
        <f>'Compare Pt 1'!B2901</f>
        <v>616880</v>
      </c>
      <c r="H1693" s="69"/>
      <c r="I1693" s="69" t="s">
        <v>2478</v>
      </c>
      <c r="J1693" s="112" t="str">
        <f>TRIM('Main Pt 1'!$B$2)</f>
        <v>LIM-AT</v>
      </c>
      <c r="K1693" s="100" t="str">
        <f>CONCATENATE(J1693,": Male")</f>
        <v>LIM-AT: Male</v>
      </c>
      <c r="L1693" s="100" t="str">
        <f>CONCATENATE(J1693,": Female")</f>
        <v>LIM-AT: Female</v>
      </c>
      <c r="M1693" s="69" t="str">
        <f>TRIM('Compare Pt 1'!$B$2)</f>
        <v>Total pop'n</v>
      </c>
      <c r="N1693" s="100" t="str">
        <f>CONCATENATE(M1693,": Male")</f>
        <v>Total pop'n: Male</v>
      </c>
      <c r="O1693" s="100" t="str">
        <f>CONCATENATE(M1693,": Female")</f>
        <v>Total pop'n: Female</v>
      </c>
      <c r="R1693" t="s">
        <v>2478</v>
      </c>
      <c r="S1693" s="8" t="str">
        <f>J1693</f>
        <v>LIM-AT</v>
      </c>
      <c r="T1693" s="8" t="str">
        <f t="shared" ref="T1693:X1693" si="189">K1693</f>
        <v>LIM-AT: Male</v>
      </c>
      <c r="U1693" s="8" t="str">
        <f t="shared" si="189"/>
        <v>LIM-AT: Female</v>
      </c>
      <c r="V1693" s="8" t="str">
        <f t="shared" si="189"/>
        <v>Total pop'n</v>
      </c>
      <c r="W1693" s="8" t="str">
        <f t="shared" si="189"/>
        <v>Total pop'n: Male</v>
      </c>
      <c r="X1693" s="8" t="str">
        <f t="shared" si="189"/>
        <v>Total pop'n: Female</v>
      </c>
    </row>
    <row r="1694" spans="1:24" x14ac:dyDescent="0.2">
      <c r="A1694" s="69" t="s">
        <v>1630</v>
      </c>
      <c r="B1694" s="106">
        <f>'Main Pt 1'!B2874</f>
        <v>388200</v>
      </c>
      <c r="C1694" s="106">
        <f>'Main Pt 1'!B2888</f>
        <v>182380</v>
      </c>
      <c r="D1694" s="106">
        <f>'Main Pt 1'!B2902</f>
        <v>205825</v>
      </c>
      <c r="E1694" s="106">
        <f>'Compare Pt 1'!B2874</f>
        <v>2132415</v>
      </c>
      <c r="F1694" s="106">
        <f>'Compare Pt 1'!B2888</f>
        <v>1014385</v>
      </c>
      <c r="G1694" s="106">
        <f>'Compare Pt 1'!B2902</f>
        <v>1118030</v>
      </c>
      <c r="H1694" s="69"/>
      <c r="I1694" s="69" t="str">
        <f t="shared" ref="I1694:I1700" si="190">TRIM(A1695)</f>
        <v>United States</v>
      </c>
      <c r="J1694" s="112">
        <f>B1695/B$1694</f>
        <v>6.9191138588356516E-2</v>
      </c>
      <c r="K1694" s="112">
        <f t="shared" ref="K1694:O1700" si="191">C1695/C$1694</f>
        <v>8.0738019519684179E-2</v>
      </c>
      <c r="L1694" s="112">
        <f t="shared" si="191"/>
        <v>5.8957852544637437E-2</v>
      </c>
      <c r="M1694" s="112">
        <f t="shared" si="191"/>
        <v>0.11923101272500897</v>
      </c>
      <c r="N1694" s="112">
        <f t="shared" si="191"/>
        <v>0.13008374532352115</v>
      </c>
      <c r="O1694" s="112">
        <f t="shared" si="191"/>
        <v>0.10938436356806168</v>
      </c>
      <c r="R1694" t="s">
        <v>2582</v>
      </c>
      <c r="S1694" s="136">
        <f>IF(J1694&lt;Charts!$R$1141,"",Data!J1694)</f>
        <v>6.9191138588356516E-2</v>
      </c>
      <c r="T1694" s="136">
        <f>IF(K1694&lt;Charts!$R$1141,"",Data!K1694)</f>
        <v>8.0738019519684179E-2</v>
      </c>
      <c r="U1694" s="136">
        <f>IF(L1694&lt;Charts!$R$1141,"",Data!L1694)</f>
        <v>5.8957852544637437E-2</v>
      </c>
      <c r="V1694" s="136">
        <f>IF(M1694&lt;Charts!$R$1141,"",Data!M1694)</f>
        <v>0.11923101272500897</v>
      </c>
      <c r="W1694" s="136">
        <f>IF(N1694&lt;Charts!$R$1141,"",Data!N1694)</f>
        <v>0.13008374532352115</v>
      </c>
      <c r="X1694" s="136">
        <f>IF(O1694&lt;Charts!$R$1141,"",Data!O1694)</f>
        <v>0.10938436356806168</v>
      </c>
    </row>
    <row r="1695" spans="1:24" x14ac:dyDescent="0.2">
      <c r="A1695" s="69" t="s">
        <v>199</v>
      </c>
      <c r="B1695" s="106">
        <f>'Main Pt 1'!B2875</f>
        <v>26860</v>
      </c>
      <c r="C1695" s="106">
        <f>'Main Pt 1'!B2889</f>
        <v>14725</v>
      </c>
      <c r="D1695" s="106">
        <f>'Main Pt 1'!B2903</f>
        <v>12135</v>
      </c>
      <c r="E1695" s="106">
        <f>'Compare Pt 1'!B2875</f>
        <v>254250</v>
      </c>
      <c r="F1695" s="106">
        <f>'Compare Pt 1'!B2889</f>
        <v>131955</v>
      </c>
      <c r="G1695" s="106">
        <f>'Compare Pt 1'!B2903</f>
        <v>122295</v>
      </c>
      <c r="H1695" s="69"/>
      <c r="I1695" s="69" t="str">
        <f t="shared" si="190"/>
        <v>Philippines</v>
      </c>
      <c r="J1695" s="112">
        <f t="shared" ref="J1695:J1700" si="192">B1696/B$1694</f>
        <v>4.7694487377640392E-2</v>
      </c>
      <c r="K1695" s="112">
        <f t="shared" si="191"/>
        <v>3.4817414190152426E-2</v>
      </c>
      <c r="L1695" s="112">
        <f t="shared" si="191"/>
        <v>5.9103607433499329E-2</v>
      </c>
      <c r="M1695" s="112">
        <f t="shared" si="191"/>
        <v>0.12337889200741882</v>
      </c>
      <c r="N1695" s="112">
        <f t="shared" si="191"/>
        <v>9.4668197972170326E-2</v>
      </c>
      <c r="O1695" s="112">
        <f t="shared" si="191"/>
        <v>0.14943248392261388</v>
      </c>
      <c r="R1695" t="s">
        <v>2583</v>
      </c>
      <c r="S1695" s="136">
        <f>IF(J1695&lt;Charts!$R$1141,"",Data!J1695)</f>
        <v>4.7694487377640392E-2</v>
      </c>
      <c r="T1695" s="136">
        <f>IF(K1695&lt;Charts!$R$1141,"",Data!K1695)</f>
        <v>3.4817414190152426E-2</v>
      </c>
      <c r="U1695" s="136">
        <f>IF(L1695&lt;Charts!$R$1141,"",Data!L1695)</f>
        <v>5.9103607433499329E-2</v>
      </c>
      <c r="V1695" s="136">
        <f>IF(M1695&lt;Charts!$R$1141,"",Data!M1695)</f>
        <v>0.12337889200741882</v>
      </c>
      <c r="W1695" s="136">
        <f>IF(N1695&lt;Charts!$R$1141,"",Data!N1695)</f>
        <v>9.4668197972170326E-2</v>
      </c>
      <c r="X1695" s="136">
        <f>IF(O1695&lt;Charts!$R$1141,"",Data!O1695)</f>
        <v>0.14943248392261388</v>
      </c>
    </row>
    <row r="1696" spans="1:24" x14ac:dyDescent="0.2">
      <c r="A1696" s="69" t="s">
        <v>241</v>
      </c>
      <c r="B1696" s="106">
        <f>'Main Pt 1'!B2876</f>
        <v>18515</v>
      </c>
      <c r="C1696" s="106">
        <f>'Main Pt 1'!B2890</f>
        <v>6350</v>
      </c>
      <c r="D1696" s="106">
        <f>'Main Pt 1'!B2904</f>
        <v>12165</v>
      </c>
      <c r="E1696" s="106">
        <f>'Compare Pt 1'!B2876</f>
        <v>263095</v>
      </c>
      <c r="F1696" s="106">
        <f>'Compare Pt 1'!B2890</f>
        <v>96030</v>
      </c>
      <c r="G1696" s="106">
        <f>'Compare Pt 1'!B2904</f>
        <v>167070</v>
      </c>
      <c r="H1696" s="69"/>
      <c r="I1696" s="69" t="str">
        <f t="shared" si="190"/>
        <v>India</v>
      </c>
      <c r="J1696" s="112">
        <f t="shared" si="192"/>
        <v>8.7210200927357026E-2</v>
      </c>
      <c r="K1696" s="112">
        <f t="shared" si="191"/>
        <v>9.3595789011953062E-2</v>
      </c>
      <c r="L1696" s="112">
        <f t="shared" si="191"/>
        <v>8.1549860318231512E-2</v>
      </c>
      <c r="M1696" s="112">
        <f t="shared" si="191"/>
        <v>0.11233038597083589</v>
      </c>
      <c r="N1696" s="112">
        <f t="shared" si="191"/>
        <v>0.11577458262888352</v>
      </c>
      <c r="O1696" s="112">
        <f t="shared" si="191"/>
        <v>0.10920100533974939</v>
      </c>
      <c r="R1696" t="s">
        <v>2584</v>
      </c>
      <c r="S1696" s="136">
        <f>IF(J1696&lt;Charts!$R$1141,"",Data!J1696)</f>
        <v>8.7210200927357026E-2</v>
      </c>
      <c r="T1696" s="136">
        <f>IF(K1696&lt;Charts!$R$1141,"",Data!K1696)</f>
        <v>9.3595789011953062E-2</v>
      </c>
      <c r="U1696" s="136">
        <f>IF(L1696&lt;Charts!$R$1141,"",Data!L1696)</f>
        <v>8.1549860318231512E-2</v>
      </c>
      <c r="V1696" s="136">
        <f>IF(M1696&lt;Charts!$R$1141,"",Data!M1696)</f>
        <v>0.11233038597083589</v>
      </c>
      <c r="W1696" s="136">
        <f>IF(N1696&lt;Charts!$R$1141,"",Data!N1696)</f>
        <v>0.11577458262888352</v>
      </c>
      <c r="X1696" s="136">
        <f>IF(O1696&lt;Charts!$R$1141,"",Data!O1696)</f>
        <v>0.10920100533974939</v>
      </c>
    </row>
    <row r="1697" spans="1:24" x14ac:dyDescent="0.2">
      <c r="A1697" s="69" t="s">
        <v>234</v>
      </c>
      <c r="B1697" s="106">
        <f>'Main Pt 1'!B2877</f>
        <v>33855</v>
      </c>
      <c r="C1697" s="106">
        <f>'Main Pt 1'!B2891</f>
        <v>17070</v>
      </c>
      <c r="D1697" s="106">
        <f>'Main Pt 1'!B2905</f>
        <v>16785</v>
      </c>
      <c r="E1697" s="106">
        <f>'Compare Pt 1'!B2877</f>
        <v>239535</v>
      </c>
      <c r="F1697" s="106">
        <f>'Compare Pt 1'!B2891</f>
        <v>117440</v>
      </c>
      <c r="G1697" s="106">
        <f>'Compare Pt 1'!B2905</f>
        <v>122090</v>
      </c>
      <c r="H1697" s="69"/>
      <c r="I1697" s="69" t="str">
        <f t="shared" si="190"/>
        <v>United Kingdom</v>
      </c>
      <c r="J1697" s="112">
        <f t="shared" si="192"/>
        <v>3.9451313755795983E-2</v>
      </c>
      <c r="K1697" s="112">
        <f t="shared" si="191"/>
        <v>4.5975435903059546E-2</v>
      </c>
      <c r="L1697" s="112">
        <f t="shared" si="191"/>
        <v>3.3693671808575243E-2</v>
      </c>
      <c r="M1697" s="112">
        <f t="shared" si="191"/>
        <v>6.2677762067890164E-2</v>
      </c>
      <c r="N1697" s="112">
        <f t="shared" si="191"/>
        <v>7.2526703371993864E-2</v>
      </c>
      <c r="O1697" s="112">
        <f t="shared" si="191"/>
        <v>5.3737377351233864E-2</v>
      </c>
      <c r="R1697" t="s">
        <v>2585</v>
      </c>
      <c r="S1697" s="136">
        <f>IF(J1697&lt;Charts!$R$1141,"",Data!J1697)</f>
        <v>3.9451313755795983E-2</v>
      </c>
      <c r="T1697" s="136">
        <f>IF(K1697&lt;Charts!$R$1141,"",Data!K1697)</f>
        <v>4.5975435903059546E-2</v>
      </c>
      <c r="U1697" s="136">
        <f>IF(L1697&lt;Charts!$R$1141,"",Data!L1697)</f>
        <v>3.3693671808575243E-2</v>
      </c>
      <c r="V1697" s="136">
        <f>IF(M1697&lt;Charts!$R$1141,"",Data!M1697)</f>
        <v>6.2677762067890164E-2</v>
      </c>
      <c r="W1697" s="136">
        <f>IF(N1697&lt;Charts!$R$1141,"",Data!N1697)</f>
        <v>7.2526703371993864E-2</v>
      </c>
      <c r="X1697" s="136">
        <f>IF(O1697&lt;Charts!$R$1141,"",Data!O1697)</f>
        <v>5.3737377351233864E-2</v>
      </c>
    </row>
    <row r="1698" spans="1:24" x14ac:dyDescent="0.2">
      <c r="A1698" s="69" t="s">
        <v>217</v>
      </c>
      <c r="B1698" s="106">
        <f>'Main Pt 1'!B2878</f>
        <v>15315</v>
      </c>
      <c r="C1698" s="106">
        <f>'Main Pt 1'!B2892</f>
        <v>8385</v>
      </c>
      <c r="D1698" s="106">
        <f>'Main Pt 1'!B2906</f>
        <v>6935</v>
      </c>
      <c r="E1698" s="106">
        <f>'Compare Pt 1'!B2878</f>
        <v>133655</v>
      </c>
      <c r="F1698" s="106">
        <f>'Compare Pt 1'!B2892</f>
        <v>73570</v>
      </c>
      <c r="G1698" s="106">
        <f>'Compare Pt 1'!B2906</f>
        <v>60080</v>
      </c>
      <c r="H1698" s="69"/>
      <c r="I1698" s="69" t="str">
        <f t="shared" si="190"/>
        <v>China</v>
      </c>
      <c r="J1698" s="112">
        <f t="shared" si="192"/>
        <v>0.12897990726429676</v>
      </c>
      <c r="K1698" s="112">
        <f t="shared" si="191"/>
        <v>0.11939357385678254</v>
      </c>
      <c r="L1698" s="112">
        <f t="shared" si="191"/>
        <v>0.13747115267824608</v>
      </c>
      <c r="M1698" s="112">
        <f t="shared" si="191"/>
        <v>8.2453462388887719E-2</v>
      </c>
      <c r="N1698" s="112">
        <f t="shared" si="191"/>
        <v>7.8505695569236533E-2</v>
      </c>
      <c r="O1698" s="112">
        <f t="shared" si="191"/>
        <v>8.6035258445658888E-2</v>
      </c>
      <c r="R1698" t="s">
        <v>2586</v>
      </c>
      <c r="S1698" s="136">
        <f>IF(J1698&lt;Charts!$R$1141,"",Data!J1698)</f>
        <v>0.12897990726429676</v>
      </c>
      <c r="T1698" s="136">
        <f>IF(K1698&lt;Charts!$R$1141,"",Data!K1698)</f>
        <v>0.11939357385678254</v>
      </c>
      <c r="U1698" s="136">
        <f>IF(L1698&lt;Charts!$R$1141,"",Data!L1698)</f>
        <v>0.13747115267824608</v>
      </c>
      <c r="V1698" s="136">
        <f>IF(M1698&lt;Charts!$R$1141,"",Data!M1698)</f>
        <v>8.2453462388887719E-2</v>
      </c>
      <c r="W1698" s="136">
        <f>IF(N1698&lt;Charts!$R$1141,"",Data!N1698)</f>
        <v>7.8505695569236533E-2</v>
      </c>
      <c r="X1698" s="136">
        <f>IF(O1698&lt;Charts!$R$1141,"",Data!O1698)</f>
        <v>8.6035258445658888E-2</v>
      </c>
    </row>
    <row r="1699" spans="1:24" x14ac:dyDescent="0.2">
      <c r="A1699" s="69" t="s">
        <v>232</v>
      </c>
      <c r="B1699" s="106">
        <f>'Main Pt 1'!B2879</f>
        <v>50070</v>
      </c>
      <c r="C1699" s="106">
        <f>'Main Pt 1'!B2893</f>
        <v>21775</v>
      </c>
      <c r="D1699" s="106">
        <f>'Main Pt 1'!B2907</f>
        <v>28295</v>
      </c>
      <c r="E1699" s="106">
        <f>'Compare Pt 1'!B2879</f>
        <v>175825</v>
      </c>
      <c r="F1699" s="106">
        <f>'Compare Pt 1'!B2893</f>
        <v>79635</v>
      </c>
      <c r="G1699" s="106">
        <f>'Compare Pt 1'!B2907</f>
        <v>96190</v>
      </c>
      <c r="H1699" s="69"/>
      <c r="I1699" s="69" t="str">
        <f t="shared" si="190"/>
        <v>France</v>
      </c>
      <c r="J1699" s="112">
        <f t="shared" si="192"/>
        <v>3.0654301906233899E-2</v>
      </c>
      <c r="K1699" s="112">
        <f t="shared" si="191"/>
        <v>3.5310889351902623E-2</v>
      </c>
      <c r="L1699" s="112">
        <f t="shared" si="191"/>
        <v>2.6527389772865298E-2</v>
      </c>
      <c r="M1699" s="112">
        <f t="shared" si="191"/>
        <v>3.4198315055934236E-2</v>
      </c>
      <c r="N1699" s="112">
        <f t="shared" si="191"/>
        <v>4.0039038432153472E-2</v>
      </c>
      <c r="O1699" s="112">
        <f t="shared" si="191"/>
        <v>2.8899045642782395E-2</v>
      </c>
      <c r="R1699" t="s">
        <v>2587</v>
      </c>
      <c r="S1699" s="136">
        <f>IF(J1699&lt;Charts!$R$1141,"",Data!J1699)</f>
        <v>3.0654301906233899E-2</v>
      </c>
      <c r="T1699" s="136">
        <f>IF(K1699&lt;Charts!$R$1141,"",Data!K1699)</f>
        <v>3.5310889351902623E-2</v>
      </c>
      <c r="U1699" s="136">
        <f>IF(L1699&lt;Charts!$R$1141,"",Data!L1699)</f>
        <v>2.6527389772865298E-2</v>
      </c>
      <c r="V1699" s="136">
        <f>IF(M1699&lt;Charts!$R$1141,"",Data!M1699)</f>
        <v>3.4198315055934236E-2</v>
      </c>
      <c r="W1699" s="136">
        <f>IF(N1699&lt;Charts!$R$1141,"",Data!N1699)</f>
        <v>4.0039038432153472E-2</v>
      </c>
      <c r="X1699" s="136">
        <f>IF(O1699&lt;Charts!$R$1141,"",Data!O1699)</f>
        <v>2.8899045642782395E-2</v>
      </c>
    </row>
    <row r="1700" spans="1:24" x14ac:dyDescent="0.2">
      <c r="A1700" s="69" t="s">
        <v>204</v>
      </c>
      <c r="B1700" s="106">
        <f>'Main Pt 1'!B2880</f>
        <v>11900</v>
      </c>
      <c r="C1700" s="106">
        <f>'Main Pt 1'!B2894</f>
        <v>6440</v>
      </c>
      <c r="D1700" s="106">
        <f>'Main Pt 1'!B2908</f>
        <v>5460</v>
      </c>
      <c r="E1700" s="106">
        <f>'Compare Pt 1'!B2880</f>
        <v>72925</v>
      </c>
      <c r="F1700" s="106">
        <f>'Compare Pt 1'!B2894</f>
        <v>40615</v>
      </c>
      <c r="G1700" s="106">
        <f>'Compare Pt 1'!B2908</f>
        <v>32310</v>
      </c>
      <c r="H1700" s="69"/>
      <c r="I1700" s="69" t="str">
        <f t="shared" si="190"/>
        <v>Other</v>
      </c>
      <c r="J1700" s="112">
        <f t="shared" si="192"/>
        <v>0.59681865018031943</v>
      </c>
      <c r="K1700" s="112">
        <f t="shared" si="191"/>
        <v>0.59016887816646557</v>
      </c>
      <c r="L1700" s="112">
        <f t="shared" si="191"/>
        <v>0.60272075792542212</v>
      </c>
      <c r="M1700" s="112">
        <f t="shared" si="191"/>
        <v>0.46573251454336984</v>
      </c>
      <c r="N1700" s="112">
        <f t="shared" si="191"/>
        <v>0.46840696579701002</v>
      </c>
      <c r="O1700" s="112">
        <f t="shared" si="191"/>
        <v>0.46330599357798985</v>
      </c>
      <c r="R1700" s="8" t="s">
        <v>2588</v>
      </c>
      <c r="S1700" s="136">
        <f>IF(J1700&lt;Charts!$R$1141,"",Data!J1700)</f>
        <v>0.59681865018031943</v>
      </c>
      <c r="T1700" s="136">
        <f>IF(K1700&lt;Charts!$R$1141,"",Data!K1700)</f>
        <v>0.59016887816646557</v>
      </c>
      <c r="U1700" s="136">
        <f>IF(L1700&lt;Charts!$R$1141,"",Data!L1700)</f>
        <v>0.60272075792542212</v>
      </c>
      <c r="V1700" s="136">
        <f>IF(M1700&lt;Charts!$R$1141,"",Data!M1700)</f>
        <v>0.46573251454336984</v>
      </c>
      <c r="W1700" s="136">
        <f>IF(N1700&lt;Charts!$R$1141,"",Data!N1700)</f>
        <v>0.46840696579701002</v>
      </c>
      <c r="X1700" s="136">
        <f>IF(O1700&lt;Charts!$R$1141,"",Data!O1700)</f>
        <v>0.46330599357798985</v>
      </c>
    </row>
    <row r="1701" spans="1:24" x14ac:dyDescent="0.2">
      <c r="A1701" s="69" t="s">
        <v>1631</v>
      </c>
      <c r="B1701" s="106">
        <f>'Main Pt 1'!B2881</f>
        <v>231685</v>
      </c>
      <c r="C1701" s="106">
        <f>'Main Pt 1'!B2895</f>
        <v>107635</v>
      </c>
      <c r="D1701" s="106">
        <f>'Main Pt 1'!B2909</f>
        <v>124055</v>
      </c>
      <c r="E1701" s="106">
        <f>'Compare Pt 1'!B2881</f>
        <v>993135</v>
      </c>
      <c r="F1701" s="106">
        <f>'Compare Pt 1'!B2895</f>
        <v>475145</v>
      </c>
      <c r="G1701" s="106">
        <f>'Compare Pt 1'!B2909</f>
        <v>517990</v>
      </c>
      <c r="H1701" s="69"/>
      <c r="I1701" s="69"/>
      <c r="J1701" s="69"/>
      <c r="K1701" s="69"/>
      <c r="L1701" s="69"/>
      <c r="M1701" s="69"/>
      <c r="N1701" s="69"/>
      <c r="O1701" s="69"/>
    </row>
    <row r="1702" spans="1:24" x14ac:dyDescent="0.2">
      <c r="A1702" s="69"/>
      <c r="B1702" s="106"/>
      <c r="C1702" s="106"/>
      <c r="D1702" s="106"/>
      <c r="E1702" s="106"/>
      <c r="F1702" s="106"/>
      <c r="G1702" s="106"/>
      <c r="H1702" s="69"/>
      <c r="I1702" s="69"/>
      <c r="J1702" s="109"/>
      <c r="K1702" s="109"/>
      <c r="L1702" s="109"/>
      <c r="M1702" s="69"/>
      <c r="N1702" s="69"/>
      <c r="O1702" s="69"/>
    </row>
    <row r="1703" spans="1:24" ht="15.75" x14ac:dyDescent="0.25">
      <c r="A1703" s="102" t="s">
        <v>1648</v>
      </c>
      <c r="B1703" s="110">
        <f>'Main Pt 1'!B2910</f>
        <v>3824500</v>
      </c>
      <c r="C1703" s="110">
        <f>'Main Pt 1'!B2918</f>
        <v>1736495</v>
      </c>
      <c r="D1703" s="110">
        <f>'Main Pt 1'!B2926</f>
        <v>2088000</v>
      </c>
      <c r="E1703" s="110">
        <f>'Compare Pt 1'!B2910</f>
        <v>28643015</v>
      </c>
      <c r="F1703" s="110">
        <f>'Compare Pt 1'!B2918</f>
        <v>13990435</v>
      </c>
      <c r="G1703" s="110">
        <f>'Compare Pt 1'!B2926</f>
        <v>14652585</v>
      </c>
      <c r="H1703" s="84"/>
      <c r="I1703" s="84" t="s">
        <v>2428</v>
      </c>
      <c r="J1703" s="104" t="str">
        <f>TRIM('Main Pt 1'!$B$2)</f>
        <v>LIM-AT</v>
      </c>
      <c r="K1703" s="105" t="str">
        <f>CONCATENATE(J1703,": Male")</f>
        <v>LIM-AT: Male</v>
      </c>
      <c r="L1703" s="105" t="str">
        <f>CONCATENATE(J1703,": Female")</f>
        <v>LIM-AT: Female</v>
      </c>
      <c r="M1703" s="84" t="str">
        <f>TRIM('Compare Pt 1'!$B$2)</f>
        <v>Total pop'n</v>
      </c>
      <c r="N1703" s="105" t="str">
        <f>CONCATENATE(M1703,": Male")</f>
        <v>Total pop'n: Male</v>
      </c>
      <c r="O1703" s="105" t="str">
        <f>CONCATENATE(M1703,": Female")</f>
        <v>Total pop'n: Female</v>
      </c>
    </row>
    <row r="1704" spans="1:24" x14ac:dyDescent="0.2">
      <c r="A1704" s="84" t="s">
        <v>1649</v>
      </c>
      <c r="B1704" s="110">
        <f>'Main Pt 1'!B2911</f>
        <v>1663720</v>
      </c>
      <c r="C1704" s="110">
        <f>'Main Pt 1'!B2919</f>
        <v>858335</v>
      </c>
      <c r="D1704" s="110">
        <f>'Main Pt 1'!B2927</f>
        <v>805385</v>
      </c>
      <c r="E1704" s="110">
        <f>'Compare Pt 1'!B2911</f>
        <v>18672475</v>
      </c>
      <c r="F1704" s="110">
        <f>'Compare Pt 1'!B2919</f>
        <v>9731825</v>
      </c>
      <c r="G1704" s="110">
        <f>'Compare Pt 1'!B2927</f>
        <v>8940645</v>
      </c>
      <c r="H1704" s="84"/>
      <c r="I1704" s="84" t="str">
        <f t="shared" ref="I1704:I1710" si="193">TRIM(A1704)</f>
        <v>In the labour force</v>
      </c>
      <c r="J1704" s="121">
        <f t="shared" ref="J1704:L1707" si="194">B1704</f>
        <v>1663720</v>
      </c>
      <c r="K1704" s="121">
        <f t="shared" si="194"/>
        <v>858335</v>
      </c>
      <c r="L1704" s="121">
        <f t="shared" si="194"/>
        <v>805385</v>
      </c>
      <c r="M1704" s="121">
        <f t="shared" ref="M1704:O1707" si="195">E1704</f>
        <v>18672475</v>
      </c>
      <c r="N1704" s="121">
        <f t="shared" si="195"/>
        <v>9731825</v>
      </c>
      <c r="O1704" s="121">
        <f t="shared" si="195"/>
        <v>8940645</v>
      </c>
    </row>
    <row r="1705" spans="1:24" x14ac:dyDescent="0.2">
      <c r="A1705" s="84" t="s">
        <v>1650</v>
      </c>
      <c r="B1705" s="110">
        <f>'Main Pt 1'!B2912</f>
        <v>1358635</v>
      </c>
      <c r="C1705" s="110">
        <f>'Main Pt 1'!B2920</f>
        <v>699615</v>
      </c>
      <c r="D1705" s="110">
        <f>'Main Pt 1'!B2928</f>
        <v>659015</v>
      </c>
      <c r="E1705" s="110">
        <f>'Compare Pt 1'!B2912</f>
        <v>17230040</v>
      </c>
      <c r="F1705" s="110">
        <f>'Compare Pt 1'!B2920</f>
        <v>8923540</v>
      </c>
      <c r="G1705" s="110">
        <f>'Compare Pt 1'!B2928</f>
        <v>8306495</v>
      </c>
      <c r="H1705" s="84"/>
      <c r="I1705" s="84" t="str">
        <f t="shared" si="193"/>
        <v>Employed</v>
      </c>
      <c r="J1705" s="121">
        <f t="shared" si="194"/>
        <v>1358635</v>
      </c>
      <c r="K1705" s="121">
        <f t="shared" si="194"/>
        <v>699615</v>
      </c>
      <c r="L1705" s="121">
        <f t="shared" si="194"/>
        <v>659015</v>
      </c>
      <c r="M1705" s="121">
        <f t="shared" si="195"/>
        <v>17230040</v>
      </c>
      <c r="N1705" s="121">
        <f t="shared" si="195"/>
        <v>8923540</v>
      </c>
      <c r="O1705" s="121">
        <f t="shared" si="195"/>
        <v>8306495</v>
      </c>
    </row>
    <row r="1706" spans="1:24" x14ac:dyDescent="0.2">
      <c r="A1706" s="84" t="s">
        <v>1651</v>
      </c>
      <c r="B1706" s="110">
        <f>'Main Pt 1'!B2913</f>
        <v>305090</v>
      </c>
      <c r="C1706" s="110">
        <f>'Main Pt 1'!B2921</f>
        <v>158720</v>
      </c>
      <c r="D1706" s="110">
        <f>'Main Pt 1'!B2929</f>
        <v>146370</v>
      </c>
      <c r="E1706" s="110">
        <f>'Compare Pt 1'!B2913</f>
        <v>1442435</v>
      </c>
      <c r="F1706" s="110">
        <f>'Compare Pt 1'!B2921</f>
        <v>808290</v>
      </c>
      <c r="G1706" s="110">
        <f>'Compare Pt 1'!B2929</f>
        <v>634150</v>
      </c>
      <c r="H1706" s="84"/>
      <c r="I1706" s="84" t="str">
        <f t="shared" si="193"/>
        <v>Unemployed</v>
      </c>
      <c r="J1706" s="121">
        <f t="shared" si="194"/>
        <v>305090</v>
      </c>
      <c r="K1706" s="121">
        <f t="shared" si="194"/>
        <v>158720</v>
      </c>
      <c r="L1706" s="121">
        <f t="shared" si="194"/>
        <v>146370</v>
      </c>
      <c r="M1706" s="121">
        <f t="shared" si="195"/>
        <v>1442435</v>
      </c>
      <c r="N1706" s="121">
        <f t="shared" si="195"/>
        <v>808290</v>
      </c>
      <c r="O1706" s="121">
        <f t="shared" si="195"/>
        <v>634150</v>
      </c>
    </row>
    <row r="1707" spans="1:24" x14ac:dyDescent="0.2">
      <c r="A1707" s="84" t="s">
        <v>1652</v>
      </c>
      <c r="B1707" s="110">
        <f>'Main Pt 1'!B2914</f>
        <v>2160780</v>
      </c>
      <c r="C1707" s="110">
        <f>'Main Pt 1'!B2922</f>
        <v>878165</v>
      </c>
      <c r="D1707" s="110">
        <f>'Main Pt 1'!B2930</f>
        <v>1282615</v>
      </c>
      <c r="E1707" s="110">
        <f>'Compare Pt 1'!B2914</f>
        <v>9970545</v>
      </c>
      <c r="F1707" s="110">
        <f>'Compare Pt 1'!B2922</f>
        <v>4258605</v>
      </c>
      <c r="G1707" s="110">
        <f>'Compare Pt 1'!B2930</f>
        <v>5711945</v>
      </c>
      <c r="H1707" s="84"/>
      <c r="I1707" s="84" t="str">
        <f t="shared" si="193"/>
        <v>Not in the labour force</v>
      </c>
      <c r="J1707" s="121">
        <f t="shared" si="194"/>
        <v>2160780</v>
      </c>
      <c r="K1707" s="121">
        <f t="shared" si="194"/>
        <v>878165</v>
      </c>
      <c r="L1707" s="121">
        <f t="shared" si="194"/>
        <v>1282615</v>
      </c>
      <c r="M1707" s="121">
        <f t="shared" si="195"/>
        <v>9970545</v>
      </c>
      <c r="N1707" s="121">
        <f t="shared" si="195"/>
        <v>4258605</v>
      </c>
      <c r="O1707" s="121">
        <f t="shared" si="195"/>
        <v>5711945</v>
      </c>
    </row>
    <row r="1708" spans="1:24" x14ac:dyDescent="0.2">
      <c r="A1708" s="84" t="s">
        <v>1653</v>
      </c>
      <c r="B1708" s="84">
        <f>'Main Pt 1'!B2915</f>
        <v>44</v>
      </c>
      <c r="C1708" s="84">
        <f>'Main Pt 1'!B2923</f>
        <v>49</v>
      </c>
      <c r="D1708" s="84">
        <f>'Main Pt 1'!B2931</f>
        <v>39</v>
      </c>
      <c r="E1708" s="84">
        <f>'Compare Pt 1'!B2915</f>
        <v>65</v>
      </c>
      <c r="F1708" s="84">
        <f>'Compare Pt 1'!B2923</f>
        <v>70</v>
      </c>
      <c r="G1708" s="84">
        <f>'Compare Pt 1'!B2931</f>
        <v>61</v>
      </c>
      <c r="H1708" s="84"/>
      <c r="I1708" s="84" t="str">
        <f t="shared" si="193"/>
        <v>Participation rate</v>
      </c>
      <c r="J1708" s="103">
        <f>J1704/(J1704+J1707)</f>
        <v>0.43501634200549094</v>
      </c>
      <c r="K1708" s="103">
        <f t="shared" ref="K1708:O1708" si="196">K1704/(K1704+K1707)</f>
        <v>0.49429023898646701</v>
      </c>
      <c r="L1708" s="103">
        <f t="shared" si="196"/>
        <v>0.385720785440613</v>
      </c>
      <c r="M1708" s="103">
        <f t="shared" si="196"/>
        <v>0.65190315127385312</v>
      </c>
      <c r="N1708" s="103">
        <f t="shared" si="196"/>
        <v>0.69560585342980885</v>
      </c>
      <c r="O1708" s="103">
        <f t="shared" si="196"/>
        <v>0.61017506120078435</v>
      </c>
    </row>
    <row r="1709" spans="1:24" x14ac:dyDescent="0.2">
      <c r="A1709" s="84" t="s">
        <v>1654</v>
      </c>
      <c r="B1709" s="84">
        <f>'Main Pt 1'!B2916</f>
        <v>36</v>
      </c>
      <c r="C1709" s="84">
        <f>'Main Pt 1'!B2924</f>
        <v>40</v>
      </c>
      <c r="D1709" s="84">
        <f>'Main Pt 1'!B2932</f>
        <v>32</v>
      </c>
      <c r="E1709" s="84">
        <f>'Compare Pt 1'!B2916</f>
        <v>60</v>
      </c>
      <c r="F1709" s="84">
        <f>'Compare Pt 1'!B2924</f>
        <v>64</v>
      </c>
      <c r="G1709" s="84">
        <f>'Compare Pt 1'!B2932</f>
        <v>57</v>
      </c>
      <c r="H1709" s="84"/>
      <c r="I1709" s="84" t="str">
        <f t="shared" si="193"/>
        <v>Employment rate</v>
      </c>
      <c r="J1709" s="103">
        <f>J1705/(J1707+J1704)</f>
        <v>0.35524513008236369</v>
      </c>
      <c r="K1709" s="103">
        <f t="shared" ref="K1709:O1709" si="197">K1705/(K1707+K1704)</f>
        <v>0.40288799308954792</v>
      </c>
      <c r="L1709" s="103">
        <f t="shared" si="197"/>
        <v>0.31562021072796936</v>
      </c>
      <c r="M1709" s="103">
        <f t="shared" si="197"/>
        <v>0.60154411092126459</v>
      </c>
      <c r="N1709" s="103">
        <f t="shared" si="197"/>
        <v>0.63783171782425563</v>
      </c>
      <c r="O1709" s="103">
        <f t="shared" si="197"/>
        <v>0.56689602316041054</v>
      </c>
    </row>
    <row r="1710" spans="1:24" x14ac:dyDescent="0.2">
      <c r="A1710" s="84" t="s">
        <v>1655</v>
      </c>
      <c r="B1710" s="84">
        <f>'Main Pt 1'!B2917</f>
        <v>18</v>
      </c>
      <c r="C1710" s="84">
        <f>'Main Pt 1'!B2925</f>
        <v>19</v>
      </c>
      <c r="D1710" s="84">
        <f>'Main Pt 1'!B2933</f>
        <v>18</v>
      </c>
      <c r="E1710" s="84">
        <f>'Compare Pt 1'!B2917</f>
        <v>8</v>
      </c>
      <c r="F1710" s="84">
        <f>'Compare Pt 1'!B2925</f>
        <v>8</v>
      </c>
      <c r="G1710" s="84">
        <f>'Compare Pt 1'!B2933</f>
        <v>7</v>
      </c>
      <c r="H1710" s="84"/>
      <c r="I1710" s="84" t="str">
        <f t="shared" si="193"/>
        <v>Unemployment rate</v>
      </c>
      <c r="J1710" s="103">
        <f>J1706/J1704</f>
        <v>0.18337821268001828</v>
      </c>
      <c r="K1710" s="103">
        <f t="shared" ref="K1710:O1710" si="198">K1706/K1704</f>
        <v>0.18491614579389165</v>
      </c>
      <c r="L1710" s="103">
        <f t="shared" si="198"/>
        <v>0.18173916822389291</v>
      </c>
      <c r="M1710" s="103">
        <f t="shared" si="198"/>
        <v>7.7249266634444549E-2</v>
      </c>
      <c r="N1710" s="103">
        <f t="shared" si="198"/>
        <v>8.3056364042715519E-2</v>
      </c>
      <c r="O1710" s="103">
        <f t="shared" si="198"/>
        <v>7.092888712167858E-2</v>
      </c>
    </row>
    <row r="1711" spans="1:24" x14ac:dyDescent="0.2">
      <c r="A1711" s="84"/>
      <c r="B1711" s="84"/>
      <c r="C1711" s="84"/>
      <c r="D1711" s="84"/>
      <c r="E1711" s="84"/>
      <c r="F1711" s="84"/>
      <c r="G1711" s="84"/>
      <c r="H1711" s="84"/>
      <c r="I1711" s="84"/>
      <c r="J1711" s="84"/>
      <c r="K1711" s="84"/>
      <c r="L1711" s="84"/>
      <c r="M1711" s="84"/>
      <c r="N1711" s="84"/>
      <c r="O1711" s="84"/>
    </row>
    <row r="1712" spans="1:24" ht="15.75" x14ac:dyDescent="0.25">
      <c r="A1712" s="99" t="s">
        <v>1665</v>
      </c>
      <c r="B1712" s="106">
        <f>'Main Pt 1'!B2934</f>
        <v>3824495</v>
      </c>
      <c r="C1712" s="106">
        <f>'Main Pt 1'!B2939</f>
        <v>1736495</v>
      </c>
      <c r="D1712" s="106">
        <f>'Main Pt 1'!B2944</f>
        <v>2088000</v>
      </c>
      <c r="E1712" s="106">
        <f>'Compare Pt 1'!B2934</f>
        <v>28643015</v>
      </c>
      <c r="F1712" s="106">
        <f>'Compare Pt 1'!B2939</f>
        <v>13990435</v>
      </c>
      <c r="G1712" s="106">
        <f>'Compare Pt 1'!B2944</f>
        <v>14652580</v>
      </c>
      <c r="H1712" s="69"/>
      <c r="I1712" s="69"/>
      <c r="J1712" s="112" t="str">
        <f>TRIM('Main Pt 1'!$B$2)</f>
        <v>LIM-AT</v>
      </c>
      <c r="K1712" s="100" t="str">
        <f>CONCATENATE(J1712,": Male")</f>
        <v>LIM-AT: Male</v>
      </c>
      <c r="L1712" s="100" t="str">
        <f>CONCATENATE(J1712,": Female")</f>
        <v>LIM-AT: Female</v>
      </c>
      <c r="M1712" s="69" t="str">
        <f>TRIM('Compare Pt 1'!$B$2)</f>
        <v>Total pop'n</v>
      </c>
      <c r="N1712" s="100" t="str">
        <f>CONCATENATE(M1712,": Male")</f>
        <v>Total pop'n: Male</v>
      </c>
      <c r="O1712" s="100" t="str">
        <f>CONCATENATE(M1712,": Female")</f>
        <v>Total pop'n: Female</v>
      </c>
    </row>
    <row r="1713" spans="1:15" x14ac:dyDescent="0.2">
      <c r="A1713" s="69" t="s">
        <v>1666</v>
      </c>
      <c r="B1713" s="106">
        <f>'Main Pt 1'!B2935</f>
        <v>2195160</v>
      </c>
      <c r="C1713" s="106">
        <f>'Main Pt 1'!B2940</f>
        <v>905055</v>
      </c>
      <c r="D1713" s="106">
        <f>'Main Pt 1'!B2945</f>
        <v>1290110</v>
      </c>
      <c r="E1713" s="106">
        <f>'Compare Pt 1'!B2935</f>
        <v>9282010</v>
      </c>
      <c r="F1713" s="106">
        <f>'Compare Pt 1'!B2940</f>
        <v>3930570</v>
      </c>
      <c r="G1713" s="106">
        <f>'Compare Pt 1'!B2945</f>
        <v>5351440</v>
      </c>
      <c r="H1713" s="69"/>
      <c r="I1713" s="69" t="str">
        <f>TRIM(A1713)</f>
        <v>Did not work</v>
      </c>
      <c r="J1713" s="106">
        <f t="shared" ref="J1713:L1716" si="199">B1713</f>
        <v>2195160</v>
      </c>
      <c r="K1713" s="106">
        <f t="shared" si="199"/>
        <v>905055</v>
      </c>
      <c r="L1713" s="106">
        <f t="shared" si="199"/>
        <v>1290110</v>
      </c>
      <c r="M1713" s="106">
        <f t="shared" ref="M1713:O1716" si="200">E1713</f>
        <v>9282010</v>
      </c>
      <c r="N1713" s="106">
        <f t="shared" si="200"/>
        <v>3930570</v>
      </c>
      <c r="O1713" s="106">
        <f t="shared" si="200"/>
        <v>5351440</v>
      </c>
    </row>
    <row r="1714" spans="1:15" x14ac:dyDescent="0.2">
      <c r="A1714" s="69" t="s">
        <v>1667</v>
      </c>
      <c r="B1714" s="106">
        <f>'Main Pt 1'!B2936</f>
        <v>1629335</v>
      </c>
      <c r="C1714" s="106">
        <f>'Main Pt 1'!B2941</f>
        <v>831445</v>
      </c>
      <c r="D1714" s="106">
        <f>'Main Pt 1'!B2946</f>
        <v>797890</v>
      </c>
      <c r="E1714" s="106">
        <f>'Compare Pt 1'!B2936</f>
        <v>19361010</v>
      </c>
      <c r="F1714" s="106">
        <f>'Compare Pt 1'!B2941</f>
        <v>10059865</v>
      </c>
      <c r="G1714" s="106">
        <f>'Compare Pt 1'!B2946</f>
        <v>9301145</v>
      </c>
      <c r="H1714" s="69"/>
      <c r="I1714" s="69" t="str">
        <f>TRIM(A1714)</f>
        <v>Worked</v>
      </c>
      <c r="J1714" s="106">
        <f t="shared" si="199"/>
        <v>1629335</v>
      </c>
      <c r="K1714" s="106">
        <f t="shared" si="199"/>
        <v>831445</v>
      </c>
      <c r="L1714" s="106">
        <f t="shared" si="199"/>
        <v>797890</v>
      </c>
      <c r="M1714" s="106">
        <f t="shared" si="200"/>
        <v>19361010</v>
      </c>
      <c r="N1714" s="106">
        <f t="shared" si="200"/>
        <v>10059865</v>
      </c>
      <c r="O1714" s="106">
        <f t="shared" si="200"/>
        <v>9301145</v>
      </c>
    </row>
    <row r="1715" spans="1:15" x14ac:dyDescent="0.2">
      <c r="A1715" s="69" t="s">
        <v>1668</v>
      </c>
      <c r="B1715" s="106">
        <f>'Main Pt 1'!B2937</f>
        <v>401390</v>
      </c>
      <c r="C1715" s="106">
        <f>'Main Pt 1'!B2942</f>
        <v>236030</v>
      </c>
      <c r="D1715" s="106">
        <f>'Main Pt 1'!B2947</f>
        <v>165360</v>
      </c>
      <c r="E1715" s="106">
        <f>'Compare Pt 1'!B2937</f>
        <v>9626005</v>
      </c>
      <c r="F1715" s="106">
        <f>'Compare Pt 1'!B2942</f>
        <v>5402110</v>
      </c>
      <c r="G1715" s="106">
        <f>'Compare Pt 1'!B2947</f>
        <v>4223895</v>
      </c>
      <c r="H1715" s="69"/>
      <c r="I1715" s="69" t="str">
        <f>TRIM(A1715)</f>
        <v>Worked full year, full time</v>
      </c>
      <c r="J1715" s="106">
        <f t="shared" si="199"/>
        <v>401390</v>
      </c>
      <c r="K1715" s="106">
        <f t="shared" si="199"/>
        <v>236030</v>
      </c>
      <c r="L1715" s="106">
        <f t="shared" si="199"/>
        <v>165360</v>
      </c>
      <c r="M1715" s="106">
        <f t="shared" si="200"/>
        <v>9626005</v>
      </c>
      <c r="N1715" s="106">
        <f t="shared" si="200"/>
        <v>5402110</v>
      </c>
      <c r="O1715" s="106">
        <f t="shared" si="200"/>
        <v>4223895</v>
      </c>
    </row>
    <row r="1716" spans="1:15" x14ac:dyDescent="0.2">
      <c r="A1716" s="69" t="s">
        <v>1669</v>
      </c>
      <c r="B1716" s="106">
        <f>'Main Pt 1'!B2938</f>
        <v>1227945</v>
      </c>
      <c r="C1716" s="106">
        <f>'Main Pt 1'!B2943</f>
        <v>595415</v>
      </c>
      <c r="D1716" s="106">
        <f>'Main Pt 1'!B2948</f>
        <v>632530</v>
      </c>
      <c r="E1716" s="106">
        <f>'Compare Pt 1'!B2938</f>
        <v>9735000</v>
      </c>
      <c r="F1716" s="106">
        <f>'Compare Pt 1'!B2943</f>
        <v>4657755</v>
      </c>
      <c r="G1716" s="106">
        <f>'Compare Pt 1'!B2948</f>
        <v>5077250</v>
      </c>
      <c r="H1716" s="69"/>
      <c r="I1716" s="69" t="str">
        <f>TRIM(A1716)</f>
        <v>Worked part year and/or part time</v>
      </c>
      <c r="J1716" s="106">
        <f t="shared" si="199"/>
        <v>1227945</v>
      </c>
      <c r="K1716" s="106">
        <f t="shared" si="199"/>
        <v>595415</v>
      </c>
      <c r="L1716" s="106">
        <f t="shared" si="199"/>
        <v>632530</v>
      </c>
      <c r="M1716" s="106">
        <f t="shared" si="200"/>
        <v>9735000</v>
      </c>
      <c r="N1716" s="106">
        <f t="shared" si="200"/>
        <v>4657755</v>
      </c>
      <c r="O1716" s="106">
        <f t="shared" si="200"/>
        <v>5077250</v>
      </c>
    </row>
    <row r="1717" spans="1:15" x14ac:dyDescent="0.2">
      <c r="A1717" s="69"/>
      <c r="B1717" s="69"/>
      <c r="C1717" s="69"/>
      <c r="D1717" s="69"/>
      <c r="E1717" s="69"/>
      <c r="F1717" s="69"/>
      <c r="G1717" s="69"/>
      <c r="H1717" s="69"/>
      <c r="I1717" s="69" t="s">
        <v>2411</v>
      </c>
      <c r="J1717" s="109">
        <f>J1714/(J1713+J1714)</f>
        <v>0.42602618123438518</v>
      </c>
      <c r="K1717" s="109">
        <f t="shared" ref="K1717:O1717" si="201">K1714/(K1713+K1714)</f>
        <v>0.4788050676648431</v>
      </c>
      <c r="L1717" s="109">
        <f t="shared" si="201"/>
        <v>0.38213122605363986</v>
      </c>
      <c r="M1717" s="109">
        <f t="shared" si="201"/>
        <v>0.67594164302507209</v>
      </c>
      <c r="N1717" s="109">
        <f t="shared" si="201"/>
        <v>0.71905305303230382</v>
      </c>
      <c r="O1717" s="109">
        <f t="shared" si="201"/>
        <v>0.63477843670587819</v>
      </c>
    </row>
    <row r="1718" spans="1:15" x14ac:dyDescent="0.2">
      <c r="A1718" s="69" t="s">
        <v>1676</v>
      </c>
      <c r="B1718" s="69">
        <f>'Main Pt 1'!B2949</f>
        <v>34</v>
      </c>
      <c r="C1718" s="69">
        <f>'Main Pt 1'!B2950</f>
        <v>35</v>
      </c>
      <c r="D1718" s="69">
        <f>'Main Pt 1'!B2951</f>
        <v>34</v>
      </c>
      <c r="E1718" s="69">
        <f>'Compare Pt 1'!B2949</f>
        <v>42</v>
      </c>
      <c r="F1718" s="69">
        <f>'Compare Pt 1'!B2950</f>
        <v>43</v>
      </c>
      <c r="G1718" s="69">
        <f>'Compare Pt 1'!B2951</f>
        <v>42</v>
      </c>
      <c r="H1718" s="69"/>
      <c r="I1718" s="69" t="s">
        <v>2412</v>
      </c>
      <c r="J1718" s="109">
        <f>J1715/J1714</f>
        <v>0.24635203932892868</v>
      </c>
      <c r="K1718" s="109">
        <f t="shared" ref="K1718:O1718" si="202">K1715/K1714</f>
        <v>0.28387927042678712</v>
      </c>
      <c r="L1718" s="109">
        <f t="shared" si="202"/>
        <v>0.20724661294163355</v>
      </c>
      <c r="M1718" s="109">
        <f t="shared" si="202"/>
        <v>0.49718506420894365</v>
      </c>
      <c r="N1718" s="109">
        <f t="shared" si="202"/>
        <v>0.53699627181875698</v>
      </c>
      <c r="O1718" s="109">
        <f t="shared" si="202"/>
        <v>0.45412634680998953</v>
      </c>
    </row>
    <row r="1719" spans="1:15" x14ac:dyDescent="0.2">
      <c r="A1719" s="69"/>
      <c r="B1719" s="69"/>
      <c r="C1719" s="69"/>
      <c r="D1719" s="69"/>
      <c r="E1719" s="69"/>
      <c r="F1719" s="69"/>
      <c r="G1719" s="69"/>
      <c r="H1719" s="69"/>
      <c r="I1719" s="69" t="s">
        <v>2413</v>
      </c>
      <c r="J1719" s="109">
        <f>J1715/(J1714+J1713)</f>
        <v>0.10495241855460656</v>
      </c>
      <c r="K1719" s="109">
        <f t="shared" ref="K1719:O1719" si="203">K1715/(K1714+K1713)</f>
        <v>0.13592283328534407</v>
      </c>
      <c r="L1719" s="109">
        <f t="shared" si="203"/>
        <v>7.9195402298850581E-2</v>
      </c>
      <c r="M1719" s="109">
        <f t="shared" si="203"/>
        <v>0.33606808918891934</v>
      </c>
      <c r="N1719" s="109">
        <f t="shared" si="203"/>
        <v>0.38612880871824212</v>
      </c>
      <c r="O1719" s="109">
        <f t="shared" si="203"/>
        <v>0.28826961249499661</v>
      </c>
    </row>
    <row r="1720" spans="1:15" x14ac:dyDescent="0.2">
      <c r="A1720" s="69"/>
      <c r="B1720" s="69"/>
      <c r="C1720" s="69"/>
      <c r="D1720" s="69"/>
      <c r="E1720" s="69"/>
      <c r="F1720" s="69"/>
      <c r="G1720" s="69"/>
      <c r="H1720" s="69"/>
      <c r="I1720" s="69" t="s">
        <v>2595</v>
      </c>
      <c r="J1720" s="69">
        <f>B1718</f>
        <v>34</v>
      </c>
      <c r="K1720" s="69">
        <f t="shared" ref="K1720:O1720" si="204">C1718</f>
        <v>35</v>
      </c>
      <c r="L1720" s="69">
        <f t="shared" si="204"/>
        <v>34</v>
      </c>
      <c r="M1720" s="69">
        <f t="shared" si="204"/>
        <v>42</v>
      </c>
      <c r="N1720" s="69">
        <f t="shared" si="204"/>
        <v>43</v>
      </c>
      <c r="O1720" s="69">
        <f t="shared" si="204"/>
        <v>42</v>
      </c>
    </row>
    <row r="1721" spans="1:15" x14ac:dyDescent="0.2">
      <c r="A1721" s="69"/>
      <c r="B1721" s="69"/>
      <c r="C1721" s="69"/>
      <c r="D1721" s="69"/>
      <c r="E1721" s="69"/>
      <c r="F1721" s="69"/>
      <c r="G1721" s="69"/>
      <c r="H1721" s="69"/>
      <c r="I1721" s="69"/>
      <c r="J1721" s="69"/>
      <c r="K1721" s="69"/>
      <c r="L1721" s="69"/>
      <c r="M1721" s="69"/>
      <c r="N1721" s="69"/>
      <c r="O1721" s="69"/>
    </row>
    <row r="1722" spans="1:15" ht="15.75" x14ac:dyDescent="0.25">
      <c r="A1722" s="102" t="s">
        <v>1679</v>
      </c>
      <c r="B1722" s="110">
        <f>'Main Pt 1'!B2952</f>
        <v>1663720</v>
      </c>
      <c r="C1722" s="110">
        <f>'Main Pt 1'!B2957</f>
        <v>858335</v>
      </c>
      <c r="D1722" s="110">
        <f>'Main Pt 1'!B2962</f>
        <v>805385</v>
      </c>
      <c r="E1722" s="110">
        <f>'Compare Pt 1'!B2952</f>
        <v>18672470</v>
      </c>
      <c r="F1722" s="110">
        <f>'Compare Pt 1'!B2957</f>
        <v>9731825</v>
      </c>
      <c r="G1722" s="110">
        <f>'Compare Pt 1'!B2962</f>
        <v>8940645</v>
      </c>
      <c r="H1722" s="84"/>
      <c r="I1722" s="84"/>
      <c r="J1722" s="104" t="str">
        <f>TRIM('Main Pt 1'!$B$2)</f>
        <v>LIM-AT</v>
      </c>
      <c r="K1722" s="105" t="str">
        <f>CONCATENATE(J1722,": Male")</f>
        <v>LIM-AT: Male</v>
      </c>
      <c r="L1722" s="105" t="str">
        <f>CONCATENATE(J1722,": Female")</f>
        <v>LIM-AT: Female</v>
      </c>
      <c r="M1722" s="84" t="str">
        <f>TRIM('Compare Pt 1'!$B$2)</f>
        <v>Total pop'n</v>
      </c>
      <c r="N1722" s="105" t="str">
        <f>CONCATENATE(M1722,": Male")</f>
        <v>Total pop'n: Male</v>
      </c>
      <c r="O1722" s="105" t="str">
        <f>CONCATENATE(M1722,": Female")</f>
        <v>Total pop'n: Female</v>
      </c>
    </row>
    <row r="1723" spans="1:15" x14ac:dyDescent="0.2">
      <c r="A1723" s="84" t="s">
        <v>1680</v>
      </c>
      <c r="B1723" s="110">
        <f>'Main Pt 1'!B2953</f>
        <v>142810</v>
      </c>
      <c r="C1723" s="110">
        <f>'Main Pt 1'!B2958</f>
        <v>70940</v>
      </c>
      <c r="D1723" s="110">
        <f>'Main Pt 1'!B2963</f>
        <v>71870</v>
      </c>
      <c r="E1723" s="110">
        <f>'Compare Pt 1'!B2953</f>
        <v>404350</v>
      </c>
      <c r="F1723" s="110">
        <f>'Compare Pt 1'!B2958</f>
        <v>197705</v>
      </c>
      <c r="G1723" s="110">
        <f>'Compare Pt 1'!B2963</f>
        <v>206640</v>
      </c>
      <c r="H1723" s="84"/>
      <c r="I1723" s="84" t="str">
        <f>TRIM(A1725)</f>
        <v>Employee</v>
      </c>
      <c r="J1723" s="103">
        <f t="shared" ref="J1723:O1723" si="205">B1725/B1724</f>
        <v>0.7399640345715216</v>
      </c>
      <c r="K1723" s="103">
        <f t="shared" si="205"/>
        <v>0.68819969646746548</v>
      </c>
      <c r="L1723" s="103">
        <f t="shared" si="205"/>
        <v>0.79553107660427258</v>
      </c>
      <c r="M1723" s="103">
        <f t="shared" si="205"/>
        <v>0.87987625437100259</v>
      </c>
      <c r="N1723" s="103">
        <f t="shared" si="205"/>
        <v>0.85574127449623039</v>
      </c>
      <c r="O1723" s="103">
        <f t="shared" si="205"/>
        <v>0.90622171615427283</v>
      </c>
    </row>
    <row r="1724" spans="1:15" x14ac:dyDescent="0.2">
      <c r="A1724" s="84" t="s">
        <v>1681</v>
      </c>
      <c r="B1724" s="110">
        <f>'Main Pt 1'!B2954</f>
        <v>1520905</v>
      </c>
      <c r="C1724" s="110">
        <f>'Main Pt 1'!B2959</f>
        <v>787395</v>
      </c>
      <c r="D1724" s="110">
        <f>'Main Pt 1'!B2964</f>
        <v>733510</v>
      </c>
      <c r="E1724" s="110">
        <f>'Compare Pt 1'!B2954</f>
        <v>18268120</v>
      </c>
      <c r="F1724" s="110">
        <f>'Compare Pt 1'!B2959</f>
        <v>9534120</v>
      </c>
      <c r="G1724" s="110">
        <f>'Compare Pt 1'!B2964</f>
        <v>8734005</v>
      </c>
      <c r="H1724" s="84"/>
      <c r="I1724" s="84" t="str">
        <f>TRIM(A1726)</f>
        <v>Self-employed</v>
      </c>
      <c r="J1724" s="103">
        <f t="shared" ref="J1724:O1724" si="206">B1726/B1724</f>
        <v>0.26003596542847845</v>
      </c>
      <c r="K1724" s="103">
        <f t="shared" si="206"/>
        <v>0.31179395347951155</v>
      </c>
      <c r="L1724" s="103">
        <f t="shared" si="206"/>
        <v>0.20447573993537921</v>
      </c>
      <c r="M1724" s="103">
        <f t="shared" si="206"/>
        <v>0.1201237456289974</v>
      </c>
      <c r="N1724" s="103">
        <f t="shared" si="206"/>
        <v>0.14425820107151996</v>
      </c>
      <c r="O1724" s="103">
        <f t="shared" si="206"/>
        <v>9.3778856320782963E-2</v>
      </c>
    </row>
    <row r="1725" spans="1:15" x14ac:dyDescent="0.2">
      <c r="A1725" s="84" t="s">
        <v>1682</v>
      </c>
      <c r="B1725" s="110">
        <f>'Main Pt 1'!B2955</f>
        <v>1125415</v>
      </c>
      <c r="C1725" s="110">
        <f>'Main Pt 1'!B2960</f>
        <v>541885</v>
      </c>
      <c r="D1725" s="110">
        <f>'Main Pt 1'!B2965</f>
        <v>583530</v>
      </c>
      <c r="E1725" s="110">
        <f>'Compare Pt 1'!B2955</f>
        <v>16073685</v>
      </c>
      <c r="F1725" s="110">
        <f>'Compare Pt 1'!B2960</f>
        <v>8158740</v>
      </c>
      <c r="G1725" s="110">
        <f>'Compare Pt 1'!B2965</f>
        <v>7914945</v>
      </c>
      <c r="H1725" s="84"/>
      <c r="I1725" s="84"/>
      <c r="J1725" s="84"/>
      <c r="K1725" s="84"/>
      <c r="L1725" s="84"/>
      <c r="M1725" s="84"/>
      <c r="N1725" s="84"/>
      <c r="O1725" s="84"/>
    </row>
    <row r="1726" spans="1:15" x14ac:dyDescent="0.2">
      <c r="A1726" s="84" t="s">
        <v>1683</v>
      </c>
      <c r="B1726" s="110">
        <f>'Main Pt 1'!B2956</f>
        <v>395490</v>
      </c>
      <c r="C1726" s="110">
        <f>'Main Pt 1'!B2961</f>
        <v>245505</v>
      </c>
      <c r="D1726" s="110">
        <f>'Main Pt 1'!B2966</f>
        <v>149985</v>
      </c>
      <c r="E1726" s="110">
        <f>'Compare Pt 1'!B2956</f>
        <v>2194435</v>
      </c>
      <c r="F1726" s="110">
        <f>'Compare Pt 1'!B2961</f>
        <v>1375375</v>
      </c>
      <c r="G1726" s="110">
        <f>'Compare Pt 1'!B2966</f>
        <v>819065</v>
      </c>
      <c r="H1726" s="84"/>
      <c r="I1726" s="84"/>
      <c r="J1726" s="84"/>
      <c r="K1726" s="84"/>
      <c r="L1726" s="84"/>
      <c r="M1726" s="84"/>
      <c r="N1726" s="84"/>
      <c r="O1726" s="84"/>
    </row>
    <row r="1727" spans="1:15" x14ac:dyDescent="0.2">
      <c r="A1727" s="84"/>
      <c r="B1727" s="110"/>
      <c r="C1727" s="110"/>
      <c r="D1727" s="110"/>
      <c r="E1727" s="110"/>
      <c r="F1727" s="110"/>
      <c r="G1727" s="110"/>
      <c r="H1727" s="84"/>
      <c r="I1727" s="84"/>
      <c r="J1727" s="84"/>
      <c r="K1727" s="84"/>
      <c r="L1727" s="84"/>
      <c r="M1727" s="84"/>
      <c r="N1727" s="84"/>
      <c r="O1727" s="84"/>
    </row>
    <row r="1728" spans="1:15" ht="15.75" x14ac:dyDescent="0.25">
      <c r="A1728" s="99" t="s">
        <v>1690</v>
      </c>
      <c r="B1728" s="106">
        <f>'Main Pt 1'!B2967</f>
        <v>1663720</v>
      </c>
      <c r="C1728" s="106">
        <f>'Main Pt 1'!B2980</f>
        <v>858330</v>
      </c>
      <c r="D1728" s="106">
        <f>'Main Pt 1'!B2993</f>
        <v>805385</v>
      </c>
      <c r="E1728" s="106">
        <f>'Compare Pt 1'!B2967</f>
        <v>18672470</v>
      </c>
      <c r="F1728" s="106">
        <f>'Compare Pt 1'!B2980</f>
        <v>9731830</v>
      </c>
      <c r="G1728" s="106">
        <f>'Compare Pt 1'!B2993</f>
        <v>8940645</v>
      </c>
      <c r="H1728" s="69"/>
      <c r="I1728" s="69"/>
      <c r="J1728" s="112" t="str">
        <f>TRIM('Main Pt 1'!$B$2)</f>
        <v>LIM-AT</v>
      </c>
      <c r="K1728" s="100" t="str">
        <f>CONCATENATE(J1728,": Male")</f>
        <v>LIM-AT: Male</v>
      </c>
      <c r="L1728" s="100" t="str">
        <f>CONCATENATE(J1728,": Female")</f>
        <v>LIM-AT: Female</v>
      </c>
      <c r="M1728" s="69" t="str">
        <f>TRIM('Compare Pt 1'!$B$2)</f>
        <v>Total pop'n</v>
      </c>
      <c r="N1728" s="100" t="str">
        <f>CONCATENATE(M1728,": Male")</f>
        <v>Total pop'n: Male</v>
      </c>
      <c r="O1728" s="100" t="str">
        <f>CONCATENATE(M1728,": Female")</f>
        <v>Total pop'n: Female</v>
      </c>
    </row>
    <row r="1729" spans="1:15" x14ac:dyDescent="0.2">
      <c r="A1729" s="69" t="s">
        <v>1691</v>
      </c>
      <c r="B1729" s="106">
        <f>'Main Pt 1'!B2968</f>
        <v>142810</v>
      </c>
      <c r="C1729" s="106">
        <f>'Main Pt 1'!B2981</f>
        <v>70940</v>
      </c>
      <c r="D1729" s="106">
        <f>'Main Pt 1'!B2994</f>
        <v>71870</v>
      </c>
      <c r="E1729" s="106">
        <f>'Compare Pt 1'!B2968</f>
        <v>404345</v>
      </c>
      <c r="F1729" s="106">
        <f>'Compare Pt 1'!B2981</f>
        <v>197710</v>
      </c>
      <c r="G1729" s="106">
        <f>'Compare Pt 1'!B2994</f>
        <v>206640</v>
      </c>
      <c r="H1729" s="69"/>
      <c r="I1729" s="69" t="str">
        <f>TRIM(A1731)</f>
        <v>0 Management occupations</v>
      </c>
      <c r="J1729" s="109">
        <f>B1731/B$1730</f>
        <v>9.270138503062321E-2</v>
      </c>
      <c r="K1729" s="109">
        <f t="shared" ref="K1729:O1738" si="207">C1731/C$1730</f>
        <v>0.11843483893090508</v>
      </c>
      <c r="L1729" s="109">
        <f t="shared" si="207"/>
        <v>6.5070243962291163E-2</v>
      </c>
      <c r="M1729" s="109">
        <f t="shared" si="207"/>
        <v>0.11021191282630265</v>
      </c>
      <c r="N1729" s="109">
        <f t="shared" si="207"/>
        <v>0.13122973069355115</v>
      </c>
      <c r="O1729" s="109">
        <f t="shared" si="207"/>
        <v>8.7268719945042358E-2</v>
      </c>
    </row>
    <row r="1730" spans="1:15" x14ac:dyDescent="0.2">
      <c r="A1730" s="69" t="s">
        <v>1692</v>
      </c>
      <c r="B1730" s="106">
        <f>'Main Pt 1'!B2969</f>
        <v>1520905</v>
      </c>
      <c r="C1730" s="106">
        <f>'Main Pt 1'!B2982</f>
        <v>787395</v>
      </c>
      <c r="D1730" s="106">
        <f>'Main Pt 1'!B2995</f>
        <v>733515</v>
      </c>
      <c r="E1730" s="106">
        <f>'Compare Pt 1'!B2969</f>
        <v>18268125</v>
      </c>
      <c r="F1730" s="106">
        <f>'Compare Pt 1'!B2982</f>
        <v>9534120</v>
      </c>
      <c r="G1730" s="106">
        <f>'Compare Pt 1'!B2995</f>
        <v>8734000</v>
      </c>
      <c r="H1730" s="69"/>
      <c r="I1730" s="69" t="str">
        <f t="shared" ref="I1730:I1738" si="208">TRIM(A1732)</f>
        <v>1 Business, finance and administration occupations</v>
      </c>
      <c r="J1730" s="109">
        <f t="shared" ref="J1730:J1738" si="209">B1732/B$1730</f>
        <v>0.10564104924370687</v>
      </c>
      <c r="K1730" s="109">
        <f t="shared" si="207"/>
        <v>7.149524698531233E-2</v>
      </c>
      <c r="L1730" s="109">
        <f t="shared" si="207"/>
        <v>0.14229429527685186</v>
      </c>
      <c r="M1730" s="109">
        <f t="shared" si="207"/>
        <v>0.15733990215197236</v>
      </c>
      <c r="N1730" s="109">
        <f t="shared" si="207"/>
        <v>9.0502846618251087E-2</v>
      </c>
      <c r="O1730" s="109">
        <f t="shared" si="207"/>
        <v>0.23029997710098465</v>
      </c>
    </row>
    <row r="1731" spans="1:15" x14ac:dyDescent="0.2">
      <c r="A1731" s="69" t="s">
        <v>1693</v>
      </c>
      <c r="B1731" s="106">
        <f>'Main Pt 1'!B2970</f>
        <v>140990</v>
      </c>
      <c r="C1731" s="106">
        <f>'Main Pt 1'!B2983</f>
        <v>93255</v>
      </c>
      <c r="D1731" s="106">
        <f>'Main Pt 1'!B2996</f>
        <v>47730</v>
      </c>
      <c r="E1731" s="106">
        <f>'Compare Pt 1'!B2970</f>
        <v>2013365</v>
      </c>
      <c r="F1731" s="106">
        <f>'Compare Pt 1'!B2983</f>
        <v>1251160</v>
      </c>
      <c r="G1731" s="106">
        <f>'Compare Pt 1'!B2996</f>
        <v>762205</v>
      </c>
      <c r="H1731" s="69"/>
      <c r="I1731" s="69" t="str">
        <f t="shared" si="208"/>
        <v>2 Natural and applied sciences and related occupations</v>
      </c>
      <c r="J1731" s="109">
        <f t="shared" si="209"/>
        <v>4.0344400209086036E-2</v>
      </c>
      <c r="K1731" s="109">
        <f t="shared" si="207"/>
        <v>6.1284361724420401E-2</v>
      </c>
      <c r="L1731" s="109">
        <f t="shared" si="207"/>
        <v>1.7879661629278201E-2</v>
      </c>
      <c r="M1731" s="109">
        <f t="shared" si="207"/>
        <v>6.9720346231482433E-2</v>
      </c>
      <c r="N1731" s="109">
        <f t="shared" si="207"/>
        <v>0.10389632184197388</v>
      </c>
      <c r="O1731" s="109">
        <f t="shared" si="207"/>
        <v>3.2414128692466224E-2</v>
      </c>
    </row>
    <row r="1732" spans="1:15" x14ac:dyDescent="0.2">
      <c r="A1732" s="69" t="s">
        <v>1694</v>
      </c>
      <c r="B1732" s="106">
        <f>'Main Pt 1'!B2971</f>
        <v>160670</v>
      </c>
      <c r="C1732" s="106">
        <f>'Main Pt 1'!B2984</f>
        <v>56295</v>
      </c>
      <c r="D1732" s="106">
        <f>'Main Pt 1'!B2997</f>
        <v>104375</v>
      </c>
      <c r="E1732" s="106">
        <f>'Compare Pt 1'!B2971</f>
        <v>2874305</v>
      </c>
      <c r="F1732" s="106">
        <f>'Compare Pt 1'!B2984</f>
        <v>862865</v>
      </c>
      <c r="G1732" s="106">
        <f>'Compare Pt 1'!B2997</f>
        <v>2011440</v>
      </c>
      <c r="H1732" s="69"/>
      <c r="I1732" s="69" t="str">
        <f t="shared" si="208"/>
        <v>3 Health occupations</v>
      </c>
      <c r="J1732" s="109">
        <f t="shared" si="209"/>
        <v>3.9430470673710721E-2</v>
      </c>
      <c r="K1732" s="109">
        <f t="shared" si="207"/>
        <v>1.5233777202039637E-2</v>
      </c>
      <c r="L1732" s="109">
        <f t="shared" si="207"/>
        <v>6.5404252128449997E-2</v>
      </c>
      <c r="M1732" s="109">
        <f t="shared" si="207"/>
        <v>6.8199664716548633E-2</v>
      </c>
      <c r="N1732" s="109">
        <f t="shared" si="207"/>
        <v>2.5668860891199189E-2</v>
      </c>
      <c r="O1732" s="109">
        <f t="shared" si="207"/>
        <v>0.11462674604991985</v>
      </c>
    </row>
    <row r="1733" spans="1:15" x14ac:dyDescent="0.2">
      <c r="A1733" s="69" t="s">
        <v>1695</v>
      </c>
      <c r="B1733" s="106">
        <f>'Main Pt 1'!B2972</f>
        <v>61360</v>
      </c>
      <c r="C1733" s="106">
        <f>'Main Pt 1'!B2985</f>
        <v>48255</v>
      </c>
      <c r="D1733" s="106">
        <f>'Main Pt 1'!B2998</f>
        <v>13115</v>
      </c>
      <c r="E1733" s="106">
        <f>'Compare Pt 1'!B2972</f>
        <v>1273660</v>
      </c>
      <c r="F1733" s="106">
        <f>'Compare Pt 1'!B2985</f>
        <v>990560</v>
      </c>
      <c r="G1733" s="106">
        <f>'Compare Pt 1'!B2998</f>
        <v>283105</v>
      </c>
      <c r="H1733" s="69"/>
      <c r="I1733" s="69" t="str">
        <f t="shared" si="208"/>
        <v>4 Occupations in education, law and social, community and government services</v>
      </c>
      <c r="J1733" s="109">
        <f t="shared" si="209"/>
        <v>8.7632034873973058E-2</v>
      </c>
      <c r="K1733" s="109">
        <f t="shared" si="207"/>
        <v>4.535842874288E-2</v>
      </c>
      <c r="L1733" s="109">
        <f t="shared" si="207"/>
        <v>0.13301023155627356</v>
      </c>
      <c r="M1733" s="109">
        <f t="shared" si="207"/>
        <v>0.11705881145437751</v>
      </c>
      <c r="N1733" s="109">
        <f t="shared" si="207"/>
        <v>7.058281204767719E-2</v>
      </c>
      <c r="O1733" s="109">
        <f t="shared" si="207"/>
        <v>0.16779253492099841</v>
      </c>
    </row>
    <row r="1734" spans="1:15" x14ac:dyDescent="0.2">
      <c r="A1734" s="69" t="s">
        <v>1696</v>
      </c>
      <c r="B1734" s="106">
        <f>'Main Pt 1'!B2973</f>
        <v>59970</v>
      </c>
      <c r="C1734" s="106">
        <f>'Main Pt 1'!B2986</f>
        <v>11995</v>
      </c>
      <c r="D1734" s="106">
        <f>'Main Pt 1'!B2999</f>
        <v>47975</v>
      </c>
      <c r="E1734" s="106">
        <f>'Compare Pt 1'!B2973</f>
        <v>1245880</v>
      </c>
      <c r="F1734" s="106">
        <f>'Compare Pt 1'!B2986</f>
        <v>244730</v>
      </c>
      <c r="G1734" s="106">
        <f>'Compare Pt 1'!B2999</f>
        <v>1001150</v>
      </c>
      <c r="H1734" s="69"/>
      <c r="I1734" s="69" t="str">
        <f t="shared" si="208"/>
        <v>5 Occupations in art, culture, recreation and sport</v>
      </c>
      <c r="J1734" s="109">
        <f t="shared" si="209"/>
        <v>4.9378495040781636E-2</v>
      </c>
      <c r="K1734" s="109">
        <f t="shared" si="207"/>
        <v>4.6787190673042121E-2</v>
      </c>
      <c r="L1734" s="109">
        <f t="shared" si="207"/>
        <v>5.2159805866274035E-2</v>
      </c>
      <c r="M1734" s="109">
        <f t="shared" si="207"/>
        <v>3.0505320058845667E-2</v>
      </c>
      <c r="N1734" s="109">
        <f t="shared" si="207"/>
        <v>2.6820514111422975E-2</v>
      </c>
      <c r="O1734" s="109">
        <f t="shared" si="207"/>
        <v>3.4527707808564234E-2</v>
      </c>
    </row>
    <row r="1735" spans="1:15" x14ac:dyDescent="0.2">
      <c r="A1735" s="69" t="s">
        <v>1697</v>
      </c>
      <c r="B1735" s="106">
        <f>'Main Pt 1'!B2974</f>
        <v>133280</v>
      </c>
      <c r="C1735" s="106">
        <f>'Main Pt 1'!B2987</f>
        <v>35715</v>
      </c>
      <c r="D1735" s="106">
        <f>'Main Pt 1'!B3000</f>
        <v>97565</v>
      </c>
      <c r="E1735" s="106">
        <f>'Compare Pt 1'!B2974</f>
        <v>2138445</v>
      </c>
      <c r="F1735" s="106">
        <f>'Compare Pt 1'!B2987</f>
        <v>672945</v>
      </c>
      <c r="G1735" s="106">
        <f>'Compare Pt 1'!B3000</f>
        <v>1465500</v>
      </c>
      <c r="H1735" s="69"/>
      <c r="I1735" s="69" t="str">
        <f t="shared" si="208"/>
        <v>6 Sales and service occupations</v>
      </c>
      <c r="J1735" s="109">
        <f t="shared" si="209"/>
        <v>0.3668572330290189</v>
      </c>
      <c r="K1735" s="109">
        <f t="shared" si="207"/>
        <v>0.28490147892734902</v>
      </c>
      <c r="L1735" s="109">
        <f t="shared" si="207"/>
        <v>0.45483050789690738</v>
      </c>
      <c r="M1735" s="109">
        <f t="shared" si="207"/>
        <v>0.23351575490095453</v>
      </c>
      <c r="N1735" s="109">
        <f t="shared" si="207"/>
        <v>0.19335921930917588</v>
      </c>
      <c r="O1735" s="109">
        <f t="shared" si="207"/>
        <v>0.2773511564002748</v>
      </c>
    </row>
    <row r="1736" spans="1:15" x14ac:dyDescent="0.2">
      <c r="A1736" s="69" t="s">
        <v>1698</v>
      </c>
      <c r="B1736" s="106">
        <f>'Main Pt 1'!B2975</f>
        <v>75100</v>
      </c>
      <c r="C1736" s="106">
        <f>'Main Pt 1'!B2988</f>
        <v>36840</v>
      </c>
      <c r="D1736" s="106">
        <f>'Main Pt 1'!B3001</f>
        <v>38260</v>
      </c>
      <c r="E1736" s="106">
        <f>'Compare Pt 1'!B2975</f>
        <v>557275</v>
      </c>
      <c r="F1736" s="106">
        <f>'Compare Pt 1'!B2988</f>
        <v>255710</v>
      </c>
      <c r="G1736" s="106">
        <f>'Compare Pt 1'!B3001</f>
        <v>301565</v>
      </c>
      <c r="H1736" s="69"/>
      <c r="I1736" s="69" t="str">
        <f t="shared" si="208"/>
        <v>7 Trades, transport and equipment operators and related occupations</v>
      </c>
      <c r="J1736" s="109">
        <f t="shared" si="209"/>
        <v>0.14752400708788518</v>
      </c>
      <c r="K1736" s="109">
        <f t="shared" si="207"/>
        <v>0.26269534350611828</v>
      </c>
      <c r="L1736" s="109">
        <f t="shared" si="207"/>
        <v>2.3884992126950368E-2</v>
      </c>
      <c r="M1736" s="109">
        <f t="shared" si="207"/>
        <v>0.14609463204351841</v>
      </c>
      <c r="N1736" s="109">
        <f t="shared" si="207"/>
        <v>0.26266608769346306</v>
      </c>
      <c r="O1736" s="109">
        <f t="shared" si="207"/>
        <v>1.8844172200595373E-2</v>
      </c>
    </row>
    <row r="1737" spans="1:15" x14ac:dyDescent="0.2">
      <c r="A1737" s="69" t="s">
        <v>1699</v>
      </c>
      <c r="B1737" s="106">
        <f>'Main Pt 1'!B2976</f>
        <v>557955</v>
      </c>
      <c r="C1737" s="106">
        <f>'Main Pt 1'!B2989</f>
        <v>224330</v>
      </c>
      <c r="D1737" s="106">
        <f>'Main Pt 1'!B3002</f>
        <v>333625</v>
      </c>
      <c r="E1737" s="106">
        <f>'Compare Pt 1'!B2976</f>
        <v>4265895</v>
      </c>
      <c r="F1737" s="106">
        <f>'Compare Pt 1'!B2989</f>
        <v>1843510</v>
      </c>
      <c r="G1737" s="106">
        <f>'Compare Pt 1'!B3002</f>
        <v>2422385</v>
      </c>
      <c r="H1737" s="69"/>
      <c r="I1737" s="69" t="str">
        <f t="shared" si="208"/>
        <v>8 Natural resources, agriculture and related production occupations</v>
      </c>
      <c r="J1737" s="109">
        <f t="shared" si="209"/>
        <v>2.9913110943813059E-2</v>
      </c>
      <c r="K1737" s="109">
        <f t="shared" si="207"/>
        <v>4.300890912439119E-2</v>
      </c>
      <c r="L1737" s="109">
        <f t="shared" si="207"/>
        <v>1.5861979645951343E-2</v>
      </c>
      <c r="M1737" s="109">
        <f t="shared" si="207"/>
        <v>2.2779294536248246E-2</v>
      </c>
      <c r="N1737" s="109">
        <f t="shared" si="207"/>
        <v>3.4813386028285778E-2</v>
      </c>
      <c r="O1737" s="109">
        <f t="shared" si="207"/>
        <v>9.6422028852759332E-3</v>
      </c>
    </row>
    <row r="1738" spans="1:15" x14ac:dyDescent="0.2">
      <c r="A1738" s="69" t="s">
        <v>1700</v>
      </c>
      <c r="B1738" s="106">
        <f>'Main Pt 1'!B2977</f>
        <v>224370</v>
      </c>
      <c r="C1738" s="106">
        <f>'Main Pt 1'!B2990</f>
        <v>206845</v>
      </c>
      <c r="D1738" s="106">
        <f>'Main Pt 1'!B3003</f>
        <v>17520</v>
      </c>
      <c r="E1738" s="106">
        <f>'Compare Pt 1'!B2977</f>
        <v>2668875</v>
      </c>
      <c r="F1738" s="106">
        <f>'Compare Pt 1'!B2990</f>
        <v>2504290</v>
      </c>
      <c r="G1738" s="106">
        <f>'Compare Pt 1'!B3003</f>
        <v>164585</v>
      </c>
      <c r="H1738" s="69"/>
      <c r="I1738" s="69" t="str">
        <f t="shared" si="208"/>
        <v>9 Occupations in manufacturing and utilities</v>
      </c>
      <c r="J1738" s="109">
        <f t="shared" si="209"/>
        <v>4.0577813867401315E-2</v>
      </c>
      <c r="K1738" s="109">
        <f t="shared" si="207"/>
        <v>5.0794074130518993E-2</v>
      </c>
      <c r="L1738" s="109">
        <f t="shared" si="207"/>
        <v>2.9610846403959019E-2</v>
      </c>
      <c r="M1738" s="109">
        <f t="shared" si="207"/>
        <v>4.4574087378972935E-2</v>
      </c>
      <c r="N1738" s="109">
        <f t="shared" si="207"/>
        <v>6.0460745197249456E-2</v>
      </c>
      <c r="O1738" s="109">
        <f t="shared" si="207"/>
        <v>2.7231509045111062E-2</v>
      </c>
    </row>
    <row r="1739" spans="1:15" x14ac:dyDescent="0.2">
      <c r="A1739" s="69" t="s">
        <v>1701</v>
      </c>
      <c r="B1739" s="106">
        <f>'Main Pt 1'!B2978</f>
        <v>45495</v>
      </c>
      <c r="C1739" s="106">
        <f>'Main Pt 1'!B2991</f>
        <v>33865</v>
      </c>
      <c r="D1739" s="106">
        <f>'Main Pt 1'!B3004</f>
        <v>11635</v>
      </c>
      <c r="E1739" s="106">
        <f>'Compare Pt 1'!B2978</f>
        <v>416135</v>
      </c>
      <c r="F1739" s="106">
        <f>'Compare Pt 1'!B2991</f>
        <v>331915</v>
      </c>
      <c r="G1739" s="106">
        <f>'Compare Pt 1'!B3004</f>
        <v>84215</v>
      </c>
      <c r="H1739" s="69"/>
      <c r="I1739" s="69"/>
      <c r="J1739" s="69"/>
      <c r="K1739" s="69"/>
      <c r="L1739" s="69"/>
      <c r="M1739" s="69"/>
      <c r="N1739" s="69"/>
      <c r="O1739" s="69"/>
    </row>
    <row r="1740" spans="1:15" x14ac:dyDescent="0.2">
      <c r="A1740" s="69" t="s">
        <v>1702</v>
      </c>
      <c r="B1740" s="106">
        <f>'Main Pt 1'!B2979</f>
        <v>61715</v>
      </c>
      <c r="C1740" s="106">
        <f>'Main Pt 1'!B2992</f>
        <v>39995</v>
      </c>
      <c r="D1740" s="106">
        <f>'Main Pt 1'!B3005</f>
        <v>21720</v>
      </c>
      <c r="E1740" s="106">
        <f>'Compare Pt 1'!B2979</f>
        <v>814285</v>
      </c>
      <c r="F1740" s="106">
        <f>'Compare Pt 1'!B2992</f>
        <v>576440</v>
      </c>
      <c r="G1740" s="106">
        <f>'Compare Pt 1'!B3005</f>
        <v>237840</v>
      </c>
      <c r="H1740" s="69"/>
      <c r="I1740" s="69"/>
      <c r="J1740" s="69"/>
      <c r="K1740" s="69"/>
      <c r="L1740" s="69"/>
      <c r="M1740" s="69"/>
      <c r="N1740" s="69"/>
      <c r="O1740" s="69"/>
    </row>
    <row r="1741" spans="1:15" x14ac:dyDescent="0.2">
      <c r="A1741" s="69"/>
      <c r="B1741" s="106"/>
      <c r="C1741" s="106"/>
      <c r="D1741" s="106"/>
      <c r="E1741" s="106"/>
      <c r="F1741" s="106"/>
      <c r="G1741" s="106"/>
      <c r="H1741" s="69"/>
      <c r="I1741" s="69"/>
      <c r="J1741" s="69"/>
      <c r="K1741" s="69"/>
      <c r="L1741" s="69"/>
      <c r="M1741" s="69"/>
      <c r="N1741" s="69"/>
      <c r="O1741" s="69"/>
    </row>
    <row r="1742" spans="1:15" ht="15.75" x14ac:dyDescent="0.25">
      <c r="A1742" s="102" t="s">
        <v>1717</v>
      </c>
      <c r="B1742" s="110">
        <f>'Main Pt 1'!B3006</f>
        <v>1663720</v>
      </c>
      <c r="C1742" s="110">
        <f>'Main Pt 1'!B3029</f>
        <v>858335</v>
      </c>
      <c r="D1742" s="110">
        <f>'Main Pt 1'!B3052</f>
        <v>805385</v>
      </c>
      <c r="E1742" s="110">
        <f>'Compare Pt 1'!B3006</f>
        <v>18672470</v>
      </c>
      <c r="F1742" s="110">
        <f>'Compare Pt 1'!B3029</f>
        <v>9731830</v>
      </c>
      <c r="G1742" s="110">
        <f>'Compare Pt 1'!B3052</f>
        <v>8940645</v>
      </c>
      <c r="H1742" s="84"/>
      <c r="I1742" s="84"/>
      <c r="J1742" s="104" t="str">
        <f>TRIM('Main Pt 1'!$B$2)</f>
        <v>LIM-AT</v>
      </c>
      <c r="K1742" s="105" t="str">
        <f>CONCATENATE(J1742,": Male")</f>
        <v>LIM-AT: Male</v>
      </c>
      <c r="L1742" s="105" t="str">
        <f>CONCATENATE(J1742,": Female")</f>
        <v>LIM-AT: Female</v>
      </c>
      <c r="M1742" s="84" t="str">
        <f>TRIM('Compare Pt 1'!$B$2)</f>
        <v>Total pop'n</v>
      </c>
      <c r="N1742" s="105" t="str">
        <f>CONCATENATE(M1742,": Male")</f>
        <v>Total pop'n: Male</v>
      </c>
      <c r="O1742" s="105" t="str">
        <f>CONCATENATE(M1742,": Female")</f>
        <v>Total pop'n: Female</v>
      </c>
    </row>
    <row r="1743" spans="1:15" x14ac:dyDescent="0.2">
      <c r="A1743" s="84" t="s">
        <v>1718</v>
      </c>
      <c r="B1743" s="110">
        <f>'Main Pt 1'!B3007</f>
        <v>142810</v>
      </c>
      <c r="C1743" s="110">
        <f>'Main Pt 1'!B3030</f>
        <v>70940</v>
      </c>
      <c r="D1743" s="110">
        <f>'Main Pt 1'!B3053</f>
        <v>71875</v>
      </c>
      <c r="E1743" s="110">
        <f>'Compare Pt 1'!B3007</f>
        <v>404350</v>
      </c>
      <c r="F1743" s="110">
        <f>'Compare Pt 1'!B3030</f>
        <v>197705</v>
      </c>
      <c r="G1743" s="110">
        <f>'Compare Pt 1'!B3053</f>
        <v>206640</v>
      </c>
      <c r="H1743" s="84"/>
      <c r="I1743" s="84" t="str">
        <f>TRIM(A1745)</f>
        <v>11 Agriculture, forestry, fishing and hunting</v>
      </c>
      <c r="J1743" s="103">
        <f>B1745/B$1744</f>
        <v>3.7720962190274869E-2</v>
      </c>
      <c r="K1743" s="103">
        <f t="shared" ref="K1743:O1758" si="210">C1745/C$1744</f>
        <v>4.8997320260607831E-2</v>
      </c>
      <c r="L1743" s="103">
        <f t="shared" si="210"/>
        <v>2.560956490323988E-2</v>
      </c>
      <c r="M1743" s="103">
        <f t="shared" si="210"/>
        <v>2.4341852270005817E-2</v>
      </c>
      <c r="N1743" s="103">
        <f t="shared" si="210"/>
        <v>3.2515323910334674E-2</v>
      </c>
      <c r="O1743" s="103">
        <f t="shared" si="210"/>
        <v>1.5419624456148386E-2</v>
      </c>
    </row>
    <row r="1744" spans="1:15" x14ac:dyDescent="0.2">
      <c r="A1744" s="84" t="s">
        <v>1719</v>
      </c>
      <c r="B1744" s="110">
        <f>'Main Pt 1'!B3008</f>
        <v>1520905</v>
      </c>
      <c r="C1744" s="110">
        <f>'Main Pt 1'!B3031</f>
        <v>787390</v>
      </c>
      <c r="D1744" s="110">
        <f>'Main Pt 1'!B3054</f>
        <v>733515</v>
      </c>
      <c r="E1744" s="110">
        <f>'Compare Pt 1'!B3008</f>
        <v>18268125</v>
      </c>
      <c r="F1744" s="110">
        <f>'Compare Pt 1'!B3031</f>
        <v>9534120</v>
      </c>
      <c r="G1744" s="110">
        <f>'Compare Pt 1'!B3054</f>
        <v>8734000</v>
      </c>
      <c r="H1744" s="84"/>
      <c r="I1744" s="84" t="str">
        <f t="shared" ref="I1744:I1762" si="211">TRIM(A1746)</f>
        <v>21 Mining, quarrying, and oil and gas extraction</v>
      </c>
      <c r="J1744" s="103">
        <f t="shared" ref="J1744:J1762" si="212">B1746/B$1744</f>
        <v>4.2441835617609254E-3</v>
      </c>
      <c r="K1744" s="103">
        <f t="shared" si="210"/>
        <v>6.680298200383546E-3</v>
      </c>
      <c r="L1744" s="103">
        <f t="shared" si="210"/>
        <v>1.6223253784857841E-3</v>
      </c>
      <c r="M1744" s="103">
        <f t="shared" si="210"/>
        <v>1.4851004139724247E-2</v>
      </c>
      <c r="N1744" s="103">
        <f t="shared" si="210"/>
        <v>2.3062957042705567E-2</v>
      </c>
      <c r="O1744" s="103">
        <f t="shared" si="210"/>
        <v>5.8873368445156856E-3</v>
      </c>
    </row>
    <row r="1745" spans="1:15" x14ac:dyDescent="0.2">
      <c r="A1745" s="84" t="s">
        <v>1720</v>
      </c>
      <c r="B1745" s="110">
        <f>'Main Pt 1'!B3009</f>
        <v>57370</v>
      </c>
      <c r="C1745" s="110">
        <f>'Main Pt 1'!B3032</f>
        <v>38580</v>
      </c>
      <c r="D1745" s="110">
        <f>'Main Pt 1'!B3055</f>
        <v>18785</v>
      </c>
      <c r="E1745" s="110">
        <f>'Compare Pt 1'!B3009</f>
        <v>444680</v>
      </c>
      <c r="F1745" s="110">
        <f>'Compare Pt 1'!B3032</f>
        <v>310005</v>
      </c>
      <c r="G1745" s="110">
        <f>'Compare Pt 1'!B3055</f>
        <v>134675</v>
      </c>
      <c r="H1745" s="84"/>
      <c r="I1745" s="84" t="str">
        <f t="shared" si="211"/>
        <v>22 Utilities</v>
      </c>
      <c r="J1745" s="103">
        <f t="shared" si="212"/>
        <v>1.4760948251205696E-3</v>
      </c>
      <c r="K1745" s="103">
        <f t="shared" si="210"/>
        <v>2.0129795907999847E-3</v>
      </c>
      <c r="L1745" s="103">
        <f t="shared" si="210"/>
        <v>9.0659359385970298E-4</v>
      </c>
      <c r="M1745" s="103">
        <f t="shared" si="210"/>
        <v>7.463820178589757E-3</v>
      </c>
      <c r="N1745" s="103">
        <f t="shared" si="210"/>
        <v>1.0503329095920756E-2</v>
      </c>
      <c r="O1745" s="103">
        <f t="shared" si="210"/>
        <v>4.1458667277307079E-3</v>
      </c>
    </row>
    <row r="1746" spans="1:15" x14ac:dyDescent="0.2">
      <c r="A1746" s="84" t="s">
        <v>1721</v>
      </c>
      <c r="B1746" s="110">
        <f>'Main Pt 1'!B3010</f>
        <v>6455</v>
      </c>
      <c r="C1746" s="110">
        <f>'Main Pt 1'!B3033</f>
        <v>5260</v>
      </c>
      <c r="D1746" s="110">
        <f>'Main Pt 1'!B3056</f>
        <v>1190</v>
      </c>
      <c r="E1746" s="110">
        <f>'Compare Pt 1'!B3010</f>
        <v>271300</v>
      </c>
      <c r="F1746" s="110">
        <f>'Compare Pt 1'!B3033</f>
        <v>219885</v>
      </c>
      <c r="G1746" s="110">
        <f>'Compare Pt 1'!B3056</f>
        <v>51420</v>
      </c>
      <c r="H1746" s="84"/>
      <c r="I1746" s="84" t="str">
        <f t="shared" si="211"/>
        <v>23 Construction</v>
      </c>
      <c r="J1746" s="103">
        <f t="shared" si="212"/>
        <v>8.2418033999493726E-2</v>
      </c>
      <c r="K1746" s="103">
        <f t="shared" si="210"/>
        <v>0.14250244478593835</v>
      </c>
      <c r="L1746" s="103">
        <f t="shared" si="210"/>
        <v>1.7920560588399692E-2</v>
      </c>
      <c r="M1746" s="103">
        <f t="shared" si="210"/>
        <v>7.4720585719661975E-2</v>
      </c>
      <c r="N1746" s="103">
        <f t="shared" si="210"/>
        <v>0.12550188166291174</v>
      </c>
      <c r="O1746" s="103">
        <f t="shared" si="210"/>
        <v>1.9287268147469658E-2</v>
      </c>
    </row>
    <row r="1747" spans="1:15" x14ac:dyDescent="0.2">
      <c r="A1747" s="84" t="s">
        <v>1722</v>
      </c>
      <c r="B1747" s="110">
        <f>'Main Pt 1'!B3011</f>
        <v>2245</v>
      </c>
      <c r="C1747" s="110">
        <f>'Main Pt 1'!B3034</f>
        <v>1585</v>
      </c>
      <c r="D1747" s="110">
        <f>'Main Pt 1'!B3057</f>
        <v>665</v>
      </c>
      <c r="E1747" s="110">
        <f>'Compare Pt 1'!B3011</f>
        <v>136350</v>
      </c>
      <c r="F1747" s="110">
        <f>'Compare Pt 1'!B3034</f>
        <v>100140</v>
      </c>
      <c r="G1747" s="110">
        <f>'Compare Pt 1'!B3057</f>
        <v>36210</v>
      </c>
      <c r="H1747" s="84"/>
      <c r="I1747" s="84" t="str">
        <f t="shared" si="211"/>
        <v>31-33 Manufacturing</v>
      </c>
      <c r="J1747" s="103">
        <f t="shared" si="212"/>
        <v>5.740660988030153E-2</v>
      </c>
      <c r="K1747" s="103">
        <f t="shared" si="210"/>
        <v>7.3445179644140768E-2</v>
      </c>
      <c r="L1747" s="103">
        <f t="shared" si="210"/>
        <v>4.0190043830051189E-2</v>
      </c>
      <c r="M1747" s="103">
        <f t="shared" si="210"/>
        <v>8.7396763488316404E-2</v>
      </c>
      <c r="N1747" s="103">
        <f t="shared" si="210"/>
        <v>0.12059319580622019</v>
      </c>
      <c r="O1747" s="103">
        <f t="shared" si="210"/>
        <v>5.1158690176322415E-2</v>
      </c>
    </row>
    <row r="1748" spans="1:15" x14ac:dyDescent="0.2">
      <c r="A1748" s="84" t="s">
        <v>1723</v>
      </c>
      <c r="B1748" s="110">
        <f>'Main Pt 1'!B3012</f>
        <v>125350</v>
      </c>
      <c r="C1748" s="110">
        <f>'Main Pt 1'!B3035</f>
        <v>112205</v>
      </c>
      <c r="D1748" s="110">
        <f>'Main Pt 1'!B3058</f>
        <v>13145</v>
      </c>
      <c r="E1748" s="110">
        <f>'Compare Pt 1'!B3012</f>
        <v>1365005</v>
      </c>
      <c r="F1748" s="110">
        <f>'Compare Pt 1'!B3035</f>
        <v>1196550</v>
      </c>
      <c r="G1748" s="110">
        <f>'Compare Pt 1'!B3058</f>
        <v>168455</v>
      </c>
      <c r="H1748" s="84"/>
      <c r="I1748" s="84" t="str">
        <f t="shared" si="211"/>
        <v>41 Wholesale trade</v>
      </c>
      <c r="J1748" s="103">
        <f t="shared" si="212"/>
        <v>2.4028456741216578E-2</v>
      </c>
      <c r="K1748" s="103">
        <f t="shared" si="210"/>
        <v>3.1013855903681786E-2</v>
      </c>
      <c r="L1748" s="103">
        <f t="shared" si="210"/>
        <v>1.652999597826902E-2</v>
      </c>
      <c r="M1748" s="103">
        <f t="shared" si="210"/>
        <v>3.6439700297649598E-2</v>
      </c>
      <c r="N1748" s="103">
        <f t="shared" si="210"/>
        <v>4.7327388369351339E-2</v>
      </c>
      <c r="O1748" s="103">
        <f t="shared" si="210"/>
        <v>2.4554614151591481E-2</v>
      </c>
    </row>
    <row r="1749" spans="1:15" x14ac:dyDescent="0.2">
      <c r="A1749" s="84" t="s">
        <v>1724</v>
      </c>
      <c r="B1749" s="110">
        <f>'Main Pt 1'!B3013</f>
        <v>87310</v>
      </c>
      <c r="C1749" s="110">
        <f>'Main Pt 1'!B3036</f>
        <v>57830</v>
      </c>
      <c r="D1749" s="110">
        <f>'Main Pt 1'!B3059</f>
        <v>29480</v>
      </c>
      <c r="E1749" s="110">
        <f>'Compare Pt 1'!B3013</f>
        <v>1596575</v>
      </c>
      <c r="F1749" s="110">
        <f>'Compare Pt 1'!B3036</f>
        <v>1149750</v>
      </c>
      <c r="G1749" s="110">
        <f>'Compare Pt 1'!B3059</f>
        <v>446820</v>
      </c>
      <c r="H1749" s="84"/>
      <c r="I1749" s="84" t="str">
        <f t="shared" si="211"/>
        <v>44-45 Retail trade</v>
      </c>
      <c r="J1749" s="103">
        <f t="shared" si="212"/>
        <v>0.14283272130737948</v>
      </c>
      <c r="K1749" s="103">
        <f t="shared" si="210"/>
        <v>0.12003581452647354</v>
      </c>
      <c r="L1749" s="103">
        <f t="shared" si="210"/>
        <v>0.16729719228645631</v>
      </c>
      <c r="M1749" s="103">
        <f t="shared" si="210"/>
        <v>0.11551294946799412</v>
      </c>
      <c r="N1749" s="103">
        <f t="shared" si="210"/>
        <v>0.10321770651093126</v>
      </c>
      <c r="O1749" s="103">
        <f t="shared" si="210"/>
        <v>0.12893462331119762</v>
      </c>
    </row>
    <row r="1750" spans="1:15" x14ac:dyDescent="0.2">
      <c r="A1750" s="84" t="s">
        <v>1725</v>
      </c>
      <c r="B1750" s="110">
        <f>'Main Pt 1'!B3014</f>
        <v>36545</v>
      </c>
      <c r="C1750" s="110">
        <f>'Main Pt 1'!B3037</f>
        <v>24420</v>
      </c>
      <c r="D1750" s="110">
        <f>'Main Pt 1'!B3060</f>
        <v>12125</v>
      </c>
      <c r="E1750" s="110">
        <f>'Compare Pt 1'!B3014</f>
        <v>665685</v>
      </c>
      <c r="F1750" s="110">
        <f>'Compare Pt 1'!B3037</f>
        <v>451225</v>
      </c>
      <c r="G1750" s="110">
        <f>'Compare Pt 1'!B3060</f>
        <v>214460</v>
      </c>
      <c r="H1750" s="84"/>
      <c r="I1750" s="84" t="str">
        <f t="shared" si="211"/>
        <v>48-49 Transportation and warehousing</v>
      </c>
      <c r="J1750" s="103">
        <f t="shared" si="212"/>
        <v>5.0377900000328754E-2</v>
      </c>
      <c r="K1750" s="103">
        <f t="shared" si="210"/>
        <v>7.794104573337228E-2</v>
      </c>
      <c r="L1750" s="103">
        <f t="shared" si="210"/>
        <v>2.0783487726904016E-2</v>
      </c>
      <c r="M1750" s="103">
        <f t="shared" si="210"/>
        <v>4.7955113072633344E-2</v>
      </c>
      <c r="N1750" s="103">
        <f t="shared" si="210"/>
        <v>6.8844843572348574E-2</v>
      </c>
      <c r="O1750" s="103">
        <f t="shared" si="210"/>
        <v>2.5151133501259446E-2</v>
      </c>
    </row>
    <row r="1751" spans="1:15" x14ac:dyDescent="0.2">
      <c r="A1751" s="84" t="s">
        <v>1726</v>
      </c>
      <c r="B1751" s="110">
        <f>'Main Pt 1'!B3015</f>
        <v>217235</v>
      </c>
      <c r="C1751" s="110">
        <f>'Main Pt 1'!B3038</f>
        <v>94515</v>
      </c>
      <c r="D1751" s="110">
        <f>'Main Pt 1'!B3061</f>
        <v>122715</v>
      </c>
      <c r="E1751" s="110">
        <f>'Compare Pt 1'!B3015</f>
        <v>2110205</v>
      </c>
      <c r="F1751" s="110">
        <f>'Compare Pt 1'!B3038</f>
        <v>984090</v>
      </c>
      <c r="G1751" s="110">
        <f>'Compare Pt 1'!B3061</f>
        <v>1126115</v>
      </c>
      <c r="H1751" s="84"/>
      <c r="I1751" s="84" t="str">
        <f t="shared" si="211"/>
        <v>51 Information and cultural industries</v>
      </c>
      <c r="J1751" s="103">
        <f t="shared" si="212"/>
        <v>1.8768430638337042E-2</v>
      </c>
      <c r="K1751" s="103">
        <f t="shared" si="210"/>
        <v>2.1647468217782802E-2</v>
      </c>
      <c r="L1751" s="103">
        <f t="shared" si="210"/>
        <v>1.5684750823091554E-2</v>
      </c>
      <c r="M1751" s="103">
        <f t="shared" si="210"/>
        <v>2.3010024290943926E-2</v>
      </c>
      <c r="N1751" s="103">
        <f t="shared" si="210"/>
        <v>2.5555583525275538E-2</v>
      </c>
      <c r="O1751" s="103">
        <f t="shared" si="210"/>
        <v>2.0231852530341196E-2</v>
      </c>
    </row>
    <row r="1752" spans="1:15" x14ac:dyDescent="0.2">
      <c r="A1752" s="84" t="s">
        <v>1727</v>
      </c>
      <c r="B1752" s="110">
        <f>'Main Pt 1'!B3016</f>
        <v>76620</v>
      </c>
      <c r="C1752" s="110">
        <f>'Main Pt 1'!B3039</f>
        <v>61370</v>
      </c>
      <c r="D1752" s="110">
        <f>'Main Pt 1'!B3062</f>
        <v>15245</v>
      </c>
      <c r="E1752" s="110">
        <f>'Compare Pt 1'!B3016</f>
        <v>876050</v>
      </c>
      <c r="F1752" s="110">
        <f>'Compare Pt 1'!B3039</f>
        <v>656375</v>
      </c>
      <c r="G1752" s="110">
        <f>'Compare Pt 1'!B3062</f>
        <v>219670</v>
      </c>
      <c r="H1752" s="84"/>
      <c r="I1752" s="84" t="str">
        <f t="shared" si="211"/>
        <v>52 Finance and insurance</v>
      </c>
      <c r="J1752" s="103">
        <f t="shared" si="212"/>
        <v>2.1917871267436165E-2</v>
      </c>
      <c r="K1752" s="103">
        <f t="shared" si="210"/>
        <v>2.1050559443223815E-2</v>
      </c>
      <c r="L1752" s="103">
        <f t="shared" si="210"/>
        <v>2.284888516253928E-2</v>
      </c>
      <c r="M1752" s="103">
        <f t="shared" si="210"/>
        <v>4.327674569776592E-2</v>
      </c>
      <c r="N1752" s="103">
        <f t="shared" si="210"/>
        <v>3.4388595906072086E-2</v>
      </c>
      <c r="O1752" s="103">
        <f t="shared" si="210"/>
        <v>5.2978589420654913E-2</v>
      </c>
    </row>
    <row r="1753" spans="1:15" x14ac:dyDescent="0.2">
      <c r="A1753" s="84" t="s">
        <v>1728</v>
      </c>
      <c r="B1753" s="110">
        <f>'Main Pt 1'!B3017</f>
        <v>28545</v>
      </c>
      <c r="C1753" s="110">
        <f>'Main Pt 1'!B3040</f>
        <v>17045</v>
      </c>
      <c r="D1753" s="110">
        <f>'Main Pt 1'!B3063</f>
        <v>11505</v>
      </c>
      <c r="E1753" s="110">
        <f>'Compare Pt 1'!B3017</f>
        <v>420350</v>
      </c>
      <c r="F1753" s="110">
        <f>'Compare Pt 1'!B3040</f>
        <v>243650</v>
      </c>
      <c r="G1753" s="110">
        <f>'Compare Pt 1'!B3063</f>
        <v>176705</v>
      </c>
      <c r="H1753" s="84"/>
      <c r="I1753" s="84" t="str">
        <f t="shared" si="211"/>
        <v>53 Real estate and rental and leasing</v>
      </c>
      <c r="J1753" s="103">
        <f t="shared" si="212"/>
        <v>2.2585237079239005E-2</v>
      </c>
      <c r="K1753" s="103">
        <f t="shared" si="210"/>
        <v>2.4644712277270477E-2</v>
      </c>
      <c r="L1753" s="103">
        <f t="shared" si="210"/>
        <v>2.0381314628876029E-2</v>
      </c>
      <c r="M1753" s="103">
        <f t="shared" si="210"/>
        <v>1.8245167470662699E-2</v>
      </c>
      <c r="N1753" s="103">
        <f t="shared" si="210"/>
        <v>1.9336341476717304E-2</v>
      </c>
      <c r="O1753" s="103">
        <f t="shared" si="210"/>
        <v>1.7054614151591482E-2</v>
      </c>
    </row>
    <row r="1754" spans="1:15" x14ac:dyDescent="0.2">
      <c r="A1754" s="84" t="s">
        <v>1729</v>
      </c>
      <c r="B1754" s="110">
        <f>'Main Pt 1'!B3018</f>
        <v>33335</v>
      </c>
      <c r="C1754" s="110">
        <f>'Main Pt 1'!B3041</f>
        <v>16575</v>
      </c>
      <c r="D1754" s="110">
        <f>'Main Pt 1'!B3064</f>
        <v>16760</v>
      </c>
      <c r="E1754" s="110">
        <f>'Compare Pt 1'!B3018</f>
        <v>790585</v>
      </c>
      <c r="F1754" s="110">
        <f>'Compare Pt 1'!B3041</f>
        <v>327865</v>
      </c>
      <c r="G1754" s="110">
        <f>'Compare Pt 1'!B3064</f>
        <v>462715</v>
      </c>
      <c r="H1754" s="84"/>
      <c r="I1754" s="84" t="str">
        <f t="shared" si="211"/>
        <v>54 Professional, scientific and technical services</v>
      </c>
      <c r="J1754" s="103">
        <f t="shared" si="212"/>
        <v>6.7956249732889301E-2</v>
      </c>
      <c r="K1754" s="103">
        <f t="shared" si="210"/>
        <v>7.3743634031420258E-2</v>
      </c>
      <c r="L1754" s="103">
        <f t="shared" si="210"/>
        <v>6.1750611780263524E-2</v>
      </c>
      <c r="M1754" s="103">
        <f t="shared" si="210"/>
        <v>7.3084676177768648E-2</v>
      </c>
      <c r="N1754" s="103">
        <f t="shared" si="210"/>
        <v>7.7670513901650071E-2</v>
      </c>
      <c r="O1754" s="103">
        <f t="shared" si="210"/>
        <v>6.8078772612777644E-2</v>
      </c>
    </row>
    <row r="1755" spans="1:15" x14ac:dyDescent="0.2">
      <c r="A1755" s="84" t="s">
        <v>1730</v>
      </c>
      <c r="B1755" s="110">
        <f>'Main Pt 1'!B3019</f>
        <v>34350</v>
      </c>
      <c r="C1755" s="110">
        <f>'Main Pt 1'!B3042</f>
        <v>19405</v>
      </c>
      <c r="D1755" s="110">
        <f>'Main Pt 1'!B3065</f>
        <v>14950</v>
      </c>
      <c r="E1755" s="110">
        <f>'Compare Pt 1'!B3019</f>
        <v>333305</v>
      </c>
      <c r="F1755" s="110">
        <f>'Compare Pt 1'!B3042</f>
        <v>184355</v>
      </c>
      <c r="G1755" s="110">
        <f>'Compare Pt 1'!B3065</f>
        <v>148955</v>
      </c>
      <c r="H1755" s="84"/>
      <c r="I1755" s="84" t="str">
        <f t="shared" si="211"/>
        <v>55 Management of companies and enterprises</v>
      </c>
      <c r="J1755" s="103">
        <f t="shared" si="212"/>
        <v>6.607907791742417E-4</v>
      </c>
      <c r="K1755" s="103">
        <f t="shared" si="210"/>
        <v>6.4135942798359137E-4</v>
      </c>
      <c r="L1755" s="103">
        <f t="shared" si="210"/>
        <v>6.8846581187842102E-4</v>
      </c>
      <c r="M1755" s="103">
        <f t="shared" si="210"/>
        <v>1.5762427725888673E-3</v>
      </c>
      <c r="N1755" s="103">
        <f t="shared" si="210"/>
        <v>1.3420221268454771E-3</v>
      </c>
      <c r="O1755" s="103">
        <f t="shared" si="210"/>
        <v>1.8319212273872224E-3</v>
      </c>
    </row>
    <row r="1756" spans="1:15" x14ac:dyDescent="0.2">
      <c r="A1756" s="84" t="s">
        <v>1731</v>
      </c>
      <c r="B1756" s="110">
        <f>'Main Pt 1'!B3020</f>
        <v>103355</v>
      </c>
      <c r="C1756" s="110">
        <f>'Main Pt 1'!B3043</f>
        <v>58065</v>
      </c>
      <c r="D1756" s="110">
        <f>'Main Pt 1'!B3066</f>
        <v>45295</v>
      </c>
      <c r="E1756" s="110">
        <f>'Compare Pt 1'!B3020</f>
        <v>1335120</v>
      </c>
      <c r="F1756" s="110">
        <f>'Compare Pt 1'!B3043</f>
        <v>740520</v>
      </c>
      <c r="G1756" s="110">
        <f>'Compare Pt 1'!B3066</f>
        <v>594600</v>
      </c>
      <c r="H1756" s="84"/>
      <c r="I1756" s="84" t="str">
        <f t="shared" si="211"/>
        <v>56 Administrative and support, waste management and remediation services</v>
      </c>
      <c r="J1756" s="103">
        <f t="shared" si="212"/>
        <v>8.0014859573740632E-2</v>
      </c>
      <c r="K1756" s="103">
        <f t="shared" si="210"/>
        <v>8.4856297387571597E-2</v>
      </c>
      <c r="L1756" s="103">
        <f t="shared" si="210"/>
        <v>7.481782921957969E-2</v>
      </c>
      <c r="M1756" s="103">
        <f t="shared" si="210"/>
        <v>4.3924595436039549E-2</v>
      </c>
      <c r="N1756" s="103">
        <f t="shared" si="210"/>
        <v>4.8544071188531296E-2</v>
      </c>
      <c r="O1756" s="103">
        <f t="shared" si="210"/>
        <v>3.8881383100526676E-2</v>
      </c>
    </row>
    <row r="1757" spans="1:15" x14ac:dyDescent="0.2">
      <c r="A1757" s="84" t="s">
        <v>1732</v>
      </c>
      <c r="B1757" s="110">
        <f>'Main Pt 1'!B3021</f>
        <v>1005</v>
      </c>
      <c r="C1757" s="110">
        <f>'Main Pt 1'!B3044</f>
        <v>505</v>
      </c>
      <c r="D1757" s="110">
        <f>'Main Pt 1'!B3067</f>
        <v>505</v>
      </c>
      <c r="E1757" s="110">
        <f>'Compare Pt 1'!B3021</f>
        <v>28795</v>
      </c>
      <c r="F1757" s="110">
        <f>'Compare Pt 1'!B3044</f>
        <v>12795</v>
      </c>
      <c r="G1757" s="110">
        <f>'Compare Pt 1'!B3067</f>
        <v>16000</v>
      </c>
      <c r="H1757" s="84"/>
      <c r="I1757" s="84" t="str">
        <f t="shared" si="211"/>
        <v>61 Educational services</v>
      </c>
      <c r="J1757" s="103">
        <f t="shared" si="212"/>
        <v>5.0545563332358039E-2</v>
      </c>
      <c r="K1757" s="103">
        <f t="shared" si="210"/>
        <v>3.4849312284890591E-2</v>
      </c>
      <c r="L1757" s="103">
        <f t="shared" si="210"/>
        <v>6.7394668139029196E-2</v>
      </c>
      <c r="M1757" s="103">
        <f t="shared" si="210"/>
        <v>7.3712272058571962E-2</v>
      </c>
      <c r="N1757" s="103">
        <f t="shared" si="210"/>
        <v>4.4141462452748657E-2</v>
      </c>
      <c r="O1757" s="103">
        <f t="shared" si="210"/>
        <v>0.10599209983970689</v>
      </c>
    </row>
    <row r="1758" spans="1:15" x14ac:dyDescent="0.2">
      <c r="A1758" s="84" t="s">
        <v>1733</v>
      </c>
      <c r="B1758" s="110">
        <f>'Main Pt 1'!B3022</f>
        <v>121695</v>
      </c>
      <c r="C1758" s="110">
        <f>'Main Pt 1'!B3045</f>
        <v>66815</v>
      </c>
      <c r="D1758" s="110">
        <f>'Main Pt 1'!B3068</f>
        <v>54880</v>
      </c>
      <c r="E1758" s="110">
        <f>'Compare Pt 1'!B3022</f>
        <v>802420</v>
      </c>
      <c r="F1758" s="110">
        <f>'Compare Pt 1'!B3045</f>
        <v>462825</v>
      </c>
      <c r="G1758" s="110">
        <f>'Compare Pt 1'!B3068</f>
        <v>339590</v>
      </c>
      <c r="H1758" s="84"/>
      <c r="I1758" s="84" t="str">
        <f t="shared" si="211"/>
        <v>62 Health care and social assistance</v>
      </c>
      <c r="J1758" s="103">
        <f t="shared" si="212"/>
        <v>8.3581814774755819E-2</v>
      </c>
      <c r="K1758" s="103">
        <f t="shared" si="210"/>
        <v>2.7222850175897585E-2</v>
      </c>
      <c r="L1758" s="103">
        <f t="shared" si="210"/>
        <v>0.14408703298501052</v>
      </c>
      <c r="M1758" s="103">
        <f t="shared" si="210"/>
        <v>0.11703554688836429</v>
      </c>
      <c r="N1758" s="103">
        <f t="shared" si="210"/>
        <v>4.0250175160371382E-2</v>
      </c>
      <c r="O1758" s="103">
        <f t="shared" si="210"/>
        <v>0.20085527822303642</v>
      </c>
    </row>
    <row r="1759" spans="1:15" x14ac:dyDescent="0.2">
      <c r="A1759" s="84" t="s">
        <v>1734</v>
      </c>
      <c r="B1759" s="110">
        <f>'Main Pt 1'!B3023</f>
        <v>76875</v>
      </c>
      <c r="C1759" s="110">
        <f>'Main Pt 1'!B3046</f>
        <v>27440</v>
      </c>
      <c r="D1759" s="110">
        <f>'Main Pt 1'!B3069</f>
        <v>49435</v>
      </c>
      <c r="E1759" s="110">
        <f>'Compare Pt 1'!B3023</f>
        <v>1346585</v>
      </c>
      <c r="F1759" s="110">
        <f>'Compare Pt 1'!B3046</f>
        <v>420850</v>
      </c>
      <c r="G1759" s="110">
        <f>'Compare Pt 1'!B3069</f>
        <v>925735</v>
      </c>
      <c r="H1759" s="84"/>
      <c r="I1759" s="84" t="str">
        <f t="shared" si="211"/>
        <v>71 Arts, entertainment and recreation</v>
      </c>
      <c r="J1759" s="103">
        <f t="shared" si="212"/>
        <v>3.0629789500330396E-2</v>
      </c>
      <c r="K1759" s="103">
        <f t="shared" ref="K1759:K1762" si="213">C1761/C$1744</f>
        <v>3.0010541154954978E-2</v>
      </c>
      <c r="L1759" s="103">
        <f t="shared" ref="L1759:L1762" si="214">D1761/D$1744</f>
        <v>3.129452022112704E-2</v>
      </c>
      <c r="M1759" s="103">
        <f t="shared" ref="M1759:M1762" si="215">E1761/E$1744</f>
        <v>2.0787026583187929E-2</v>
      </c>
      <c r="N1759" s="103">
        <f t="shared" ref="N1759:N1762" si="216">F1761/F$1744</f>
        <v>2.0229974030114999E-2</v>
      </c>
      <c r="O1759" s="103">
        <f t="shared" ref="O1759:O1762" si="217">G1761/G$1744</f>
        <v>2.1395122509732082E-2</v>
      </c>
    </row>
    <row r="1760" spans="1:15" x14ac:dyDescent="0.2">
      <c r="A1760" s="84" t="s">
        <v>1735</v>
      </c>
      <c r="B1760" s="110">
        <f>'Main Pt 1'!B3024</f>
        <v>127120</v>
      </c>
      <c r="C1760" s="110">
        <f>'Main Pt 1'!B3047</f>
        <v>21435</v>
      </c>
      <c r="D1760" s="110">
        <f>'Main Pt 1'!B3070</f>
        <v>105690</v>
      </c>
      <c r="E1760" s="110">
        <f>'Compare Pt 1'!B3024</f>
        <v>2138020</v>
      </c>
      <c r="F1760" s="110">
        <f>'Compare Pt 1'!B3047</f>
        <v>383750</v>
      </c>
      <c r="G1760" s="110">
        <f>'Compare Pt 1'!B3070</f>
        <v>1754270</v>
      </c>
      <c r="H1760" s="84"/>
      <c r="I1760" s="84" t="str">
        <f t="shared" si="211"/>
        <v>72 Accommodation and food services</v>
      </c>
      <c r="J1760" s="103">
        <f t="shared" si="212"/>
        <v>0.13917700316587822</v>
      </c>
      <c r="K1760" s="103">
        <f t="shared" si="213"/>
        <v>0.11144413822883197</v>
      </c>
      <c r="L1760" s="103">
        <f t="shared" si="214"/>
        <v>0.16894678363768975</v>
      </c>
      <c r="M1760" s="103">
        <f t="shared" si="215"/>
        <v>7.027130589483048E-2</v>
      </c>
      <c r="N1760" s="103">
        <f t="shared" si="216"/>
        <v>5.6135752434414501E-2</v>
      </c>
      <c r="O1760" s="103">
        <f t="shared" si="217"/>
        <v>8.5701854820242729E-2</v>
      </c>
    </row>
    <row r="1761" spans="1:24" x14ac:dyDescent="0.2">
      <c r="A1761" s="84" t="s">
        <v>1736</v>
      </c>
      <c r="B1761" s="110">
        <f>'Main Pt 1'!B3025</f>
        <v>46585</v>
      </c>
      <c r="C1761" s="110">
        <f>'Main Pt 1'!B3048</f>
        <v>23630</v>
      </c>
      <c r="D1761" s="110">
        <f>'Main Pt 1'!B3071</f>
        <v>22955</v>
      </c>
      <c r="E1761" s="110">
        <f>'Compare Pt 1'!B3025</f>
        <v>379740</v>
      </c>
      <c r="F1761" s="110">
        <f>'Compare Pt 1'!B3048</f>
        <v>192875</v>
      </c>
      <c r="G1761" s="110">
        <f>'Compare Pt 1'!B3071</f>
        <v>186865</v>
      </c>
      <c r="H1761" s="84"/>
      <c r="I1761" s="84" t="str">
        <f t="shared" si="211"/>
        <v>81 Other services (except public administration)</v>
      </c>
      <c r="J1761" s="103">
        <f t="shared" si="212"/>
        <v>6.7186970915343161E-2</v>
      </c>
      <c r="K1761" s="103">
        <f t="shared" si="213"/>
        <v>5.2312068987414112E-2</v>
      </c>
      <c r="L1761" s="103">
        <f t="shared" si="214"/>
        <v>8.3161216880363723E-2</v>
      </c>
      <c r="M1761" s="103">
        <f t="shared" si="215"/>
        <v>4.4596530842656266E-2</v>
      </c>
      <c r="N1761" s="103">
        <f t="shared" si="216"/>
        <v>3.9005172999710513E-2</v>
      </c>
      <c r="O1761" s="103">
        <f t="shared" si="217"/>
        <v>5.0700137394092057E-2</v>
      </c>
    </row>
    <row r="1762" spans="1:24" x14ac:dyDescent="0.2">
      <c r="A1762" s="84" t="s">
        <v>1737</v>
      </c>
      <c r="B1762" s="110">
        <f>'Main Pt 1'!B3026</f>
        <v>211675</v>
      </c>
      <c r="C1762" s="110">
        <f>'Main Pt 1'!B3049</f>
        <v>87750</v>
      </c>
      <c r="D1762" s="110">
        <f>'Main Pt 1'!B3072</f>
        <v>123925</v>
      </c>
      <c r="E1762" s="110">
        <f>'Compare Pt 1'!B3026</f>
        <v>1283725</v>
      </c>
      <c r="F1762" s="110">
        <f>'Compare Pt 1'!B3049</f>
        <v>535205</v>
      </c>
      <c r="G1762" s="110">
        <f>'Compare Pt 1'!B3072</f>
        <v>748520</v>
      </c>
      <c r="H1762" s="84"/>
      <c r="I1762" s="84" t="str">
        <f t="shared" si="211"/>
        <v>91 Public administration</v>
      </c>
      <c r="J1762" s="103">
        <f t="shared" si="212"/>
        <v>1.6470456734641547E-2</v>
      </c>
      <c r="K1762" s="103">
        <f t="shared" si="213"/>
        <v>1.4960819924052883E-2</v>
      </c>
      <c r="L1762" s="103">
        <f t="shared" si="214"/>
        <v>1.809097291807257E-2</v>
      </c>
      <c r="M1762" s="103">
        <f t="shared" si="215"/>
        <v>6.1798350952820831E-2</v>
      </c>
      <c r="N1762" s="103">
        <f t="shared" si="216"/>
        <v>6.1833708826824083E-2</v>
      </c>
      <c r="O1762" s="103">
        <f t="shared" si="217"/>
        <v>6.1759789329058852E-2</v>
      </c>
    </row>
    <row r="1763" spans="1:24" x14ac:dyDescent="0.2">
      <c r="A1763" s="84" t="s">
        <v>1738</v>
      </c>
      <c r="B1763" s="110">
        <f>'Main Pt 1'!B3027</f>
        <v>102185</v>
      </c>
      <c r="C1763" s="110">
        <f>'Main Pt 1'!B3050</f>
        <v>41190</v>
      </c>
      <c r="D1763" s="110">
        <f>'Main Pt 1'!B3073</f>
        <v>61000</v>
      </c>
      <c r="E1763" s="110">
        <f>'Compare Pt 1'!B3027</f>
        <v>814695</v>
      </c>
      <c r="F1763" s="110">
        <f>'Compare Pt 1'!B3050</f>
        <v>371880</v>
      </c>
      <c r="G1763" s="110">
        <f>'Compare Pt 1'!B3073</f>
        <v>442815</v>
      </c>
      <c r="H1763" s="84"/>
      <c r="I1763" s="84"/>
      <c r="J1763" s="84"/>
      <c r="K1763" s="84"/>
      <c r="L1763" s="84"/>
      <c r="M1763" s="84"/>
      <c r="N1763" s="84"/>
      <c r="O1763" s="84"/>
    </row>
    <row r="1764" spans="1:24" x14ac:dyDescent="0.2">
      <c r="A1764" s="84" t="s">
        <v>1739</v>
      </c>
      <c r="B1764" s="110">
        <f>'Main Pt 1'!B3028</f>
        <v>25050</v>
      </c>
      <c r="C1764" s="110">
        <f>'Main Pt 1'!B3051</f>
        <v>11780</v>
      </c>
      <c r="D1764" s="110">
        <f>'Main Pt 1'!B3074</f>
        <v>13270</v>
      </c>
      <c r="E1764" s="110">
        <f>'Compare Pt 1'!B3028</f>
        <v>1128940</v>
      </c>
      <c r="F1764" s="110">
        <f>'Compare Pt 1'!B3051</f>
        <v>589530</v>
      </c>
      <c r="G1764" s="110">
        <f>'Compare Pt 1'!B3074</f>
        <v>539410</v>
      </c>
      <c r="H1764" s="84"/>
      <c r="I1764" s="84"/>
      <c r="J1764" s="84"/>
      <c r="K1764" s="84"/>
      <c r="L1764" s="84"/>
      <c r="M1764" s="84"/>
      <c r="N1764" s="84"/>
      <c r="O1764" s="84"/>
    </row>
    <row r="1765" spans="1:24" x14ac:dyDescent="0.2">
      <c r="A1765" s="84"/>
      <c r="B1765" s="110"/>
      <c r="C1765" s="110"/>
      <c r="D1765" s="110"/>
      <c r="E1765" s="110"/>
      <c r="F1765" s="110"/>
      <c r="G1765" s="110"/>
      <c r="H1765" s="84"/>
      <c r="I1765" s="84"/>
      <c r="J1765" s="84"/>
      <c r="K1765" s="84"/>
      <c r="L1765" s="84"/>
      <c r="M1765" s="84"/>
      <c r="N1765" s="84"/>
      <c r="O1765" s="84"/>
      <c r="R1765" s="148" t="s">
        <v>2675</v>
      </c>
      <c r="S1765" s="148"/>
      <c r="T1765" s="148"/>
      <c r="U1765" s="148"/>
      <c r="V1765" s="148"/>
      <c r="W1765" s="148"/>
      <c r="X1765" s="148"/>
    </row>
    <row r="1766" spans="1:24" ht="15.75" x14ac:dyDescent="0.25">
      <c r="A1766" s="99" t="s">
        <v>1764</v>
      </c>
      <c r="B1766" s="106">
        <f>'Main Pt 1'!B3075</f>
        <v>1358635</v>
      </c>
      <c r="C1766" s="106">
        <f>'Main Pt 1'!B3080</f>
        <v>699620</v>
      </c>
      <c r="D1766" s="106">
        <f>'Main Pt 1'!B3085</f>
        <v>659015</v>
      </c>
      <c r="E1766" s="106">
        <f>'Compare Pt 1'!B3075</f>
        <v>17230040</v>
      </c>
      <c r="F1766" s="106">
        <f>'Compare Pt 1'!B3080</f>
        <v>8923545</v>
      </c>
      <c r="G1766" s="106">
        <f>'Compare Pt 1'!B3085</f>
        <v>8306495</v>
      </c>
      <c r="H1766" s="69"/>
      <c r="I1766" s="69"/>
      <c r="J1766" s="112" t="str">
        <f>TRIM('Main Pt 1'!$B$2)</f>
        <v>LIM-AT</v>
      </c>
      <c r="K1766" s="100" t="str">
        <f>CONCATENATE(J1766,": Male")</f>
        <v>LIM-AT: Male</v>
      </c>
      <c r="L1766" s="100" t="str">
        <f>CONCATENATE(J1766,": Female")</f>
        <v>LIM-AT: Female</v>
      </c>
      <c r="M1766" s="69" t="str">
        <f>TRIM('Compare Pt 1'!$B$2)</f>
        <v>Total pop'n</v>
      </c>
      <c r="N1766" s="100" t="str">
        <f>CONCATENATE(M1766,": Male")</f>
        <v>Total pop'n: Male</v>
      </c>
      <c r="O1766" s="100" t="str">
        <f>CONCATENATE(M1766,": Female")</f>
        <v>Total pop'n: Female</v>
      </c>
      <c r="S1766" s="8" t="str">
        <f>J1766</f>
        <v>LIM-AT</v>
      </c>
      <c r="T1766" s="8" t="str">
        <f t="shared" ref="T1766:X1766" si="218">K1766</f>
        <v>LIM-AT: Male</v>
      </c>
      <c r="U1766" s="8" t="str">
        <f t="shared" si="218"/>
        <v>LIM-AT: Female</v>
      </c>
      <c r="V1766" s="8" t="str">
        <f t="shared" si="218"/>
        <v>Total pop'n</v>
      </c>
      <c r="W1766" s="8" t="str">
        <f t="shared" si="218"/>
        <v>Total pop'n: Male</v>
      </c>
      <c r="X1766" s="8" t="str">
        <f t="shared" si="218"/>
        <v>Total pop'n: Female</v>
      </c>
    </row>
    <row r="1767" spans="1:24" x14ac:dyDescent="0.2">
      <c r="A1767" s="69" t="s">
        <v>1765</v>
      </c>
      <c r="B1767" s="106">
        <f>'Main Pt 1'!B3076</f>
        <v>193735</v>
      </c>
      <c r="C1767" s="106">
        <f>'Main Pt 1'!B3081</f>
        <v>101360</v>
      </c>
      <c r="D1767" s="106">
        <f>'Main Pt 1'!B3086</f>
        <v>92370</v>
      </c>
      <c r="E1767" s="106">
        <f>'Compare Pt 1'!B3076</f>
        <v>1272285</v>
      </c>
      <c r="F1767" s="106">
        <f>'Compare Pt 1'!B3081</f>
        <v>639495</v>
      </c>
      <c r="G1767" s="106">
        <f>'Compare Pt 1'!B3086</f>
        <v>632785</v>
      </c>
      <c r="H1767" s="69"/>
      <c r="I1767" s="69" t="s">
        <v>2715</v>
      </c>
      <c r="J1767" s="109">
        <f t="shared" ref="J1767:O1770" si="219">B1767/B$1766</f>
        <v>0.14259532545532833</v>
      </c>
      <c r="K1767" s="109">
        <f t="shared" si="219"/>
        <v>0.14487864840913639</v>
      </c>
      <c r="L1767" s="109">
        <f t="shared" si="219"/>
        <v>0.14016372920191497</v>
      </c>
      <c r="M1767" s="109">
        <f t="shared" si="219"/>
        <v>7.3841093810577338E-2</v>
      </c>
      <c r="N1767" s="109">
        <f t="shared" si="219"/>
        <v>7.1663783843752674E-2</v>
      </c>
      <c r="O1767" s="109">
        <f t="shared" si="219"/>
        <v>7.6179543838887517E-2</v>
      </c>
      <c r="R1767" t="s">
        <v>2715</v>
      </c>
      <c r="S1767" s="136">
        <f>IF(J1767&lt;Charts!$R$1306,"",Data!J1767)</f>
        <v>0.14259532545532833</v>
      </c>
      <c r="T1767" s="136">
        <f>IF(K1767&lt;Charts!$R$1306,"",Data!K1767)</f>
        <v>0.14487864840913639</v>
      </c>
      <c r="U1767" s="136">
        <f>IF(L1767&lt;Charts!$R$1306,"",Data!L1767)</f>
        <v>0.14016372920191497</v>
      </c>
      <c r="V1767" s="136">
        <f>IF(M1767&lt;Charts!$R$1306,"",Data!M1767)</f>
        <v>7.3841093810577338E-2</v>
      </c>
      <c r="W1767" s="136">
        <f>IF(N1767&lt;Charts!$R$1306,"",Data!N1767)</f>
        <v>7.1663783843752674E-2</v>
      </c>
      <c r="X1767" s="136">
        <f>IF(O1767&lt;Charts!$R$1306,"",Data!O1767)</f>
        <v>7.6179543838887517E-2</v>
      </c>
    </row>
    <row r="1768" spans="1:24" x14ac:dyDescent="0.2">
      <c r="A1768" s="69" t="s">
        <v>1766</v>
      </c>
      <c r="B1768" s="106">
        <f>'Main Pt 1'!B3077</f>
        <v>15295</v>
      </c>
      <c r="C1768" s="106">
        <f>'Main Pt 1'!B3082</f>
        <v>10785</v>
      </c>
      <c r="D1768" s="106">
        <f>'Main Pt 1'!B3087</f>
        <v>4510</v>
      </c>
      <c r="E1768" s="106">
        <f>'Compare Pt 1'!B3077</f>
        <v>78815</v>
      </c>
      <c r="F1768" s="106">
        <f>'Compare Pt 1'!B3082</f>
        <v>54235</v>
      </c>
      <c r="G1768" s="106">
        <f>'Compare Pt 1'!B3087</f>
        <v>24575</v>
      </c>
      <c r="H1768" s="69"/>
      <c r="I1768" s="69" t="s">
        <v>2716</v>
      </c>
      <c r="J1768" s="109">
        <f t="shared" si="219"/>
        <v>1.1257622540270198E-2</v>
      </c>
      <c r="K1768" s="109">
        <f t="shared" si="219"/>
        <v>1.541551127755067E-2</v>
      </c>
      <c r="L1768" s="109">
        <f t="shared" si="219"/>
        <v>6.8435468084944951E-3</v>
      </c>
      <c r="M1768" s="109">
        <f t="shared" si="219"/>
        <v>4.5742784114256264E-3</v>
      </c>
      <c r="N1768" s="109">
        <f t="shared" si="219"/>
        <v>6.0777415253691217E-3</v>
      </c>
      <c r="O1768" s="109">
        <f t="shared" si="219"/>
        <v>2.9585282360369805E-3</v>
      </c>
      <c r="R1768" t="s">
        <v>2716</v>
      </c>
      <c r="S1768" s="138">
        <f>IF(J1768&lt;Charts!$R$1306,"",Data!J1768)</f>
        <v>1.1257622540270198E-2</v>
      </c>
      <c r="T1768" s="138">
        <f>IF(K1768&lt;Charts!$R$1306,"",Data!K1768)</f>
        <v>1.541551127755067E-2</v>
      </c>
      <c r="U1768" s="138">
        <f>IF(L1768&lt;Charts!$R$1306,"",Data!L1768)</f>
        <v>6.8435468084944951E-3</v>
      </c>
      <c r="V1768" s="138">
        <f>IF(M1768&lt;Charts!$R$1306,"",Data!M1768)</f>
        <v>4.5742784114256264E-3</v>
      </c>
      <c r="W1768" s="138">
        <f>IF(N1768&lt;Charts!$R$1306,"",Data!N1768)</f>
        <v>6.0777415253691217E-3</v>
      </c>
      <c r="X1768" s="138">
        <f>IF(O1768&lt;Charts!$R$1306,"",Data!O1768)</f>
        <v>2.9585282360369805E-3</v>
      </c>
    </row>
    <row r="1769" spans="1:24" x14ac:dyDescent="0.2">
      <c r="A1769" s="69" t="s">
        <v>1767</v>
      </c>
      <c r="B1769" s="106">
        <f>'Main Pt 1'!B3078</f>
        <v>258200</v>
      </c>
      <c r="C1769" s="106">
        <f>'Main Pt 1'!B3083</f>
        <v>183245</v>
      </c>
      <c r="D1769" s="106">
        <f>'Main Pt 1'!B3088</f>
        <v>74955</v>
      </c>
      <c r="E1769" s="106">
        <f>'Compare Pt 1'!B3078</f>
        <v>1987260</v>
      </c>
      <c r="F1769" s="106">
        <f>'Compare Pt 1'!B3083</f>
        <v>1487445</v>
      </c>
      <c r="G1769" s="106">
        <f>'Compare Pt 1'!B3088</f>
        <v>499820</v>
      </c>
      <c r="H1769" s="69"/>
      <c r="I1769" s="69" t="s">
        <v>2717</v>
      </c>
      <c r="J1769" s="109">
        <f t="shared" si="219"/>
        <v>0.19004368355003368</v>
      </c>
      <c r="K1769" s="109">
        <f t="shared" si="219"/>
        <v>0.26192075698236184</v>
      </c>
      <c r="L1769" s="109">
        <f t="shared" si="219"/>
        <v>0.11373792705780597</v>
      </c>
      <c r="M1769" s="109">
        <f t="shared" si="219"/>
        <v>0.11533693479527615</v>
      </c>
      <c r="N1769" s="109">
        <f t="shared" si="219"/>
        <v>0.16668767849548582</v>
      </c>
      <c r="O1769" s="109">
        <f t="shared" si="219"/>
        <v>6.0172190556907576E-2</v>
      </c>
      <c r="R1769" t="s">
        <v>2717</v>
      </c>
      <c r="S1769" s="136">
        <f>IF(J1769&lt;Charts!$R$1306,"",Data!J1769)</f>
        <v>0.19004368355003368</v>
      </c>
      <c r="T1769" s="136">
        <f>IF(K1769&lt;Charts!$R$1306,"",Data!K1769)</f>
        <v>0.26192075698236184</v>
      </c>
      <c r="U1769" s="136">
        <f>IF(L1769&lt;Charts!$R$1306,"",Data!L1769)</f>
        <v>0.11373792705780597</v>
      </c>
      <c r="V1769" s="136">
        <f>IF(M1769&lt;Charts!$R$1306,"",Data!M1769)</f>
        <v>0.11533693479527615</v>
      </c>
      <c r="W1769" s="136">
        <f>IF(N1769&lt;Charts!$R$1306,"",Data!N1769)</f>
        <v>0.16668767849548582</v>
      </c>
      <c r="X1769" s="136">
        <f>IF(O1769&lt;Charts!$R$1306,"",Data!O1769)</f>
        <v>6.0172190556907576E-2</v>
      </c>
    </row>
    <row r="1770" spans="1:24" x14ac:dyDescent="0.2">
      <c r="A1770" s="69" t="s">
        <v>1768</v>
      </c>
      <c r="B1770" s="106">
        <f>'Main Pt 1'!B3079</f>
        <v>891405</v>
      </c>
      <c r="C1770" s="106">
        <f>'Main Pt 1'!B3084</f>
        <v>404230</v>
      </c>
      <c r="D1770" s="106">
        <f>'Main Pt 1'!B3089</f>
        <v>487180</v>
      </c>
      <c r="E1770" s="106">
        <f>'Compare Pt 1'!B3079</f>
        <v>13891675</v>
      </c>
      <c r="F1770" s="106">
        <f>'Compare Pt 1'!B3084</f>
        <v>6742365</v>
      </c>
      <c r="G1770" s="106">
        <f>'Compare Pt 1'!B3089</f>
        <v>7149315</v>
      </c>
      <c r="H1770" s="69"/>
      <c r="I1770" s="69" t="s">
        <v>2718</v>
      </c>
      <c r="J1770" s="109">
        <f t="shared" si="219"/>
        <v>0.65610336845436779</v>
      </c>
      <c r="K1770" s="109">
        <f t="shared" si="219"/>
        <v>0.57778508333095113</v>
      </c>
      <c r="L1770" s="109">
        <f t="shared" si="219"/>
        <v>0.73925479693178453</v>
      </c>
      <c r="M1770" s="109">
        <f t="shared" si="219"/>
        <v>0.80624740279186813</v>
      </c>
      <c r="N1770" s="109">
        <f t="shared" si="219"/>
        <v>0.75557023581995719</v>
      </c>
      <c r="O1770" s="109">
        <f t="shared" si="219"/>
        <v>0.8606897373681679</v>
      </c>
      <c r="R1770" t="s">
        <v>2718</v>
      </c>
      <c r="S1770" s="136">
        <f>IF(J1770&lt;Charts!$R$1306,"",Data!J1770)</f>
        <v>0.65610336845436779</v>
      </c>
      <c r="T1770" s="136">
        <f>IF(K1770&lt;Charts!$R$1306,"",Data!K1770)</f>
        <v>0.57778508333095113</v>
      </c>
      <c r="U1770" s="136">
        <f>IF(L1770&lt;Charts!$R$1306,"",Data!L1770)</f>
        <v>0.73925479693178453</v>
      </c>
      <c r="V1770" s="136">
        <f>IF(M1770&lt;Charts!$R$1306,"",Data!M1770)</f>
        <v>0.80624740279186813</v>
      </c>
      <c r="W1770" s="136">
        <f>IF(N1770&lt;Charts!$R$1306,"",Data!N1770)</f>
        <v>0.75557023581995719</v>
      </c>
      <c r="X1770" s="136">
        <f>IF(O1770&lt;Charts!$R$1306,"",Data!O1770)</f>
        <v>0.8606897373681679</v>
      </c>
    </row>
    <row r="1771" spans="1:24" x14ac:dyDescent="0.2">
      <c r="A1771" s="69"/>
      <c r="B1771" s="106"/>
      <c r="C1771" s="106"/>
      <c r="D1771" s="106"/>
      <c r="E1771" s="106"/>
      <c r="F1771" s="106"/>
      <c r="G1771" s="106"/>
      <c r="H1771" s="69"/>
      <c r="I1771" s="69"/>
      <c r="J1771" s="69"/>
      <c r="K1771" s="69"/>
      <c r="L1771" s="69"/>
      <c r="M1771" s="69"/>
      <c r="N1771" s="69"/>
      <c r="O1771" s="69"/>
      <c r="R1771" s="148" t="s">
        <v>2675</v>
      </c>
      <c r="S1771" s="148"/>
      <c r="T1771" s="148"/>
      <c r="U1771" s="148"/>
      <c r="V1771" s="148"/>
      <c r="W1771" s="148"/>
      <c r="X1771" s="148"/>
    </row>
    <row r="1772" spans="1:24" ht="15.75" x14ac:dyDescent="0.25">
      <c r="A1772" s="102" t="s">
        <v>1775</v>
      </c>
      <c r="B1772" s="110">
        <f>'Main Pt 1'!B3090</f>
        <v>891405</v>
      </c>
      <c r="C1772" s="110">
        <f>'Main Pt 1'!B3095</f>
        <v>404225</v>
      </c>
      <c r="D1772" s="110">
        <f>'Main Pt 1'!B3100</f>
        <v>487180</v>
      </c>
      <c r="E1772" s="110">
        <f>'Compare Pt 1'!B3090</f>
        <v>13891680</v>
      </c>
      <c r="F1772" s="110">
        <f>'Compare Pt 1'!B3095</f>
        <v>6742365</v>
      </c>
      <c r="G1772" s="110">
        <f>'Compare Pt 1'!B3100</f>
        <v>7149315</v>
      </c>
      <c r="H1772" s="84"/>
      <c r="I1772" s="84"/>
      <c r="J1772" s="104" t="str">
        <f>TRIM('Main Pt 1'!$B$2)</f>
        <v>LIM-AT</v>
      </c>
      <c r="K1772" s="105" t="str">
        <f t="shared" ref="K1772" si="220">CONCATENATE(J1772,": Male")</f>
        <v>LIM-AT: Male</v>
      </c>
      <c r="L1772" s="105" t="str">
        <f t="shared" ref="L1772" si="221">CONCATENATE(J1772,": Female")</f>
        <v>LIM-AT: Female</v>
      </c>
      <c r="M1772" s="84" t="str">
        <f>TRIM('Compare Pt 1'!$B$2)</f>
        <v>Total pop'n</v>
      </c>
      <c r="N1772" s="105" t="str">
        <f t="shared" ref="N1772" si="222">CONCATENATE(M1772,": Male")</f>
        <v>Total pop'n: Male</v>
      </c>
      <c r="O1772" s="105" t="str">
        <f t="shared" ref="O1772" si="223">CONCATENATE(M1772,": Female")</f>
        <v>Total pop'n: Female</v>
      </c>
      <c r="S1772" s="8" t="str">
        <f>J1772</f>
        <v>LIM-AT</v>
      </c>
      <c r="T1772" s="8" t="str">
        <f t="shared" ref="T1772:X1772" si="224">K1772</f>
        <v>LIM-AT: Male</v>
      </c>
      <c r="U1772" s="8" t="str">
        <f t="shared" si="224"/>
        <v>LIM-AT: Female</v>
      </c>
      <c r="V1772" s="8" t="str">
        <f t="shared" si="224"/>
        <v>Total pop'n</v>
      </c>
      <c r="W1772" s="8" t="str">
        <f t="shared" si="224"/>
        <v>Total pop'n: Male</v>
      </c>
      <c r="X1772" s="8" t="str">
        <f t="shared" si="224"/>
        <v>Total pop'n: Female</v>
      </c>
    </row>
    <row r="1773" spans="1:24" x14ac:dyDescent="0.2">
      <c r="A1773" s="84" t="s">
        <v>1776</v>
      </c>
      <c r="B1773" s="110">
        <f>'Main Pt 1'!B3091</f>
        <v>614760</v>
      </c>
      <c r="C1773" s="110">
        <f>'Main Pt 1'!B3096</f>
        <v>270485</v>
      </c>
      <c r="D1773" s="110">
        <f>'Main Pt 1'!B3101</f>
        <v>344275</v>
      </c>
      <c r="E1773" s="110">
        <f>'Compare Pt 1'!B3091</f>
        <v>8102115</v>
      </c>
      <c r="F1773" s="110">
        <f>'Compare Pt 1'!B3096</f>
        <v>3723115</v>
      </c>
      <c r="G1773" s="110">
        <f>'Compare Pt 1'!B3101</f>
        <v>4379000</v>
      </c>
      <c r="H1773" s="84"/>
      <c r="I1773" s="84" t="s">
        <v>2602</v>
      </c>
      <c r="J1773" s="119">
        <f t="shared" ref="J1773:O1776" si="225">B1773/B$1772</f>
        <v>0.68965285139751287</v>
      </c>
      <c r="K1773" s="119">
        <f t="shared" si="225"/>
        <v>0.66914465953367552</v>
      </c>
      <c r="L1773" s="119">
        <f t="shared" si="225"/>
        <v>0.7066689929800074</v>
      </c>
      <c r="M1773" s="119">
        <f t="shared" si="225"/>
        <v>0.58323507307971389</v>
      </c>
      <c r="N1773" s="119">
        <f t="shared" si="225"/>
        <v>0.55219718896855929</v>
      </c>
      <c r="O1773" s="119">
        <f t="shared" si="225"/>
        <v>0.61250623311464103</v>
      </c>
      <c r="R1773" t="s">
        <v>2602</v>
      </c>
      <c r="S1773" s="136">
        <f>IF(J1773&lt;Charts!$R$1336,"",Data!J1773)</f>
        <v>0.68965285139751287</v>
      </c>
      <c r="T1773" s="136">
        <f>IF(K1773&lt;Charts!$R$1336,"",Data!K1773)</f>
        <v>0.66914465953367552</v>
      </c>
      <c r="U1773" s="136">
        <f>IF(L1773&lt;Charts!$R$1336,"",Data!L1773)</f>
        <v>0.7066689929800074</v>
      </c>
      <c r="V1773" s="136">
        <f>IF(M1773&lt;Charts!$R$1336,"",Data!M1773)</f>
        <v>0.58323507307971389</v>
      </c>
      <c r="W1773" s="136">
        <f>IF(N1773&lt;Charts!$R$1336,"",Data!N1773)</f>
        <v>0.55219718896855929</v>
      </c>
      <c r="X1773" s="136">
        <f>IF(O1773&lt;Charts!$R$1336,"",Data!O1773)</f>
        <v>0.61250623311464103</v>
      </c>
    </row>
    <row r="1774" spans="1:24" x14ac:dyDescent="0.2">
      <c r="A1774" s="84" t="s">
        <v>1777</v>
      </c>
      <c r="B1774" s="110">
        <f>'Main Pt 1'!B3092</f>
        <v>153645</v>
      </c>
      <c r="C1774" s="110">
        <f>'Main Pt 1'!B3097</f>
        <v>69370</v>
      </c>
      <c r="D1774" s="110">
        <f>'Main Pt 1'!B3102</f>
        <v>84270</v>
      </c>
      <c r="E1774" s="110">
        <f>'Compare Pt 1'!B3092</f>
        <v>2906390</v>
      </c>
      <c r="F1774" s="110">
        <f>'Compare Pt 1'!B3097</f>
        <v>1435640</v>
      </c>
      <c r="G1774" s="110">
        <f>'Compare Pt 1'!B3102</f>
        <v>1470750</v>
      </c>
      <c r="H1774" s="84"/>
      <c r="I1774" s="84" t="s">
        <v>2603</v>
      </c>
      <c r="J1774" s="119">
        <f t="shared" si="225"/>
        <v>0.17236273074528413</v>
      </c>
      <c r="K1774" s="119">
        <f t="shared" si="225"/>
        <v>0.17161234461005628</v>
      </c>
      <c r="L1774" s="119">
        <f t="shared" si="225"/>
        <v>0.17297508107886203</v>
      </c>
      <c r="M1774" s="119">
        <f t="shared" si="225"/>
        <v>0.20921803554357715</v>
      </c>
      <c r="N1774" s="119">
        <f t="shared" si="225"/>
        <v>0.21292825292015488</v>
      </c>
      <c r="O1774" s="119">
        <f t="shared" si="225"/>
        <v>0.20571900944356208</v>
      </c>
      <c r="R1774" t="s">
        <v>2603</v>
      </c>
      <c r="S1774" s="136">
        <f>IF(J1774&lt;Charts!$R$1336,"",Data!J1774)</f>
        <v>0.17236273074528413</v>
      </c>
      <c r="T1774" s="136">
        <f>IF(K1774&lt;Charts!$R$1336,"",Data!K1774)</f>
        <v>0.17161234461005628</v>
      </c>
      <c r="U1774" s="136">
        <f>IF(L1774&lt;Charts!$R$1336,"",Data!L1774)</f>
        <v>0.17297508107886203</v>
      </c>
      <c r="V1774" s="136">
        <f>IF(M1774&lt;Charts!$R$1336,"",Data!M1774)</f>
        <v>0.20921803554357715</v>
      </c>
      <c r="W1774" s="136">
        <f>IF(N1774&lt;Charts!$R$1336,"",Data!N1774)</f>
        <v>0.21292825292015488</v>
      </c>
      <c r="X1774" s="136">
        <f>IF(O1774&lt;Charts!$R$1336,"",Data!O1774)</f>
        <v>0.20571900944356208</v>
      </c>
    </row>
    <row r="1775" spans="1:24" x14ac:dyDescent="0.2">
      <c r="A1775" s="84" t="s">
        <v>1778</v>
      </c>
      <c r="B1775" s="110">
        <f>'Main Pt 1'!B3093</f>
        <v>115875</v>
      </c>
      <c r="C1775" s="110">
        <f>'Main Pt 1'!B3098</f>
        <v>60575</v>
      </c>
      <c r="D1775" s="110">
        <f>'Main Pt 1'!B3103</f>
        <v>55300</v>
      </c>
      <c r="E1775" s="110">
        <f>'Compare Pt 1'!B3093</f>
        <v>2725205</v>
      </c>
      <c r="F1775" s="110">
        <f>'Compare Pt 1'!B3098</f>
        <v>1492170</v>
      </c>
      <c r="G1775" s="110">
        <f>'Compare Pt 1'!B3103</f>
        <v>1233030</v>
      </c>
      <c r="H1775" s="84"/>
      <c r="I1775" s="84" t="s">
        <v>2604</v>
      </c>
      <c r="J1775" s="119">
        <f t="shared" si="225"/>
        <v>0.12999141804230399</v>
      </c>
      <c r="K1775" s="119">
        <f t="shared" si="225"/>
        <v>0.14985466015214299</v>
      </c>
      <c r="L1775" s="119">
        <f t="shared" si="225"/>
        <v>0.1135104068311507</v>
      </c>
      <c r="M1775" s="119">
        <f t="shared" si="225"/>
        <v>0.19617533660435599</v>
      </c>
      <c r="N1775" s="119">
        <f t="shared" si="225"/>
        <v>0.22131255130803509</v>
      </c>
      <c r="O1775" s="119">
        <f t="shared" si="225"/>
        <v>0.17246827143579491</v>
      </c>
      <c r="R1775" t="s">
        <v>2604</v>
      </c>
      <c r="S1775" s="136">
        <f>IF(J1775&lt;Charts!$R$1336,"",Data!J1775)</f>
        <v>0.12999141804230399</v>
      </c>
      <c r="T1775" s="136">
        <f>IF(K1775&lt;Charts!$R$1336,"",Data!K1775)</f>
        <v>0.14985466015214299</v>
      </c>
      <c r="U1775" s="136">
        <f>IF(L1775&lt;Charts!$R$1336,"",Data!L1775)</f>
        <v>0.1135104068311507</v>
      </c>
      <c r="V1775" s="136">
        <f>IF(M1775&lt;Charts!$R$1336,"",Data!M1775)</f>
        <v>0.19617533660435599</v>
      </c>
      <c r="W1775" s="136">
        <f>IF(N1775&lt;Charts!$R$1336,"",Data!N1775)</f>
        <v>0.22131255130803509</v>
      </c>
      <c r="X1775" s="136">
        <f>IF(O1775&lt;Charts!$R$1336,"",Data!O1775)</f>
        <v>0.17246827143579491</v>
      </c>
    </row>
    <row r="1776" spans="1:24" x14ac:dyDescent="0.2">
      <c r="A1776" s="84" t="s">
        <v>1779</v>
      </c>
      <c r="B1776" s="110">
        <f>'Main Pt 1'!B3094</f>
        <v>7125</v>
      </c>
      <c r="C1776" s="110">
        <f>'Main Pt 1'!B3099</f>
        <v>3795</v>
      </c>
      <c r="D1776" s="110">
        <f>'Main Pt 1'!B3104</f>
        <v>3335</v>
      </c>
      <c r="E1776" s="110">
        <f>'Compare Pt 1'!B3094</f>
        <v>157975</v>
      </c>
      <c r="F1776" s="110">
        <f>'Compare Pt 1'!B3099</f>
        <v>91445</v>
      </c>
      <c r="G1776" s="110">
        <f>'Compare Pt 1'!B3104</f>
        <v>66525</v>
      </c>
      <c r="H1776" s="84"/>
      <c r="I1776" s="84" t="s">
        <v>2605</v>
      </c>
      <c r="J1776" s="119">
        <f t="shared" si="225"/>
        <v>7.992999814898951E-3</v>
      </c>
      <c r="K1776" s="119">
        <f t="shared" si="225"/>
        <v>9.3883357041251777E-3</v>
      </c>
      <c r="L1776" s="119">
        <f t="shared" si="225"/>
        <v>6.8455191099798841E-3</v>
      </c>
      <c r="M1776" s="119">
        <f t="shared" si="225"/>
        <v>1.1371914700021883E-2</v>
      </c>
      <c r="N1776" s="119">
        <f t="shared" si="225"/>
        <v>1.3562748382800397E-2</v>
      </c>
      <c r="O1776" s="119">
        <f t="shared" si="225"/>
        <v>9.3050872705986512E-3</v>
      </c>
      <c r="R1776" t="s">
        <v>2605</v>
      </c>
      <c r="S1776" s="136" t="str">
        <f>IF(J1776&lt;Charts!$R$1336,"",Data!J1776)</f>
        <v/>
      </c>
      <c r="T1776" s="136" t="str">
        <f>IF(K1776&lt;Charts!$R$1336,"",Data!K1776)</f>
        <v/>
      </c>
      <c r="U1776" s="136" t="str">
        <f>IF(L1776&lt;Charts!$R$1336,"",Data!L1776)</f>
        <v/>
      </c>
      <c r="V1776" s="136">
        <f>IF(M1776&lt;Charts!$R$1336,"",Data!M1776)</f>
        <v>1.1371914700021883E-2</v>
      </c>
      <c r="W1776" s="136">
        <f>IF(N1776&lt;Charts!$R$1336,"",Data!N1776)</f>
        <v>1.3562748382800397E-2</v>
      </c>
      <c r="X1776" s="136" t="str">
        <f>IF(O1776&lt;Charts!$R$1336,"",Data!O1776)</f>
        <v/>
      </c>
    </row>
    <row r="1777" spans="1:24" x14ac:dyDescent="0.2">
      <c r="A1777" s="84"/>
      <c r="B1777" s="110"/>
      <c r="C1777" s="110"/>
      <c r="D1777" s="110"/>
      <c r="E1777" s="110"/>
      <c r="F1777" s="110"/>
      <c r="G1777" s="110"/>
      <c r="H1777" s="84"/>
      <c r="I1777" s="84"/>
      <c r="J1777" s="84"/>
      <c r="K1777" s="84"/>
      <c r="L1777" s="84"/>
      <c r="M1777" s="84"/>
      <c r="N1777" s="84"/>
      <c r="O1777" s="84"/>
      <c r="R1777" s="148" t="s">
        <v>2675</v>
      </c>
      <c r="S1777" s="148"/>
      <c r="T1777" s="148"/>
      <c r="U1777" s="148"/>
      <c r="V1777" s="148"/>
      <c r="W1777" s="148"/>
      <c r="X1777" s="148"/>
    </row>
    <row r="1778" spans="1:24" ht="15.75" x14ac:dyDescent="0.25">
      <c r="A1778" s="99" t="s">
        <v>1786</v>
      </c>
      <c r="B1778" s="106">
        <f>'Main Pt 1'!B3105</f>
        <v>1149610</v>
      </c>
      <c r="C1778" s="106">
        <f>'Main Pt 1'!B3112</f>
        <v>587470</v>
      </c>
      <c r="D1778" s="106">
        <f>'Main Pt 1'!B3119</f>
        <v>562140</v>
      </c>
      <c r="E1778" s="106">
        <f>'Compare Pt 1'!B3105</f>
        <v>15878945</v>
      </c>
      <c r="F1778" s="106">
        <f>'Compare Pt 1'!B3112</f>
        <v>8229805</v>
      </c>
      <c r="G1778" s="106">
        <f>'Compare Pt 1'!B3119</f>
        <v>7649130</v>
      </c>
      <c r="H1778" s="69"/>
      <c r="I1778" s="69"/>
      <c r="J1778" s="112" t="str">
        <f>TRIM('Main Pt 1'!$B$2)</f>
        <v>LIM-AT</v>
      </c>
      <c r="K1778" s="100" t="str">
        <f>CONCATENATE(J1778,": Male")</f>
        <v>LIM-AT: Male</v>
      </c>
      <c r="L1778" s="100" t="str">
        <f>CONCATENATE(J1778,": Female")</f>
        <v>LIM-AT: Female</v>
      </c>
      <c r="M1778" s="69" t="str">
        <f>TRIM('Compare Pt 1'!$B$2)</f>
        <v>Total pop'n</v>
      </c>
      <c r="N1778" s="100" t="str">
        <f>CONCATENATE(M1778,": Male")</f>
        <v>Total pop'n: Male</v>
      </c>
      <c r="O1778" s="100" t="str">
        <f>CONCATENATE(M1778,": Female")</f>
        <v>Total pop'n: Female</v>
      </c>
      <c r="S1778" t="s">
        <v>2391</v>
      </c>
      <c r="T1778" t="s">
        <v>2676</v>
      </c>
      <c r="U1778" t="s">
        <v>2677</v>
      </c>
      <c r="V1778" t="s">
        <v>2652</v>
      </c>
      <c r="W1778" t="s">
        <v>2678</v>
      </c>
      <c r="X1778" t="s">
        <v>2679</v>
      </c>
    </row>
    <row r="1779" spans="1:24" x14ac:dyDescent="0.2">
      <c r="A1779" s="69" t="s">
        <v>1787</v>
      </c>
      <c r="B1779" s="106">
        <f>'Main Pt 1'!B3106</f>
        <v>676085</v>
      </c>
      <c r="C1779" s="106">
        <f>'Main Pt 1'!B3113</f>
        <v>372860</v>
      </c>
      <c r="D1779" s="106">
        <f>'Main Pt 1'!B3120</f>
        <v>303225</v>
      </c>
      <c r="E1779" s="106">
        <f>'Compare Pt 1'!B3106</f>
        <v>11748095</v>
      </c>
      <c r="F1779" s="106">
        <f>'Compare Pt 1'!B3113</f>
        <v>6380120</v>
      </c>
      <c r="G1779" s="106">
        <f>'Compare Pt 1'!B3120</f>
        <v>5367975</v>
      </c>
      <c r="H1779" s="69"/>
      <c r="I1779" s="69" t="s">
        <v>2414</v>
      </c>
      <c r="J1779" s="109">
        <f t="shared" ref="J1779:L1784" si="226">B1779/B$1778</f>
        <v>0.58809944241960321</v>
      </c>
      <c r="K1779" s="109">
        <f t="shared" si="226"/>
        <v>0.63468772873508439</v>
      </c>
      <c r="L1779" s="109">
        <f t="shared" si="226"/>
        <v>0.53941189027644354</v>
      </c>
      <c r="M1779" s="109">
        <f t="shared" ref="M1779:O1784" si="227">E1779/E$1778</f>
        <v>0.73985362377664254</v>
      </c>
      <c r="N1779" s="109">
        <f t="shared" si="227"/>
        <v>0.77524558601327731</v>
      </c>
      <c r="O1779" s="109">
        <f t="shared" si="227"/>
        <v>0.7017758882382702</v>
      </c>
      <c r="R1779" t="s">
        <v>2414</v>
      </c>
      <c r="S1779" s="136">
        <f>IF(J1779&lt;Charts!$R$1363,"",Data!J1779)</f>
        <v>0.58809944241960321</v>
      </c>
      <c r="T1779" s="136">
        <f>IF(K1779&lt;Charts!$R$1363,"",Data!K1779)</f>
        <v>0.63468772873508439</v>
      </c>
      <c r="U1779" s="136">
        <f>IF(L1779&lt;Charts!$R$1363,"",Data!L1779)</f>
        <v>0.53941189027644354</v>
      </c>
      <c r="V1779" s="136">
        <f>IF(M1779&lt;Charts!$R$1363,"",Data!M1779)</f>
        <v>0.73985362377664254</v>
      </c>
      <c r="W1779" s="136">
        <f>IF(N1779&lt;Charts!$R$1363,"",Data!N1779)</f>
        <v>0.77524558601327731</v>
      </c>
      <c r="X1779" s="136">
        <f>IF(O1779&lt;Charts!$R$1363,"",Data!O1779)</f>
        <v>0.7017758882382702</v>
      </c>
    </row>
    <row r="1780" spans="1:24" x14ac:dyDescent="0.2">
      <c r="A1780" s="69" t="s">
        <v>1788</v>
      </c>
      <c r="B1780" s="106">
        <f>'Main Pt 1'!B3107</f>
        <v>77300</v>
      </c>
      <c r="C1780" s="106">
        <f>'Main Pt 1'!B3114</f>
        <v>35930</v>
      </c>
      <c r="D1780" s="106">
        <f>'Main Pt 1'!B3121</f>
        <v>41370</v>
      </c>
      <c r="E1780" s="106">
        <f>'Compare Pt 1'!B3107</f>
        <v>868920</v>
      </c>
      <c r="F1780" s="106">
        <f>'Compare Pt 1'!B3114</f>
        <v>349855</v>
      </c>
      <c r="G1780" s="106">
        <f>'Compare Pt 1'!B3121</f>
        <v>519065</v>
      </c>
      <c r="H1780" s="69"/>
      <c r="I1780" s="69" t="s">
        <v>2415</v>
      </c>
      <c r="J1780" s="109">
        <f t="shared" si="226"/>
        <v>6.7240194500743727E-2</v>
      </c>
      <c r="K1780" s="109">
        <f t="shared" si="226"/>
        <v>6.1160569901441773E-2</v>
      </c>
      <c r="L1780" s="109">
        <f t="shared" si="226"/>
        <v>7.3593766677340161E-2</v>
      </c>
      <c r="M1780" s="109">
        <f t="shared" si="227"/>
        <v>5.4721519597177269E-2</v>
      </c>
      <c r="N1780" s="109">
        <f t="shared" si="227"/>
        <v>4.251072777544547E-2</v>
      </c>
      <c r="O1780" s="109">
        <f t="shared" si="227"/>
        <v>6.7859351324921921E-2</v>
      </c>
      <c r="R1780" t="s">
        <v>2415</v>
      </c>
      <c r="S1780" s="136">
        <f>IF(J1780&lt;Charts!$R$1363,"",Data!J1780)</f>
        <v>6.7240194500743727E-2</v>
      </c>
      <c r="T1780" s="136">
        <f>IF(K1780&lt;Charts!$R$1363,"",Data!K1780)</f>
        <v>6.1160569901441773E-2</v>
      </c>
      <c r="U1780" s="136">
        <f>IF(L1780&lt;Charts!$R$1363,"",Data!L1780)</f>
        <v>7.3593766677340161E-2</v>
      </c>
      <c r="V1780" s="136">
        <f>IF(M1780&lt;Charts!$R$1363,"",Data!M1780)</f>
        <v>5.4721519597177269E-2</v>
      </c>
      <c r="W1780" s="136">
        <f>IF(N1780&lt;Charts!$R$1363,"",Data!N1780)</f>
        <v>4.251072777544547E-2</v>
      </c>
      <c r="X1780" s="136">
        <f>IF(O1780&lt;Charts!$R$1363,"",Data!O1780)</f>
        <v>6.7859351324921921E-2</v>
      </c>
    </row>
    <row r="1781" spans="1:24" x14ac:dyDescent="0.2">
      <c r="A1781" s="69" t="s">
        <v>1789</v>
      </c>
      <c r="B1781" s="106">
        <f>'Main Pt 1'!B3108</f>
        <v>229970</v>
      </c>
      <c r="C1781" s="106">
        <f>'Main Pt 1'!B3115</f>
        <v>99575</v>
      </c>
      <c r="D1781" s="106">
        <f>'Main Pt 1'!B3122</f>
        <v>130390</v>
      </c>
      <c r="E1781" s="106">
        <f>'Compare Pt 1'!B3108</f>
        <v>1968215</v>
      </c>
      <c r="F1781" s="106">
        <f>'Compare Pt 1'!B3115</f>
        <v>846735</v>
      </c>
      <c r="G1781" s="106">
        <f>'Compare Pt 1'!B3122</f>
        <v>1121485</v>
      </c>
      <c r="H1781" s="69"/>
      <c r="I1781" s="69" t="s">
        <v>2416</v>
      </c>
      <c r="J1781" s="109">
        <f t="shared" si="226"/>
        <v>0.20004175329024626</v>
      </c>
      <c r="K1781" s="109">
        <f t="shared" si="226"/>
        <v>0.16949801692001293</v>
      </c>
      <c r="L1781" s="109">
        <f t="shared" si="226"/>
        <v>0.23195289429679439</v>
      </c>
      <c r="M1781" s="109">
        <f t="shared" si="227"/>
        <v>0.12395124487174683</v>
      </c>
      <c r="N1781" s="109">
        <f t="shared" si="227"/>
        <v>0.10288639888794449</v>
      </c>
      <c r="O1781" s="109">
        <f t="shared" si="227"/>
        <v>0.14661602038401753</v>
      </c>
      <c r="R1781" t="s">
        <v>2416</v>
      </c>
      <c r="S1781" s="136">
        <f>IF(J1781&lt;Charts!$R$1363,"",Data!J1781)</f>
        <v>0.20004175329024626</v>
      </c>
      <c r="T1781" s="136">
        <f>IF(K1781&lt;Charts!$R$1363,"",Data!K1781)</f>
        <v>0.16949801692001293</v>
      </c>
      <c r="U1781" s="136">
        <f>IF(L1781&lt;Charts!$R$1363,"",Data!L1781)</f>
        <v>0.23195289429679439</v>
      </c>
      <c r="V1781" s="136">
        <f>IF(M1781&lt;Charts!$R$1363,"",Data!M1781)</f>
        <v>0.12395124487174683</v>
      </c>
      <c r="W1781" s="136">
        <f>IF(N1781&lt;Charts!$R$1363,"",Data!N1781)</f>
        <v>0.10288639888794449</v>
      </c>
      <c r="X1781" s="136">
        <f>IF(O1781&lt;Charts!$R$1363,"",Data!O1781)</f>
        <v>0.14661602038401753</v>
      </c>
    </row>
    <row r="1782" spans="1:24" x14ac:dyDescent="0.2">
      <c r="A1782" s="69" t="s">
        <v>1790</v>
      </c>
      <c r="B1782" s="106">
        <f>'Main Pt 1'!B3109</f>
        <v>124080</v>
      </c>
      <c r="C1782" s="106">
        <f>'Main Pt 1'!B3116</f>
        <v>54370</v>
      </c>
      <c r="D1782" s="106">
        <f>'Main Pt 1'!B3123</f>
        <v>69710</v>
      </c>
      <c r="E1782" s="106">
        <f>'Compare Pt 1'!B3109</f>
        <v>877990</v>
      </c>
      <c r="F1782" s="106">
        <f>'Compare Pt 1'!B3116</f>
        <v>392955</v>
      </c>
      <c r="G1782" s="106">
        <f>'Compare Pt 1'!B3123</f>
        <v>485030</v>
      </c>
      <c r="H1782" s="69"/>
      <c r="I1782" s="69" t="s">
        <v>2417</v>
      </c>
      <c r="J1782" s="109">
        <f t="shared" si="226"/>
        <v>0.10793225528657545</v>
      </c>
      <c r="K1782" s="109">
        <f t="shared" si="226"/>
        <v>9.2549406778218463E-2</v>
      </c>
      <c r="L1782" s="109">
        <f t="shared" si="226"/>
        <v>0.12400825417155868</v>
      </c>
      <c r="M1782" s="109">
        <f t="shared" si="227"/>
        <v>5.5292716235241068E-2</v>
      </c>
      <c r="N1782" s="109">
        <f t="shared" si="227"/>
        <v>4.7747789892956152E-2</v>
      </c>
      <c r="O1782" s="109">
        <f t="shared" si="227"/>
        <v>6.3409825692595109E-2</v>
      </c>
      <c r="R1782" t="s">
        <v>2417</v>
      </c>
      <c r="S1782" s="136">
        <f>IF(J1782&lt;Charts!$R$1363,"",Data!J1782)</f>
        <v>0.10793225528657545</v>
      </c>
      <c r="T1782" s="136">
        <f>IF(K1782&lt;Charts!$R$1363,"",Data!K1782)</f>
        <v>9.2549406778218463E-2</v>
      </c>
      <c r="U1782" s="136">
        <f>IF(L1782&lt;Charts!$R$1363,"",Data!L1782)</f>
        <v>0.12400825417155868</v>
      </c>
      <c r="V1782" s="136">
        <f>IF(M1782&lt;Charts!$R$1363,"",Data!M1782)</f>
        <v>5.5292716235241068E-2</v>
      </c>
      <c r="W1782" s="136">
        <f>IF(N1782&lt;Charts!$R$1363,"",Data!N1782)</f>
        <v>4.7747789892956152E-2</v>
      </c>
      <c r="X1782" s="136">
        <f>IF(O1782&lt;Charts!$R$1363,"",Data!O1782)</f>
        <v>6.3409825692595109E-2</v>
      </c>
    </row>
    <row r="1783" spans="1:24" x14ac:dyDescent="0.2">
      <c r="A1783" s="69" t="s">
        <v>1791</v>
      </c>
      <c r="B1783" s="106">
        <f>'Main Pt 1'!B3110</f>
        <v>23370</v>
      </c>
      <c r="C1783" s="106">
        <f>'Main Pt 1'!B3117</f>
        <v>15330</v>
      </c>
      <c r="D1783" s="106">
        <f>'Main Pt 1'!B3124</f>
        <v>8035</v>
      </c>
      <c r="E1783" s="106">
        <f>'Compare Pt 1'!B3110</f>
        <v>222130</v>
      </c>
      <c r="F1783" s="106">
        <f>'Compare Pt 1'!B3117</f>
        <v>146615</v>
      </c>
      <c r="G1783" s="106">
        <f>'Compare Pt 1'!B3124</f>
        <v>75515</v>
      </c>
      <c r="H1783" s="69"/>
      <c r="I1783" s="69" t="s">
        <v>2418</v>
      </c>
      <c r="J1783" s="109">
        <f t="shared" si="226"/>
        <v>2.0328633188646583E-2</v>
      </c>
      <c r="K1783" s="109">
        <f t="shared" si="226"/>
        <v>2.6094949529337667E-2</v>
      </c>
      <c r="L1783" s="109">
        <f t="shared" si="226"/>
        <v>1.4293592343544314E-2</v>
      </c>
      <c r="M1783" s="109">
        <f t="shared" si="227"/>
        <v>1.3988964632096149E-2</v>
      </c>
      <c r="N1783" s="109">
        <f t="shared" si="227"/>
        <v>1.7815124416678159E-2</v>
      </c>
      <c r="O1783" s="109">
        <f t="shared" si="227"/>
        <v>9.8723645695654276E-3</v>
      </c>
      <c r="R1783" t="s">
        <v>2418</v>
      </c>
      <c r="S1783" s="136">
        <f>IF(J1783&lt;Charts!$R$1363,"",Data!J1783)</f>
        <v>2.0328633188646583E-2</v>
      </c>
      <c r="T1783" s="136">
        <f>IF(K1783&lt;Charts!$R$1363,"",Data!K1783)</f>
        <v>2.6094949529337667E-2</v>
      </c>
      <c r="U1783" s="136">
        <f>IF(L1783&lt;Charts!$R$1363,"",Data!L1783)</f>
        <v>1.4293592343544314E-2</v>
      </c>
      <c r="V1783" s="136">
        <f>IF(M1783&lt;Charts!$R$1363,"",Data!M1783)</f>
        <v>1.3988964632096149E-2</v>
      </c>
      <c r="W1783" s="136">
        <f>IF(N1783&lt;Charts!$R$1363,"",Data!N1783)</f>
        <v>1.7815124416678159E-2</v>
      </c>
      <c r="X1783" s="136" t="str">
        <f>IF(O1783&lt;Charts!$R$1363,"",Data!O1783)</f>
        <v/>
      </c>
    </row>
    <row r="1784" spans="1:24" x14ac:dyDescent="0.2">
      <c r="A1784" s="69" t="s">
        <v>1792</v>
      </c>
      <c r="B1784" s="106">
        <f>'Main Pt 1'!B3111</f>
        <v>18800</v>
      </c>
      <c r="C1784" s="106">
        <f>'Main Pt 1'!B3118</f>
        <v>9395</v>
      </c>
      <c r="D1784" s="106">
        <f>'Main Pt 1'!B3125</f>
        <v>9405</v>
      </c>
      <c r="E1784" s="106">
        <f>'Compare Pt 1'!B3111</f>
        <v>193590</v>
      </c>
      <c r="F1784" s="106">
        <f>'Compare Pt 1'!B3118</f>
        <v>113525</v>
      </c>
      <c r="G1784" s="106">
        <f>'Compare Pt 1'!B3125</f>
        <v>80060</v>
      </c>
      <c r="H1784" s="69"/>
      <c r="I1784" s="69" t="s">
        <v>2419</v>
      </c>
      <c r="J1784" s="109">
        <f t="shared" si="226"/>
        <v>1.6353372013117491E-2</v>
      </c>
      <c r="K1784" s="109">
        <f t="shared" si="226"/>
        <v>1.599230599009311E-2</v>
      </c>
      <c r="L1784" s="109">
        <f t="shared" si="226"/>
        <v>1.6730707652897855E-2</v>
      </c>
      <c r="M1784" s="109">
        <f t="shared" si="227"/>
        <v>1.2191616004715678E-2</v>
      </c>
      <c r="N1784" s="109">
        <f t="shared" si="227"/>
        <v>1.379437301369838E-2</v>
      </c>
      <c r="O1784" s="109">
        <f t="shared" si="227"/>
        <v>1.0466549790629784E-2</v>
      </c>
      <c r="R1784" t="s">
        <v>2419</v>
      </c>
      <c r="S1784" s="136">
        <f>IF(J1784&lt;Charts!$R$1363,"",Data!J1784)</f>
        <v>1.6353372013117491E-2</v>
      </c>
      <c r="T1784" s="136">
        <f>IF(K1784&lt;Charts!$R$1363,"",Data!K1784)</f>
        <v>1.599230599009311E-2</v>
      </c>
      <c r="U1784" s="136">
        <f>IF(L1784&lt;Charts!$R$1363,"",Data!L1784)</f>
        <v>1.6730707652897855E-2</v>
      </c>
      <c r="V1784" s="136">
        <f>IF(M1784&lt;Charts!$R$1363,"",Data!M1784)</f>
        <v>1.2191616004715678E-2</v>
      </c>
      <c r="W1784" s="136">
        <f>IF(N1784&lt;Charts!$R$1363,"",Data!N1784)</f>
        <v>1.379437301369838E-2</v>
      </c>
      <c r="X1784" s="136">
        <f>IF(O1784&lt;Charts!$R$1363,"",Data!O1784)</f>
        <v>1.0466549790629784E-2</v>
      </c>
    </row>
    <row r="1785" spans="1:24" x14ac:dyDescent="0.2">
      <c r="A1785" s="69"/>
      <c r="B1785" s="106"/>
      <c r="C1785" s="106"/>
      <c r="D1785" s="106"/>
      <c r="E1785" s="106"/>
      <c r="F1785" s="106"/>
      <c r="G1785" s="106"/>
      <c r="H1785" s="69"/>
      <c r="I1785" s="69"/>
      <c r="J1785" s="69"/>
      <c r="K1785" s="69"/>
      <c r="L1785" s="69"/>
      <c r="M1785" s="69"/>
      <c r="N1785" s="69"/>
      <c r="O1785" s="69"/>
    </row>
    <row r="1786" spans="1:24" ht="15.75" x14ac:dyDescent="0.25">
      <c r="A1786" s="102" t="s">
        <v>1801</v>
      </c>
      <c r="B1786" s="110">
        <f>'Main Pt 1'!B3126</f>
        <v>1149610</v>
      </c>
      <c r="C1786" s="110">
        <f>'Main Pt 1'!B3132</f>
        <v>587475</v>
      </c>
      <c r="D1786" s="110">
        <f>'Main Pt 1'!B3138</f>
        <v>562140</v>
      </c>
      <c r="E1786" s="110">
        <f>'Compare Pt 1'!B3126</f>
        <v>15878940</v>
      </c>
      <c r="F1786" s="110">
        <f>'Compare Pt 1'!B3132</f>
        <v>8229805</v>
      </c>
      <c r="G1786" s="110">
        <f>'Compare Pt 1'!B3138</f>
        <v>7649135</v>
      </c>
      <c r="H1786" s="84"/>
      <c r="I1786" s="84"/>
      <c r="J1786" s="104" t="str">
        <f>TRIM('Main Pt 1'!$B$2)</f>
        <v>LIM-AT</v>
      </c>
      <c r="K1786" s="105" t="str">
        <f>CONCATENATE(J1786,": Male")</f>
        <v>LIM-AT: Male</v>
      </c>
      <c r="L1786" s="105" t="str">
        <f>CONCATENATE(J1786,": Female")</f>
        <v>LIM-AT: Female</v>
      </c>
      <c r="M1786" s="84" t="str">
        <f>TRIM('Compare Pt 1'!$B$2)</f>
        <v>Total pop'n</v>
      </c>
      <c r="N1786" s="105" t="str">
        <f>CONCATENATE(M1786,": Male")</f>
        <v>Total pop'n: Male</v>
      </c>
      <c r="O1786" s="105" t="str">
        <f>CONCATENATE(M1786,": Female")</f>
        <v>Total pop'n: Female</v>
      </c>
    </row>
    <row r="1787" spans="1:24" x14ac:dyDescent="0.2">
      <c r="A1787" s="84" t="s">
        <v>1802</v>
      </c>
      <c r="B1787" s="110">
        <f>'Main Pt 1'!B3127</f>
        <v>331165</v>
      </c>
      <c r="C1787" s="110">
        <f>'Main Pt 1'!B3133</f>
        <v>148670</v>
      </c>
      <c r="D1787" s="110">
        <f>'Main Pt 1'!B3139</f>
        <v>182495</v>
      </c>
      <c r="E1787" s="110">
        <f>'Compare Pt 1'!B3127</f>
        <v>4449920</v>
      </c>
      <c r="F1787" s="110">
        <f>'Compare Pt 1'!B3133</f>
        <v>2071365</v>
      </c>
      <c r="G1787" s="110">
        <f>'Compare Pt 1'!B3139</f>
        <v>2378555</v>
      </c>
      <c r="H1787" s="84"/>
      <c r="I1787" s="84" t="str">
        <f>TRIM(A1787)</f>
        <v>Less than 15 minutes</v>
      </c>
      <c r="J1787" s="103">
        <f t="shared" ref="J1787:L1791" si="228">B1787/B$1786</f>
        <v>0.28806725759170504</v>
      </c>
      <c r="K1787" s="103">
        <f t="shared" si="228"/>
        <v>0.25306608791863483</v>
      </c>
      <c r="L1787" s="103">
        <f t="shared" si="228"/>
        <v>0.32464332728501799</v>
      </c>
      <c r="M1787" s="103">
        <f t="shared" ref="M1787:O1791" si="229">E1787/E$1786</f>
        <v>0.28024036868959767</v>
      </c>
      <c r="N1787" s="103">
        <f t="shared" si="229"/>
        <v>0.25169065366676369</v>
      </c>
      <c r="O1787" s="103">
        <f t="shared" si="229"/>
        <v>0.31095738276288759</v>
      </c>
    </row>
    <row r="1788" spans="1:24" x14ac:dyDescent="0.2">
      <c r="A1788" s="84" t="s">
        <v>1803</v>
      </c>
      <c r="B1788" s="110">
        <f>'Main Pt 1'!B3128</f>
        <v>369165</v>
      </c>
      <c r="C1788" s="110">
        <f>'Main Pt 1'!B3134</f>
        <v>185825</v>
      </c>
      <c r="D1788" s="110">
        <f>'Main Pt 1'!B3140</f>
        <v>183340</v>
      </c>
      <c r="E1788" s="110">
        <f>'Compare Pt 1'!B3128</f>
        <v>5314295</v>
      </c>
      <c r="F1788" s="110">
        <f>'Compare Pt 1'!B3134</f>
        <v>2725165</v>
      </c>
      <c r="G1788" s="110">
        <f>'Compare Pt 1'!B3140</f>
        <v>2589130</v>
      </c>
      <c r="H1788" s="84"/>
      <c r="I1788" s="84" t="str">
        <f>TRIM(A1788)</f>
        <v>15 to 29 minutes</v>
      </c>
      <c r="J1788" s="103">
        <f t="shared" si="228"/>
        <v>0.32112194570332547</v>
      </c>
      <c r="K1788" s="103">
        <f t="shared" si="228"/>
        <v>0.31631133239712328</v>
      </c>
      <c r="L1788" s="103">
        <f t="shared" si="228"/>
        <v>0.32614651154516666</v>
      </c>
      <c r="M1788" s="103">
        <f t="shared" si="229"/>
        <v>0.33467567734370179</v>
      </c>
      <c r="N1788" s="103">
        <f t="shared" si="229"/>
        <v>0.33113360523122964</v>
      </c>
      <c r="O1788" s="103">
        <f t="shared" si="229"/>
        <v>0.33848663933895795</v>
      </c>
    </row>
    <row r="1789" spans="1:24" x14ac:dyDescent="0.2">
      <c r="A1789" s="84" t="s">
        <v>1804</v>
      </c>
      <c r="B1789" s="110">
        <f>'Main Pt 1'!B3129</f>
        <v>238610</v>
      </c>
      <c r="C1789" s="110">
        <f>'Main Pt 1'!B3135</f>
        <v>133815</v>
      </c>
      <c r="D1789" s="110">
        <f>'Main Pt 1'!B3141</f>
        <v>104800</v>
      </c>
      <c r="E1789" s="110">
        <f>'Compare Pt 1'!B3129</f>
        <v>3228840</v>
      </c>
      <c r="F1789" s="110">
        <f>'Compare Pt 1'!B3135</f>
        <v>1782680</v>
      </c>
      <c r="G1789" s="110">
        <f>'Compare Pt 1'!B3141</f>
        <v>1446165</v>
      </c>
      <c r="H1789" s="84"/>
      <c r="I1789" s="84" t="str">
        <f>TRIM(A1789)</f>
        <v>30 to 44 minutes</v>
      </c>
      <c r="J1789" s="103">
        <f t="shared" si="228"/>
        <v>0.20755734553457258</v>
      </c>
      <c r="K1789" s="103">
        <f t="shared" si="228"/>
        <v>0.22777990552789482</v>
      </c>
      <c r="L1789" s="103">
        <f t="shared" si="228"/>
        <v>0.18643042658412495</v>
      </c>
      <c r="M1789" s="103">
        <f t="shared" si="229"/>
        <v>0.2033410290611338</v>
      </c>
      <c r="N1789" s="103">
        <f t="shared" si="229"/>
        <v>0.21661266579220284</v>
      </c>
      <c r="O1789" s="103">
        <f t="shared" si="229"/>
        <v>0.18906255413193779</v>
      </c>
    </row>
    <row r="1790" spans="1:24" x14ac:dyDescent="0.2">
      <c r="A1790" s="84" t="s">
        <v>1805</v>
      </c>
      <c r="B1790" s="110">
        <f>'Main Pt 1'!B3130</f>
        <v>93855</v>
      </c>
      <c r="C1790" s="110">
        <f>'Main Pt 1'!B3136</f>
        <v>51270</v>
      </c>
      <c r="D1790" s="110">
        <f>'Main Pt 1'!B3142</f>
        <v>42590</v>
      </c>
      <c r="E1790" s="110">
        <f>'Compare Pt 1'!B3130</f>
        <v>1391060</v>
      </c>
      <c r="F1790" s="110">
        <f>'Compare Pt 1'!B3136</f>
        <v>768120</v>
      </c>
      <c r="G1790" s="110">
        <f>'Compare Pt 1'!B3142</f>
        <v>622940</v>
      </c>
      <c r="H1790" s="84"/>
      <c r="I1790" s="84" t="str">
        <f>TRIM(A1790)</f>
        <v>45 to 59 minutes</v>
      </c>
      <c r="J1790" s="103">
        <f t="shared" si="228"/>
        <v>8.1640730334635231E-2</v>
      </c>
      <c r="K1790" s="103">
        <f t="shared" si="228"/>
        <v>8.7271798799948938E-2</v>
      </c>
      <c r="L1790" s="103">
        <f t="shared" si="228"/>
        <v>7.5764044544063755E-2</v>
      </c>
      <c r="M1790" s="103">
        <f t="shared" si="229"/>
        <v>8.7604084403618887E-2</v>
      </c>
      <c r="N1790" s="103">
        <f t="shared" si="229"/>
        <v>9.3333924679867869E-2</v>
      </c>
      <c r="O1790" s="103">
        <f t="shared" si="229"/>
        <v>8.1439273852533647E-2</v>
      </c>
    </row>
    <row r="1791" spans="1:24" x14ac:dyDescent="0.2">
      <c r="A1791" s="84" t="s">
        <v>1806</v>
      </c>
      <c r="B1791" s="110">
        <f>'Main Pt 1'!B3131</f>
        <v>116815</v>
      </c>
      <c r="C1791" s="110">
        <f>'Main Pt 1'!B3137</f>
        <v>67895</v>
      </c>
      <c r="D1791" s="110">
        <f>'Main Pt 1'!B3143</f>
        <v>48920</v>
      </c>
      <c r="E1791" s="110">
        <f>'Compare Pt 1'!B3131</f>
        <v>1494830</v>
      </c>
      <c r="F1791" s="110">
        <f>'Compare Pt 1'!B3137</f>
        <v>882485</v>
      </c>
      <c r="G1791" s="110">
        <f>'Compare Pt 1'!B3143</f>
        <v>612345</v>
      </c>
      <c r="H1791" s="84"/>
      <c r="I1791" s="84" t="str">
        <f>TRIM(A1791)</f>
        <v>60 minutes and over</v>
      </c>
      <c r="J1791" s="103">
        <f t="shared" si="228"/>
        <v>0.1016127208357617</v>
      </c>
      <c r="K1791" s="103">
        <f t="shared" si="228"/>
        <v>0.11557087535639815</v>
      </c>
      <c r="L1791" s="103">
        <f t="shared" si="228"/>
        <v>8.7024584623047643E-2</v>
      </c>
      <c r="M1791" s="103">
        <f t="shared" si="229"/>
        <v>9.4139155384427423E-2</v>
      </c>
      <c r="N1791" s="103">
        <f t="shared" si="229"/>
        <v>0.10723036572555486</v>
      </c>
      <c r="O1791" s="103">
        <f t="shared" si="229"/>
        <v>8.0054149913683051E-2</v>
      </c>
    </row>
    <row r="1792" spans="1:24" x14ac:dyDescent="0.2">
      <c r="A1792" s="84"/>
      <c r="B1792" s="110"/>
      <c r="C1792" s="110"/>
      <c r="D1792" s="110"/>
      <c r="E1792" s="110"/>
      <c r="F1792" s="110"/>
      <c r="G1792" s="110"/>
      <c r="H1792" s="84"/>
      <c r="I1792" s="84"/>
      <c r="J1792" s="84"/>
      <c r="K1792" s="84"/>
      <c r="L1792" s="84"/>
      <c r="M1792" s="84"/>
      <c r="N1792" s="84"/>
      <c r="O1792" s="84"/>
    </row>
    <row r="1793" spans="1:15" ht="15.75" x14ac:dyDescent="0.25">
      <c r="A1793" s="99" t="s">
        <v>2339</v>
      </c>
      <c r="B1793" s="106">
        <f>'Main Pt 2'!B2022</f>
        <v>3824495</v>
      </c>
      <c r="C1793" s="106">
        <f>'Main Pt 2'!B2026</f>
        <v>1736495</v>
      </c>
      <c r="D1793" s="106">
        <f>'Main Pt 2'!B2030</f>
        <v>2088000</v>
      </c>
      <c r="E1793" s="106">
        <f>'Compare Pt 2'!B2022</f>
        <v>28643015</v>
      </c>
      <c r="F1793" s="106">
        <f>'Compare Pt 2'!B2026</f>
        <v>13990430</v>
      </c>
      <c r="G1793" s="106">
        <f>'Compare Pt 2'!B2030</f>
        <v>14652585</v>
      </c>
      <c r="H1793" s="69"/>
      <c r="I1793" s="69"/>
      <c r="J1793" s="69"/>
      <c r="K1793" s="69"/>
      <c r="L1793" s="69"/>
      <c r="M1793" s="69"/>
      <c r="N1793" s="69"/>
      <c r="O1793" s="69"/>
    </row>
    <row r="1794" spans="1:15" x14ac:dyDescent="0.2">
      <c r="A1794" s="69" t="s">
        <v>2340</v>
      </c>
      <c r="B1794" s="106">
        <f>'Main Pt 2'!B2023</f>
        <v>323360</v>
      </c>
      <c r="C1794" s="106">
        <f>'Main Pt 2'!B2027</f>
        <v>184335</v>
      </c>
      <c r="D1794" s="106">
        <f>'Main Pt 2'!B2031</f>
        <v>139030</v>
      </c>
      <c r="E1794" s="106">
        <f>'Compare Pt 2'!B2023</f>
        <v>9367050</v>
      </c>
      <c r="F1794" s="106">
        <f>'Compare Pt 2'!B2027</f>
        <v>5231015</v>
      </c>
      <c r="G1794" s="106">
        <f>'Compare Pt 2'!B2031</f>
        <v>4136035</v>
      </c>
      <c r="H1794" s="69"/>
      <c r="I1794" s="69"/>
      <c r="J1794" s="69"/>
      <c r="K1794" s="69"/>
      <c r="L1794" s="69"/>
      <c r="M1794" s="69"/>
      <c r="N1794" s="69"/>
      <c r="O1794" s="69"/>
    </row>
    <row r="1795" spans="1:15" x14ac:dyDescent="0.2">
      <c r="A1795" s="69" t="s">
        <v>2341</v>
      </c>
      <c r="B1795" s="106">
        <f>'Main Pt 2'!B2024</f>
        <v>15013</v>
      </c>
      <c r="C1795" s="106">
        <f>'Main Pt 2'!B2028</f>
        <v>14246</v>
      </c>
      <c r="D1795" s="106">
        <f>'Main Pt 2'!B2032</f>
        <v>16048</v>
      </c>
      <c r="E1795" s="106">
        <f>'Compare Pt 2'!B2024</f>
        <v>53431</v>
      </c>
      <c r="F1795" s="106">
        <f>'Compare Pt 2'!B2028</f>
        <v>59326</v>
      </c>
      <c r="G1795" s="106">
        <f>'Compare Pt 2'!B2032</f>
        <v>47420</v>
      </c>
      <c r="H1795" s="69"/>
      <c r="I1795" s="69"/>
      <c r="J1795" s="69"/>
      <c r="K1795" s="69"/>
      <c r="L1795" s="69"/>
      <c r="M1795" s="69"/>
      <c r="N1795" s="69"/>
      <c r="O1795" s="69"/>
    </row>
    <row r="1796" spans="1:15" x14ac:dyDescent="0.2">
      <c r="A1796" s="69" t="s">
        <v>2342</v>
      </c>
      <c r="B1796" s="106">
        <f>'Main Pt 2'!B2025</f>
        <v>15283</v>
      </c>
      <c r="C1796" s="106">
        <f>'Main Pt 2'!B2029</f>
        <v>14935</v>
      </c>
      <c r="D1796" s="106">
        <f>'Main Pt 2'!B2033</f>
        <v>15744</v>
      </c>
      <c r="E1796" s="106">
        <f>'Compare Pt 2'!B2025</f>
        <v>65997</v>
      </c>
      <c r="F1796" s="106">
        <f>'Compare Pt 2'!B2029</f>
        <v>74289</v>
      </c>
      <c r="G1796" s="106">
        <f>'Compare Pt 2'!B2033</f>
        <v>55510</v>
      </c>
      <c r="H1796" s="69"/>
      <c r="I1796" s="69"/>
      <c r="J1796" s="69"/>
      <c r="K1796" s="69"/>
      <c r="L1796" s="69"/>
      <c r="M1796" s="69"/>
      <c r="N1796" s="69"/>
      <c r="O1796" s="69"/>
    </row>
    <row r="1797" spans="1:15" x14ac:dyDescent="0.2">
      <c r="A1797" s="69"/>
      <c r="B1797" s="106"/>
      <c r="C1797" s="106"/>
      <c r="D1797" s="106"/>
      <c r="E1797" s="106"/>
      <c r="F1797" s="106"/>
      <c r="G1797" s="106"/>
      <c r="H1797" s="69"/>
      <c r="I1797" s="69"/>
      <c r="J1797" s="69"/>
      <c r="K1797" s="69"/>
      <c r="L1797" s="69"/>
      <c r="M1797" s="69"/>
      <c r="N1797" s="69"/>
      <c r="O1797" s="69"/>
    </row>
    <row r="1798" spans="1:15" ht="15.75" x14ac:dyDescent="0.25">
      <c r="A1798" s="102" t="s">
        <v>2348</v>
      </c>
      <c r="B1798" s="110">
        <f>'Main Pt 2'!B2034</f>
        <v>1782710</v>
      </c>
      <c r="C1798" s="110">
        <f>'Main Pt 2'!B2303</f>
        <v>907455</v>
      </c>
      <c r="D1798" s="110">
        <f>'Main Pt 2'!B2572</f>
        <v>875255</v>
      </c>
      <c r="E1798" s="110">
        <f>'Compare Pt 2'!B2034</f>
        <v>19956255</v>
      </c>
      <c r="F1798" s="110">
        <f>'Compare Pt 2'!B2303</f>
        <v>10342970</v>
      </c>
      <c r="G1798" s="110">
        <f>'Compare Pt 2'!B2572</f>
        <v>9613285</v>
      </c>
      <c r="H1798" s="84"/>
      <c r="I1798" s="84"/>
      <c r="J1798" s="84"/>
      <c r="K1798" s="84"/>
      <c r="L1798" s="84"/>
      <c r="M1798" s="84"/>
      <c r="N1798" s="84"/>
      <c r="O1798" s="84"/>
    </row>
    <row r="1799" spans="1:15" x14ac:dyDescent="0.2">
      <c r="A1799" s="84" t="s">
        <v>2048</v>
      </c>
      <c r="B1799" s="110">
        <f>'Main Pt 2'!B2035</f>
        <v>1701835</v>
      </c>
      <c r="C1799" s="110">
        <f>'Main Pt 2'!B2304</f>
        <v>864510</v>
      </c>
      <c r="D1799" s="110">
        <f>'Main Pt 2'!B2573</f>
        <v>837320</v>
      </c>
      <c r="E1799" s="110">
        <f>'Compare Pt 2'!B2035</f>
        <v>19365980</v>
      </c>
      <c r="F1799" s="110">
        <f>'Compare Pt 2'!B2304</f>
        <v>10042850</v>
      </c>
      <c r="G1799" s="110">
        <f>'Compare Pt 2'!B2573</f>
        <v>9323130</v>
      </c>
      <c r="H1799" s="84"/>
      <c r="I1799" s="84"/>
      <c r="J1799" s="84"/>
      <c r="K1799" s="84"/>
      <c r="L1799" s="84"/>
      <c r="M1799" s="84"/>
      <c r="N1799" s="84"/>
      <c r="O1799" s="84"/>
    </row>
    <row r="1800" spans="1:15" x14ac:dyDescent="0.2">
      <c r="A1800" s="84" t="s">
        <v>1205</v>
      </c>
      <c r="B1800" s="110">
        <f>'Main Pt 2'!B2036</f>
        <v>1627120</v>
      </c>
      <c r="C1800" s="110">
        <f>'Main Pt 2'!B2305</f>
        <v>823495</v>
      </c>
      <c r="D1800" s="110">
        <f>'Main Pt 2'!B2574</f>
        <v>803630</v>
      </c>
      <c r="E1800" s="110">
        <f>'Compare Pt 2'!B2036</f>
        <v>19090545</v>
      </c>
      <c r="F1800" s="110">
        <f>'Compare Pt 2'!B2305</f>
        <v>9897470</v>
      </c>
      <c r="G1800" s="110">
        <f>'Compare Pt 2'!B2574</f>
        <v>9193070</v>
      </c>
      <c r="H1800" s="84"/>
      <c r="I1800" s="84"/>
      <c r="J1800" s="84"/>
      <c r="K1800" s="84"/>
      <c r="L1800" s="84"/>
      <c r="M1800" s="84"/>
      <c r="N1800" s="84"/>
      <c r="O1800" s="84"/>
    </row>
    <row r="1801" spans="1:15" x14ac:dyDescent="0.2">
      <c r="A1801" s="84" t="s">
        <v>429</v>
      </c>
      <c r="B1801" s="110">
        <f>'Main Pt 2'!B2037</f>
        <v>1317125</v>
      </c>
      <c r="C1801" s="110">
        <f>'Main Pt 2'!B2306</f>
        <v>669460</v>
      </c>
      <c r="D1801" s="110">
        <f>'Main Pt 2'!B2575</f>
        <v>647660</v>
      </c>
      <c r="E1801" s="110">
        <f>'Compare Pt 2'!B2037</f>
        <v>15265335</v>
      </c>
      <c r="F1801" s="110">
        <f>'Compare Pt 2'!B2306</f>
        <v>7952010</v>
      </c>
      <c r="G1801" s="110">
        <f>'Compare Pt 2'!B2575</f>
        <v>7313325</v>
      </c>
      <c r="H1801" s="84"/>
      <c r="I1801" s="84"/>
      <c r="J1801" s="84"/>
      <c r="K1801" s="84"/>
      <c r="L1801" s="84"/>
      <c r="M1801" s="84"/>
      <c r="N1801" s="84"/>
      <c r="O1801" s="84"/>
    </row>
    <row r="1802" spans="1:15" x14ac:dyDescent="0.2">
      <c r="A1802" s="84" t="s">
        <v>439</v>
      </c>
      <c r="B1802" s="110">
        <f>'Main Pt 2'!B2038</f>
        <v>309995</v>
      </c>
      <c r="C1802" s="110">
        <f>'Main Pt 2'!B2307</f>
        <v>154030</v>
      </c>
      <c r="D1802" s="110">
        <f>'Main Pt 2'!B2576</f>
        <v>155965</v>
      </c>
      <c r="E1802" s="110">
        <f>'Compare Pt 2'!B2038</f>
        <v>3825215</v>
      </c>
      <c r="F1802" s="110">
        <f>'Compare Pt 2'!B2307</f>
        <v>1945465</v>
      </c>
      <c r="G1802" s="110">
        <f>'Compare Pt 2'!B2576</f>
        <v>1879755</v>
      </c>
      <c r="H1802" s="84"/>
      <c r="I1802" s="84"/>
      <c r="J1802" s="84"/>
      <c r="K1802" s="84"/>
      <c r="L1802" s="84"/>
      <c r="M1802" s="84"/>
      <c r="N1802" s="84"/>
      <c r="O1802" s="84"/>
    </row>
    <row r="1803" spans="1:15" x14ac:dyDescent="0.2">
      <c r="A1803" s="84"/>
      <c r="B1803" s="110"/>
      <c r="C1803" s="110"/>
      <c r="D1803" s="110"/>
      <c r="E1803" s="110"/>
      <c r="F1803" s="110"/>
      <c r="G1803" s="110"/>
      <c r="H1803" s="84"/>
      <c r="I1803" s="84"/>
      <c r="J1803" s="84"/>
      <c r="K1803" s="84"/>
      <c r="L1803" s="84"/>
      <c r="M1803" s="84"/>
      <c r="N1803" s="84"/>
      <c r="O1803" s="84"/>
    </row>
    <row r="1804" spans="1:15" x14ac:dyDescent="0.2">
      <c r="A1804" s="84"/>
      <c r="B1804" s="110"/>
      <c r="C1804" s="110"/>
      <c r="D1804" s="110"/>
      <c r="E1804" s="110"/>
      <c r="F1804" s="110"/>
      <c r="G1804" s="110"/>
      <c r="H1804" s="84"/>
      <c r="I1804" s="84"/>
      <c r="J1804" s="84"/>
      <c r="K1804" s="84"/>
      <c r="L1804" s="84"/>
      <c r="M1804" s="84"/>
      <c r="N1804" s="84"/>
      <c r="O1804" s="84"/>
    </row>
    <row r="1805" spans="1:15" x14ac:dyDescent="0.2">
      <c r="A1805" s="84" t="s">
        <v>1206</v>
      </c>
      <c r="B1805" s="110">
        <f>'Main Pt 2'!B2039</f>
        <v>74710</v>
      </c>
      <c r="C1805" s="110">
        <f>'Main Pt 2'!B2308</f>
        <v>41020</v>
      </c>
      <c r="D1805" s="110">
        <f>'Main Pt 2'!B2577</f>
        <v>33690</v>
      </c>
      <c r="E1805" s="110">
        <f>'Compare Pt 2'!B2039</f>
        <v>275435</v>
      </c>
      <c r="F1805" s="110">
        <f>'Compare Pt 2'!B2308</f>
        <v>145375</v>
      </c>
      <c r="G1805" s="110">
        <f>'Compare Pt 2'!B2577</f>
        <v>130055</v>
      </c>
      <c r="H1805" s="84"/>
      <c r="I1805" s="84"/>
      <c r="J1805" s="84"/>
      <c r="K1805" s="84"/>
      <c r="L1805" s="84"/>
      <c r="M1805" s="84"/>
      <c r="N1805" s="84"/>
      <c r="O1805" s="84"/>
    </row>
    <row r="1806" spans="1:15" x14ac:dyDescent="0.2">
      <c r="A1806" s="84" t="s">
        <v>1207</v>
      </c>
      <c r="B1806" s="110">
        <f>'Main Pt 2'!B2040</f>
        <v>815</v>
      </c>
      <c r="C1806" s="110">
        <f>'Main Pt 2'!B2309</f>
        <v>405</v>
      </c>
      <c r="D1806" s="110">
        <f>'Main Pt 2'!B2578</f>
        <v>405</v>
      </c>
      <c r="E1806" s="110">
        <f>'Compare Pt 2'!B2040</f>
        <v>24950</v>
      </c>
      <c r="F1806" s="110">
        <f>'Compare Pt 2'!B2309</f>
        <v>12385</v>
      </c>
      <c r="G1806" s="110">
        <f>'Compare Pt 2'!B2578</f>
        <v>12560</v>
      </c>
      <c r="H1806" s="84"/>
      <c r="I1806" s="84"/>
      <c r="J1806" s="84"/>
      <c r="K1806" s="84"/>
      <c r="L1806" s="84"/>
      <c r="M1806" s="84"/>
      <c r="N1806" s="84"/>
      <c r="O1806" s="84"/>
    </row>
    <row r="1807" spans="1:15" x14ac:dyDescent="0.2">
      <c r="A1807" s="84" t="s">
        <v>1208</v>
      </c>
      <c r="B1807" s="110">
        <f>'Main Pt 2'!B2041</f>
        <v>315</v>
      </c>
      <c r="C1807" s="110">
        <f>'Main Pt 2'!B2310</f>
        <v>145</v>
      </c>
      <c r="D1807" s="110">
        <f>'Main Pt 2'!B2579</f>
        <v>170</v>
      </c>
      <c r="E1807" s="110">
        <f>'Compare Pt 2'!B2041</f>
        <v>14445</v>
      </c>
      <c r="F1807" s="110">
        <f>'Compare Pt 2'!B2310</f>
        <v>7370</v>
      </c>
      <c r="G1807" s="110">
        <f>'Compare Pt 2'!B2579</f>
        <v>7070</v>
      </c>
      <c r="H1807" s="84"/>
      <c r="I1807" s="84"/>
      <c r="J1807" s="84"/>
      <c r="K1807" s="84"/>
      <c r="L1807" s="84"/>
      <c r="M1807" s="84"/>
      <c r="N1807" s="84"/>
      <c r="O1807" s="84"/>
    </row>
    <row r="1808" spans="1:15" x14ac:dyDescent="0.2">
      <c r="A1808" s="84" t="s">
        <v>1209</v>
      </c>
      <c r="B1808" s="110">
        <f>'Main Pt 2'!B2042</f>
        <v>0</v>
      </c>
      <c r="C1808" s="110">
        <f>'Main Pt 2'!B2311</f>
        <v>0</v>
      </c>
      <c r="D1808" s="110">
        <f>'Main Pt 2'!B2580</f>
        <v>10</v>
      </c>
      <c r="E1808" s="110">
        <f>'Compare Pt 2'!B2042</f>
        <v>80</v>
      </c>
      <c r="F1808" s="110">
        <f>'Compare Pt 2'!B2311</f>
        <v>50</v>
      </c>
      <c r="G1808" s="110">
        <f>'Compare Pt 2'!B2580</f>
        <v>35</v>
      </c>
      <c r="H1808" s="84"/>
      <c r="I1808" s="84"/>
      <c r="J1808" s="84"/>
      <c r="K1808" s="84"/>
      <c r="L1808" s="84"/>
      <c r="M1808" s="84"/>
      <c r="N1808" s="84"/>
      <c r="O1808" s="84"/>
    </row>
    <row r="1809" spans="1:15" x14ac:dyDescent="0.2">
      <c r="A1809" s="84" t="s">
        <v>1210</v>
      </c>
      <c r="B1809" s="110">
        <f>'Main Pt 2'!B2043</f>
        <v>245</v>
      </c>
      <c r="C1809" s="110">
        <f>'Main Pt 2'!B2312</f>
        <v>105</v>
      </c>
      <c r="D1809" s="110">
        <f>'Main Pt 2'!B2581</f>
        <v>135</v>
      </c>
      <c r="E1809" s="110">
        <f>'Compare Pt 2'!B2043</f>
        <v>11535</v>
      </c>
      <c r="F1809" s="110">
        <f>'Compare Pt 2'!B2312</f>
        <v>5820</v>
      </c>
      <c r="G1809" s="110">
        <f>'Compare Pt 2'!B2581</f>
        <v>5720</v>
      </c>
      <c r="H1809" s="84"/>
      <c r="I1809" s="84"/>
      <c r="J1809" s="84"/>
      <c r="K1809" s="84"/>
      <c r="L1809" s="84"/>
      <c r="M1809" s="84"/>
      <c r="N1809" s="84"/>
      <c r="O1809" s="84"/>
    </row>
    <row r="1810" spans="1:15" x14ac:dyDescent="0.2">
      <c r="A1810" s="84" t="s">
        <v>1211</v>
      </c>
      <c r="B1810" s="110">
        <f>'Main Pt 2'!B2044</f>
        <v>20</v>
      </c>
      <c r="C1810" s="110">
        <f>'Main Pt 2'!B2313</f>
        <v>15</v>
      </c>
      <c r="D1810" s="110">
        <f>'Main Pt 2'!B2582</f>
        <v>10</v>
      </c>
      <c r="E1810" s="110">
        <f>'Compare Pt 2'!B2044</f>
        <v>1095</v>
      </c>
      <c r="F1810" s="110">
        <f>'Compare Pt 2'!B2313</f>
        <v>580</v>
      </c>
      <c r="G1810" s="110">
        <f>'Compare Pt 2'!B2582</f>
        <v>515</v>
      </c>
      <c r="H1810" s="84"/>
      <c r="I1810" s="84"/>
      <c r="J1810" s="84"/>
      <c r="K1810" s="84"/>
      <c r="L1810" s="84"/>
      <c r="M1810" s="84"/>
      <c r="N1810" s="84"/>
      <c r="O1810" s="84"/>
    </row>
    <row r="1811" spans="1:15" x14ac:dyDescent="0.2">
      <c r="A1811" s="84" t="s">
        <v>1212</v>
      </c>
      <c r="B1811" s="110">
        <f>'Main Pt 2'!B2045</f>
        <v>55</v>
      </c>
      <c r="C1811" s="110">
        <f>'Main Pt 2'!B2314</f>
        <v>20</v>
      </c>
      <c r="D1811" s="110">
        <f>'Main Pt 2'!B2583</f>
        <v>35</v>
      </c>
      <c r="E1811" s="110">
        <f>'Compare Pt 2'!B2045</f>
        <v>2050</v>
      </c>
      <c r="F1811" s="110">
        <f>'Compare Pt 2'!B2314</f>
        <v>965</v>
      </c>
      <c r="G1811" s="110">
        <f>'Compare Pt 2'!B2583</f>
        <v>1090</v>
      </c>
      <c r="H1811" s="84"/>
      <c r="I1811" s="84"/>
      <c r="J1811" s="84"/>
      <c r="K1811" s="84"/>
      <c r="L1811" s="84"/>
      <c r="M1811" s="84"/>
      <c r="N1811" s="84"/>
      <c r="O1811" s="84"/>
    </row>
    <row r="1812" spans="1:15" x14ac:dyDescent="0.2">
      <c r="A1812" s="84" t="s">
        <v>1213</v>
      </c>
      <c r="B1812" s="110">
        <f>'Main Pt 2'!B2046</f>
        <v>0</v>
      </c>
      <c r="C1812" s="110">
        <f>'Main Pt 2'!B2315</f>
        <v>0</v>
      </c>
      <c r="D1812" s="110">
        <f>'Main Pt 2'!B2584</f>
        <v>0</v>
      </c>
      <c r="E1812" s="110">
        <f>'Compare Pt 2'!B2046</f>
        <v>0</v>
      </c>
      <c r="F1812" s="110">
        <f>'Compare Pt 2'!B2315</f>
        <v>0</v>
      </c>
      <c r="G1812" s="110">
        <f>'Compare Pt 2'!B2584</f>
        <v>0</v>
      </c>
      <c r="H1812" s="84"/>
      <c r="I1812" s="84"/>
      <c r="J1812" s="84"/>
      <c r="K1812" s="84"/>
      <c r="L1812" s="84"/>
      <c r="M1812" s="84"/>
      <c r="N1812" s="84"/>
      <c r="O1812" s="84"/>
    </row>
    <row r="1813" spans="1:15" x14ac:dyDescent="0.2">
      <c r="A1813" s="84" t="s">
        <v>1214</v>
      </c>
      <c r="B1813" s="110">
        <f>'Main Pt 2'!B2047</f>
        <v>10</v>
      </c>
      <c r="C1813" s="110">
        <f>'Main Pt 2'!B2316</f>
        <v>10</v>
      </c>
      <c r="D1813" s="110">
        <f>'Main Pt 2'!B2585</f>
        <v>0</v>
      </c>
      <c r="E1813" s="110">
        <f>'Compare Pt 2'!B2047</f>
        <v>370</v>
      </c>
      <c r="F1813" s="110">
        <f>'Compare Pt 2'!B2316</f>
        <v>180</v>
      </c>
      <c r="G1813" s="110">
        <f>'Compare Pt 2'!B2585</f>
        <v>190</v>
      </c>
      <c r="H1813" s="84"/>
      <c r="I1813" s="84"/>
      <c r="J1813" s="84"/>
      <c r="K1813" s="84"/>
      <c r="L1813" s="84"/>
      <c r="M1813" s="84"/>
      <c r="N1813" s="84"/>
      <c r="O1813" s="84"/>
    </row>
    <row r="1814" spans="1:15" x14ac:dyDescent="0.2">
      <c r="A1814" s="84" t="s">
        <v>1215</v>
      </c>
      <c r="B1814" s="110">
        <f>'Main Pt 2'!B2048</f>
        <v>10</v>
      </c>
      <c r="C1814" s="110">
        <f>'Main Pt 2'!B2317</f>
        <v>0</v>
      </c>
      <c r="D1814" s="110">
        <f>'Main Pt 2'!B2586</f>
        <v>0</v>
      </c>
      <c r="E1814" s="110">
        <f>'Compare Pt 2'!B2048</f>
        <v>40</v>
      </c>
      <c r="F1814" s="110">
        <f>'Compare Pt 2'!B2317</f>
        <v>25</v>
      </c>
      <c r="G1814" s="110">
        <f>'Compare Pt 2'!B2586</f>
        <v>15</v>
      </c>
      <c r="H1814" s="84"/>
      <c r="I1814" s="84"/>
      <c r="J1814" s="84"/>
      <c r="K1814" s="84"/>
      <c r="L1814" s="84"/>
      <c r="M1814" s="84"/>
      <c r="N1814" s="84"/>
      <c r="O1814" s="84"/>
    </row>
    <row r="1815" spans="1:15" x14ac:dyDescent="0.2">
      <c r="A1815" s="84" t="s">
        <v>1216</v>
      </c>
      <c r="B1815" s="110">
        <f>'Main Pt 2'!B2049</f>
        <v>10</v>
      </c>
      <c r="C1815" s="110">
        <f>'Main Pt 2'!B2318</f>
        <v>0</v>
      </c>
      <c r="D1815" s="110">
        <f>'Main Pt 2'!B2587</f>
        <v>0</v>
      </c>
      <c r="E1815" s="110">
        <f>'Compare Pt 2'!B2049</f>
        <v>100</v>
      </c>
      <c r="F1815" s="110">
        <f>'Compare Pt 2'!B2318</f>
        <v>60</v>
      </c>
      <c r="G1815" s="110">
        <f>'Compare Pt 2'!B2587</f>
        <v>40</v>
      </c>
      <c r="H1815" s="84"/>
      <c r="I1815" s="84"/>
      <c r="J1815" s="84"/>
      <c r="K1815" s="84"/>
      <c r="L1815" s="84"/>
      <c r="M1815" s="84"/>
      <c r="N1815" s="84"/>
      <c r="O1815" s="84"/>
    </row>
    <row r="1816" spans="1:15" x14ac:dyDescent="0.2">
      <c r="A1816" s="84" t="s">
        <v>1217</v>
      </c>
      <c r="B1816" s="110">
        <f>'Main Pt 2'!B2050</f>
        <v>0</v>
      </c>
      <c r="C1816" s="110">
        <f>'Main Pt 2'!B2319</f>
        <v>0</v>
      </c>
      <c r="D1816" s="110">
        <f>'Main Pt 2'!B2588</f>
        <v>0</v>
      </c>
      <c r="E1816" s="110">
        <f>'Compare Pt 2'!B2050</f>
        <v>0</v>
      </c>
      <c r="F1816" s="110">
        <f>'Compare Pt 2'!B2319</f>
        <v>0</v>
      </c>
      <c r="G1816" s="110">
        <f>'Compare Pt 2'!B2588</f>
        <v>0</v>
      </c>
      <c r="H1816" s="84"/>
      <c r="I1816" s="84"/>
      <c r="J1816" s="84"/>
      <c r="K1816" s="84"/>
      <c r="L1816" s="84"/>
      <c r="M1816" s="84"/>
      <c r="N1816" s="84"/>
      <c r="O1816" s="84"/>
    </row>
    <row r="1817" spans="1:15" x14ac:dyDescent="0.2">
      <c r="A1817" s="84" t="s">
        <v>1218</v>
      </c>
      <c r="B1817" s="110">
        <f>'Main Pt 2'!B2051</f>
        <v>0</v>
      </c>
      <c r="C1817" s="110">
        <f>'Main Pt 2'!B2320</f>
        <v>0</v>
      </c>
      <c r="D1817" s="110">
        <f>'Main Pt 2'!B2589</f>
        <v>0</v>
      </c>
      <c r="E1817" s="110">
        <f>'Compare Pt 2'!B2051</f>
        <v>10</v>
      </c>
      <c r="F1817" s="110">
        <f>'Compare Pt 2'!B2320</f>
        <v>10</v>
      </c>
      <c r="G1817" s="110">
        <f>'Compare Pt 2'!B2589</f>
        <v>0</v>
      </c>
      <c r="H1817" s="84"/>
      <c r="I1817" s="84"/>
      <c r="J1817" s="84"/>
      <c r="K1817" s="84"/>
      <c r="L1817" s="84"/>
      <c r="M1817" s="84"/>
      <c r="N1817" s="84"/>
      <c r="O1817" s="84"/>
    </row>
    <row r="1818" spans="1:15" x14ac:dyDescent="0.2">
      <c r="A1818" s="84" t="s">
        <v>1219</v>
      </c>
      <c r="B1818" s="110">
        <f>'Main Pt 2'!B2052</f>
        <v>10</v>
      </c>
      <c r="C1818" s="110">
        <f>'Main Pt 2'!B2321</f>
        <v>0</v>
      </c>
      <c r="D1818" s="110">
        <f>'Main Pt 2'!B2590</f>
        <v>10</v>
      </c>
      <c r="E1818" s="110">
        <f>'Compare Pt 2'!B2052</f>
        <v>70</v>
      </c>
      <c r="F1818" s="110">
        <f>'Compare Pt 2'!B2321</f>
        <v>35</v>
      </c>
      <c r="G1818" s="110">
        <f>'Compare Pt 2'!B2590</f>
        <v>45</v>
      </c>
      <c r="H1818" s="84"/>
      <c r="I1818" s="84"/>
      <c r="J1818" s="84"/>
      <c r="K1818" s="84"/>
      <c r="L1818" s="84"/>
      <c r="M1818" s="84"/>
      <c r="N1818" s="84"/>
      <c r="O1818" s="84"/>
    </row>
    <row r="1819" spans="1:15" x14ac:dyDescent="0.2">
      <c r="A1819" s="84" t="s">
        <v>1220</v>
      </c>
      <c r="B1819" s="110">
        <f>'Main Pt 2'!B2053</f>
        <v>150</v>
      </c>
      <c r="C1819" s="110">
        <f>'Main Pt 2'!B2322</f>
        <v>60</v>
      </c>
      <c r="D1819" s="110">
        <f>'Main Pt 2'!B2591</f>
        <v>85</v>
      </c>
      <c r="E1819" s="110">
        <f>'Compare Pt 2'!B2053</f>
        <v>7800</v>
      </c>
      <c r="F1819" s="110">
        <f>'Compare Pt 2'!B2322</f>
        <v>3965</v>
      </c>
      <c r="G1819" s="110">
        <f>'Compare Pt 2'!B2591</f>
        <v>3835</v>
      </c>
      <c r="H1819" s="84"/>
      <c r="I1819" s="84"/>
      <c r="J1819" s="84"/>
      <c r="K1819" s="84"/>
      <c r="L1819" s="84"/>
      <c r="M1819" s="84"/>
      <c r="N1819" s="84"/>
      <c r="O1819" s="84"/>
    </row>
    <row r="1820" spans="1:15" x14ac:dyDescent="0.2">
      <c r="A1820" s="84" t="s">
        <v>1221</v>
      </c>
      <c r="B1820" s="110">
        <f>'Main Pt 2'!B2054</f>
        <v>0</v>
      </c>
      <c r="C1820" s="110">
        <f>'Main Pt 2'!B2323</f>
        <v>0</v>
      </c>
      <c r="D1820" s="110">
        <f>'Main Pt 2'!B2592</f>
        <v>0</v>
      </c>
      <c r="E1820" s="110">
        <f>'Compare Pt 2'!B2054</f>
        <v>930</v>
      </c>
      <c r="F1820" s="110">
        <f>'Compare Pt 2'!B2323</f>
        <v>510</v>
      </c>
      <c r="G1820" s="110">
        <f>'Compare Pt 2'!B2592</f>
        <v>415</v>
      </c>
      <c r="H1820" s="84"/>
      <c r="I1820" s="84"/>
      <c r="J1820" s="84"/>
      <c r="K1820" s="84"/>
      <c r="L1820" s="84"/>
      <c r="M1820" s="84"/>
      <c r="N1820" s="84"/>
      <c r="O1820" s="84"/>
    </row>
    <row r="1821" spans="1:15" x14ac:dyDescent="0.2">
      <c r="A1821" s="84" t="s">
        <v>1222</v>
      </c>
      <c r="B1821" s="110">
        <f>'Main Pt 2'!B2055</f>
        <v>0</v>
      </c>
      <c r="C1821" s="110">
        <f>'Main Pt 2'!B2324</f>
        <v>0</v>
      </c>
      <c r="D1821" s="110">
        <f>'Main Pt 2'!B2593</f>
        <v>0</v>
      </c>
      <c r="E1821" s="110">
        <f>'Compare Pt 2'!B2055</f>
        <v>10</v>
      </c>
      <c r="F1821" s="110">
        <f>'Compare Pt 2'!B2324</f>
        <v>10</v>
      </c>
      <c r="G1821" s="110">
        <f>'Compare Pt 2'!B2593</f>
        <v>0</v>
      </c>
      <c r="H1821" s="84"/>
      <c r="I1821" s="84"/>
      <c r="J1821" s="84"/>
      <c r="K1821" s="84"/>
      <c r="L1821" s="84"/>
      <c r="M1821" s="84"/>
      <c r="N1821" s="84"/>
      <c r="O1821" s="84"/>
    </row>
    <row r="1822" spans="1:15" x14ac:dyDescent="0.2">
      <c r="A1822" s="84" t="s">
        <v>1223</v>
      </c>
      <c r="B1822" s="110">
        <f>'Main Pt 2'!B2056</f>
        <v>0</v>
      </c>
      <c r="C1822" s="110">
        <f>'Main Pt 2'!B2325</f>
        <v>0</v>
      </c>
      <c r="D1822" s="110">
        <f>'Main Pt 2'!B2594</f>
        <v>0</v>
      </c>
      <c r="E1822" s="110">
        <f>'Compare Pt 2'!B2056</f>
        <v>915</v>
      </c>
      <c r="F1822" s="110">
        <f>'Compare Pt 2'!B2325</f>
        <v>505</v>
      </c>
      <c r="G1822" s="110">
        <f>'Compare Pt 2'!B2594</f>
        <v>410</v>
      </c>
      <c r="H1822" s="84"/>
      <c r="I1822" s="84"/>
      <c r="J1822" s="84"/>
      <c r="K1822" s="84"/>
      <c r="L1822" s="84"/>
      <c r="M1822" s="84"/>
      <c r="N1822" s="84"/>
      <c r="O1822" s="84"/>
    </row>
    <row r="1823" spans="1:15" x14ac:dyDescent="0.2">
      <c r="A1823" s="84" t="s">
        <v>1224</v>
      </c>
      <c r="B1823" s="110">
        <f>'Main Pt 2'!B2057</f>
        <v>65</v>
      </c>
      <c r="C1823" s="110">
        <f>'Main Pt 2'!B2326</f>
        <v>40</v>
      </c>
      <c r="D1823" s="110">
        <f>'Main Pt 2'!B2595</f>
        <v>25</v>
      </c>
      <c r="E1823" s="110">
        <f>'Compare Pt 2'!B2057</f>
        <v>1890</v>
      </c>
      <c r="F1823" s="110">
        <f>'Compare Pt 2'!B2326</f>
        <v>995</v>
      </c>
      <c r="G1823" s="110">
        <f>'Compare Pt 2'!B2595</f>
        <v>900</v>
      </c>
      <c r="H1823" s="84"/>
      <c r="I1823" s="84"/>
      <c r="J1823" s="84"/>
      <c r="K1823" s="84"/>
      <c r="L1823" s="84"/>
      <c r="M1823" s="84"/>
      <c r="N1823" s="84"/>
      <c r="O1823" s="84"/>
    </row>
    <row r="1824" spans="1:15" x14ac:dyDescent="0.2">
      <c r="A1824" s="84" t="s">
        <v>1225</v>
      </c>
      <c r="B1824" s="110">
        <f>'Main Pt 2'!B2058</f>
        <v>0</v>
      </c>
      <c r="C1824" s="110">
        <f>'Main Pt 2'!B2327</f>
        <v>0</v>
      </c>
      <c r="D1824" s="110">
        <f>'Main Pt 2'!B2596</f>
        <v>0</v>
      </c>
      <c r="E1824" s="110">
        <f>'Compare Pt 2'!B2058</f>
        <v>45</v>
      </c>
      <c r="F1824" s="110">
        <f>'Compare Pt 2'!B2327</f>
        <v>20</v>
      </c>
      <c r="G1824" s="110">
        <f>'Compare Pt 2'!B2596</f>
        <v>25</v>
      </c>
      <c r="H1824" s="84"/>
      <c r="I1824" s="84"/>
      <c r="J1824" s="84"/>
      <c r="K1824" s="84"/>
      <c r="L1824" s="84"/>
      <c r="M1824" s="84"/>
      <c r="N1824" s="84"/>
      <c r="O1824" s="84"/>
    </row>
    <row r="1825" spans="1:15" x14ac:dyDescent="0.2">
      <c r="A1825" s="84" t="s">
        <v>1226</v>
      </c>
      <c r="B1825" s="110">
        <f>'Main Pt 2'!B2059</f>
        <v>30</v>
      </c>
      <c r="C1825" s="110">
        <f>'Main Pt 2'!B2328</f>
        <v>20</v>
      </c>
      <c r="D1825" s="110">
        <f>'Main Pt 2'!B2597</f>
        <v>10</v>
      </c>
      <c r="E1825" s="110">
        <f>'Compare Pt 2'!B2059</f>
        <v>765</v>
      </c>
      <c r="F1825" s="110">
        <f>'Compare Pt 2'!B2328</f>
        <v>380</v>
      </c>
      <c r="G1825" s="110">
        <f>'Compare Pt 2'!B2597</f>
        <v>385</v>
      </c>
      <c r="H1825" s="84"/>
      <c r="I1825" s="84"/>
      <c r="J1825" s="84"/>
      <c r="K1825" s="84"/>
      <c r="L1825" s="84"/>
      <c r="M1825" s="84"/>
      <c r="N1825" s="84"/>
      <c r="O1825" s="84"/>
    </row>
    <row r="1826" spans="1:15" x14ac:dyDescent="0.2">
      <c r="A1826" s="84" t="s">
        <v>1227</v>
      </c>
      <c r="B1826" s="110">
        <f>'Main Pt 2'!B2060</f>
        <v>30</v>
      </c>
      <c r="C1826" s="110">
        <f>'Main Pt 2'!B2329</f>
        <v>20</v>
      </c>
      <c r="D1826" s="110">
        <f>'Main Pt 2'!B2598</f>
        <v>15</v>
      </c>
      <c r="E1826" s="110">
        <f>'Compare Pt 2'!B2060</f>
        <v>1085</v>
      </c>
      <c r="F1826" s="110">
        <f>'Compare Pt 2'!B2329</f>
        <v>590</v>
      </c>
      <c r="G1826" s="110">
        <f>'Compare Pt 2'!B2598</f>
        <v>485</v>
      </c>
      <c r="H1826" s="84"/>
      <c r="I1826" s="84"/>
      <c r="J1826" s="84"/>
      <c r="K1826" s="84"/>
      <c r="L1826" s="84"/>
      <c r="M1826" s="84"/>
      <c r="N1826" s="84"/>
      <c r="O1826" s="84"/>
    </row>
    <row r="1827" spans="1:15" x14ac:dyDescent="0.2">
      <c r="A1827" s="84" t="s">
        <v>1228</v>
      </c>
      <c r="B1827" s="110">
        <f>'Main Pt 2'!B2061</f>
        <v>0</v>
      </c>
      <c r="C1827" s="110">
        <f>'Main Pt 2'!B2330</f>
        <v>0</v>
      </c>
      <c r="D1827" s="110">
        <f>'Main Pt 2'!B2599</f>
        <v>0</v>
      </c>
      <c r="E1827" s="110">
        <f>'Compare Pt 2'!B2061</f>
        <v>0</v>
      </c>
      <c r="F1827" s="110">
        <f>'Compare Pt 2'!B2330</f>
        <v>10</v>
      </c>
      <c r="G1827" s="110">
        <f>'Compare Pt 2'!B2599</f>
        <v>0</v>
      </c>
      <c r="H1827" s="84"/>
      <c r="I1827" s="84"/>
      <c r="J1827" s="84"/>
      <c r="K1827" s="84"/>
      <c r="L1827" s="84"/>
      <c r="M1827" s="84"/>
      <c r="N1827" s="84"/>
      <c r="O1827" s="84"/>
    </row>
    <row r="1828" spans="1:15" x14ac:dyDescent="0.2">
      <c r="A1828" s="84" t="s">
        <v>1229</v>
      </c>
      <c r="B1828" s="110">
        <f>'Main Pt 2'!B2062</f>
        <v>0</v>
      </c>
      <c r="C1828" s="110">
        <f>'Main Pt 2'!B2331</f>
        <v>0</v>
      </c>
      <c r="D1828" s="110">
        <f>'Main Pt 2'!B2600</f>
        <v>0</v>
      </c>
      <c r="E1828" s="110">
        <f>'Compare Pt 2'!B2062</f>
        <v>0</v>
      </c>
      <c r="F1828" s="110">
        <f>'Compare Pt 2'!B2331</f>
        <v>10</v>
      </c>
      <c r="G1828" s="110">
        <f>'Compare Pt 2'!B2600</f>
        <v>0</v>
      </c>
      <c r="H1828" s="84"/>
      <c r="I1828" s="84"/>
      <c r="J1828" s="84"/>
      <c r="K1828" s="84"/>
      <c r="L1828" s="84"/>
      <c r="M1828" s="84"/>
      <c r="N1828" s="84"/>
      <c r="O1828" s="84"/>
    </row>
    <row r="1829" spans="1:15" x14ac:dyDescent="0.2">
      <c r="A1829" s="84" t="s">
        <v>1230</v>
      </c>
      <c r="B1829" s="110">
        <f>'Main Pt 2'!B2063</f>
        <v>45</v>
      </c>
      <c r="C1829" s="110">
        <f>'Main Pt 2'!B2332</f>
        <v>20</v>
      </c>
      <c r="D1829" s="110">
        <f>'Main Pt 2'!B2601</f>
        <v>25</v>
      </c>
      <c r="E1829" s="110">
        <f>'Compare Pt 2'!B2063</f>
        <v>1135</v>
      </c>
      <c r="F1829" s="110">
        <f>'Compare Pt 2'!B2332</f>
        <v>530</v>
      </c>
      <c r="G1829" s="110">
        <f>'Compare Pt 2'!B2601</f>
        <v>610</v>
      </c>
      <c r="H1829" s="84"/>
      <c r="I1829" s="84"/>
      <c r="J1829" s="84"/>
      <c r="K1829" s="84"/>
      <c r="L1829" s="84"/>
      <c r="M1829" s="84"/>
      <c r="N1829" s="84"/>
      <c r="O1829" s="84"/>
    </row>
    <row r="1830" spans="1:15" x14ac:dyDescent="0.2">
      <c r="A1830" s="84" t="s">
        <v>1231</v>
      </c>
      <c r="B1830" s="110">
        <f>'Main Pt 2'!B2064</f>
        <v>45</v>
      </c>
      <c r="C1830" s="110">
        <f>'Main Pt 2'!B2333</f>
        <v>15</v>
      </c>
      <c r="D1830" s="110">
        <f>'Main Pt 2'!B2602</f>
        <v>25</v>
      </c>
      <c r="E1830" s="110">
        <f>'Compare Pt 2'!B2064</f>
        <v>1135</v>
      </c>
      <c r="F1830" s="110">
        <f>'Compare Pt 2'!B2333</f>
        <v>530</v>
      </c>
      <c r="G1830" s="110">
        <f>'Compare Pt 2'!B2602</f>
        <v>610</v>
      </c>
      <c r="H1830" s="84"/>
      <c r="I1830" s="84"/>
      <c r="J1830" s="84"/>
      <c r="K1830" s="84"/>
      <c r="L1830" s="84"/>
      <c r="M1830" s="84"/>
      <c r="N1830" s="84"/>
      <c r="O1830" s="84"/>
    </row>
    <row r="1831" spans="1:15" x14ac:dyDescent="0.2">
      <c r="A1831" s="84" t="s">
        <v>1232</v>
      </c>
      <c r="B1831" s="110">
        <f>'Main Pt 2'!B2065</f>
        <v>0</v>
      </c>
      <c r="C1831" s="110">
        <f>'Main Pt 2'!B2334</f>
        <v>0</v>
      </c>
      <c r="D1831" s="110">
        <f>'Main Pt 2'!B2603</f>
        <v>0</v>
      </c>
      <c r="E1831" s="110">
        <f>'Compare Pt 2'!B2065</f>
        <v>0</v>
      </c>
      <c r="F1831" s="110">
        <f>'Compare Pt 2'!B2334</f>
        <v>0</v>
      </c>
      <c r="G1831" s="110">
        <f>'Compare Pt 2'!B2603</f>
        <v>0</v>
      </c>
      <c r="H1831" s="84"/>
      <c r="I1831" s="84"/>
      <c r="J1831" s="84"/>
      <c r="K1831" s="84"/>
      <c r="L1831" s="84"/>
      <c r="M1831" s="84"/>
      <c r="N1831" s="84"/>
      <c r="O1831" s="84"/>
    </row>
    <row r="1832" spans="1:15" x14ac:dyDescent="0.2">
      <c r="A1832" s="84" t="s">
        <v>1233</v>
      </c>
      <c r="B1832" s="110">
        <f>'Main Pt 2'!B2066</f>
        <v>0</v>
      </c>
      <c r="C1832" s="110">
        <f>'Main Pt 2'!B2335</f>
        <v>0</v>
      </c>
      <c r="D1832" s="110">
        <f>'Main Pt 2'!B2604</f>
        <v>0</v>
      </c>
      <c r="E1832" s="110">
        <f>'Compare Pt 2'!B2066</f>
        <v>0</v>
      </c>
      <c r="F1832" s="110">
        <f>'Compare Pt 2'!B2335</f>
        <v>0</v>
      </c>
      <c r="G1832" s="110">
        <f>'Compare Pt 2'!B2604</f>
        <v>0</v>
      </c>
      <c r="H1832" s="84"/>
      <c r="I1832" s="84"/>
      <c r="J1832" s="84"/>
      <c r="K1832" s="84"/>
      <c r="L1832" s="84"/>
      <c r="M1832" s="84"/>
      <c r="N1832" s="84"/>
      <c r="O1832" s="84"/>
    </row>
    <row r="1833" spans="1:15" x14ac:dyDescent="0.2">
      <c r="A1833" s="84" t="s">
        <v>1234</v>
      </c>
      <c r="B1833" s="110">
        <f>'Main Pt 2'!B2067</f>
        <v>0</v>
      </c>
      <c r="C1833" s="110">
        <f>'Main Pt 2'!B2336</f>
        <v>0</v>
      </c>
      <c r="D1833" s="110">
        <f>'Main Pt 2'!B2605</f>
        <v>10</v>
      </c>
      <c r="E1833" s="110">
        <f>'Compare Pt 2'!B2067</f>
        <v>20</v>
      </c>
      <c r="F1833" s="110">
        <f>'Compare Pt 2'!B2336</f>
        <v>0</v>
      </c>
      <c r="G1833" s="110">
        <f>'Compare Pt 2'!B2605</f>
        <v>15</v>
      </c>
      <c r="H1833" s="84"/>
      <c r="I1833" s="84"/>
      <c r="J1833" s="84"/>
      <c r="K1833" s="84"/>
      <c r="L1833" s="84"/>
      <c r="M1833" s="84"/>
      <c r="N1833" s="84"/>
      <c r="O1833" s="84"/>
    </row>
    <row r="1834" spans="1:15" x14ac:dyDescent="0.2">
      <c r="A1834" s="84" t="s">
        <v>1235</v>
      </c>
      <c r="B1834" s="110">
        <f>'Main Pt 2'!B2068</f>
        <v>0</v>
      </c>
      <c r="C1834" s="110">
        <f>'Main Pt 2'!B2337</f>
        <v>0</v>
      </c>
      <c r="D1834" s="110">
        <f>'Main Pt 2'!B2606</f>
        <v>0</v>
      </c>
      <c r="E1834" s="110">
        <f>'Compare Pt 2'!B2068</f>
        <v>15</v>
      </c>
      <c r="F1834" s="110">
        <f>'Compare Pt 2'!B2337</f>
        <v>10</v>
      </c>
      <c r="G1834" s="110">
        <f>'Compare Pt 2'!B2606</f>
        <v>10</v>
      </c>
      <c r="H1834" s="84"/>
      <c r="I1834" s="84"/>
      <c r="J1834" s="84"/>
      <c r="K1834" s="84"/>
      <c r="L1834" s="84"/>
      <c r="M1834" s="84"/>
      <c r="N1834" s="84"/>
      <c r="O1834" s="84"/>
    </row>
    <row r="1835" spans="1:15" x14ac:dyDescent="0.2">
      <c r="A1835" s="84" t="s">
        <v>1236</v>
      </c>
      <c r="B1835" s="110">
        <f>'Main Pt 2'!B2069</f>
        <v>30</v>
      </c>
      <c r="C1835" s="110">
        <f>'Main Pt 2'!B2338</f>
        <v>20</v>
      </c>
      <c r="D1835" s="110">
        <f>'Main Pt 2'!B2607</f>
        <v>15</v>
      </c>
      <c r="E1835" s="110">
        <f>'Compare Pt 2'!B2069</f>
        <v>770</v>
      </c>
      <c r="F1835" s="110">
        <f>'Compare Pt 2'!B2338</f>
        <v>360</v>
      </c>
      <c r="G1835" s="110">
        <f>'Compare Pt 2'!B2607</f>
        <v>410</v>
      </c>
      <c r="H1835" s="84"/>
      <c r="I1835" s="84"/>
      <c r="J1835" s="84"/>
      <c r="K1835" s="84"/>
      <c r="L1835" s="84"/>
      <c r="M1835" s="84"/>
      <c r="N1835" s="84"/>
      <c r="O1835" s="84"/>
    </row>
    <row r="1836" spans="1:15" x14ac:dyDescent="0.2">
      <c r="A1836" s="84" t="s">
        <v>1237</v>
      </c>
      <c r="B1836" s="110">
        <f>'Main Pt 2'!B2070</f>
        <v>0</v>
      </c>
      <c r="C1836" s="110">
        <f>'Main Pt 2'!B2339</f>
        <v>0</v>
      </c>
      <c r="D1836" s="110">
        <f>'Main Pt 2'!B2608</f>
        <v>0</v>
      </c>
      <c r="E1836" s="110">
        <f>'Compare Pt 2'!B2070</f>
        <v>160</v>
      </c>
      <c r="F1836" s="110">
        <f>'Compare Pt 2'!B2339</f>
        <v>80</v>
      </c>
      <c r="G1836" s="110">
        <f>'Compare Pt 2'!B2608</f>
        <v>85</v>
      </c>
      <c r="H1836" s="84"/>
      <c r="I1836" s="84"/>
      <c r="J1836" s="84"/>
      <c r="K1836" s="84"/>
      <c r="L1836" s="84"/>
      <c r="M1836" s="84"/>
      <c r="N1836" s="84"/>
      <c r="O1836" s="84"/>
    </row>
    <row r="1837" spans="1:15" x14ac:dyDescent="0.2">
      <c r="A1837" s="84" t="s">
        <v>1238</v>
      </c>
      <c r="B1837" s="110">
        <f>'Main Pt 2'!B2071</f>
        <v>0</v>
      </c>
      <c r="C1837" s="110">
        <f>'Main Pt 2'!B2340</f>
        <v>0</v>
      </c>
      <c r="D1837" s="110">
        <f>'Main Pt 2'!B2609</f>
        <v>0</v>
      </c>
      <c r="E1837" s="110">
        <f>'Compare Pt 2'!B2071</f>
        <v>10</v>
      </c>
      <c r="F1837" s="110">
        <f>'Compare Pt 2'!B2340</f>
        <v>0</v>
      </c>
      <c r="G1837" s="110">
        <f>'Compare Pt 2'!B2609</f>
        <v>15</v>
      </c>
      <c r="H1837" s="84"/>
      <c r="I1837" s="84"/>
      <c r="J1837" s="84"/>
      <c r="K1837" s="84"/>
      <c r="L1837" s="84"/>
      <c r="M1837" s="84"/>
      <c r="N1837" s="84"/>
      <c r="O1837" s="84"/>
    </row>
    <row r="1838" spans="1:15" x14ac:dyDescent="0.2">
      <c r="A1838" s="84" t="s">
        <v>1239</v>
      </c>
      <c r="B1838" s="110">
        <f>'Main Pt 2'!B2072</f>
        <v>0</v>
      </c>
      <c r="C1838" s="110">
        <f>'Main Pt 2'!B2341</f>
        <v>0</v>
      </c>
      <c r="D1838" s="110">
        <f>'Main Pt 2'!B2610</f>
        <v>0</v>
      </c>
      <c r="E1838" s="110">
        <f>'Compare Pt 2'!B2072</f>
        <v>0</v>
      </c>
      <c r="F1838" s="110">
        <f>'Compare Pt 2'!B2341</f>
        <v>10</v>
      </c>
      <c r="G1838" s="110">
        <f>'Compare Pt 2'!B2610</f>
        <v>0</v>
      </c>
      <c r="H1838" s="84"/>
      <c r="I1838" s="84"/>
      <c r="J1838" s="84"/>
      <c r="K1838" s="84"/>
      <c r="L1838" s="84"/>
      <c r="M1838" s="84"/>
      <c r="N1838" s="84"/>
      <c r="O1838" s="84"/>
    </row>
    <row r="1839" spans="1:15" x14ac:dyDescent="0.2">
      <c r="A1839" s="84" t="s">
        <v>1240</v>
      </c>
      <c r="B1839" s="110">
        <f>'Main Pt 2'!B2073</f>
        <v>0</v>
      </c>
      <c r="C1839" s="110">
        <f>'Main Pt 2'!B2342</f>
        <v>0</v>
      </c>
      <c r="D1839" s="110">
        <f>'Main Pt 2'!B2611</f>
        <v>0</v>
      </c>
      <c r="E1839" s="110">
        <f>'Compare Pt 2'!B2073</f>
        <v>0</v>
      </c>
      <c r="F1839" s="110">
        <f>'Compare Pt 2'!B2342</f>
        <v>0</v>
      </c>
      <c r="G1839" s="110">
        <f>'Compare Pt 2'!B2611</f>
        <v>0</v>
      </c>
      <c r="H1839" s="84"/>
      <c r="I1839" s="84"/>
      <c r="J1839" s="84"/>
      <c r="K1839" s="84"/>
      <c r="L1839" s="84"/>
      <c r="M1839" s="84"/>
      <c r="N1839" s="84"/>
      <c r="O1839" s="84"/>
    </row>
    <row r="1840" spans="1:15" x14ac:dyDescent="0.2">
      <c r="A1840" s="84" t="s">
        <v>1241</v>
      </c>
      <c r="B1840" s="110">
        <f>'Main Pt 2'!B2074</f>
        <v>0</v>
      </c>
      <c r="C1840" s="110">
        <f>'Main Pt 2'!B2343</f>
        <v>0</v>
      </c>
      <c r="D1840" s="110">
        <f>'Main Pt 2'!B2612</f>
        <v>0</v>
      </c>
      <c r="E1840" s="110">
        <f>'Compare Pt 2'!B2074</f>
        <v>135</v>
      </c>
      <c r="F1840" s="110">
        <f>'Compare Pt 2'!B2343</f>
        <v>65</v>
      </c>
      <c r="G1840" s="110">
        <f>'Compare Pt 2'!B2612</f>
        <v>70</v>
      </c>
      <c r="H1840" s="84"/>
      <c r="I1840" s="84"/>
      <c r="J1840" s="84"/>
      <c r="K1840" s="84"/>
      <c r="L1840" s="84"/>
      <c r="M1840" s="84"/>
      <c r="N1840" s="84"/>
      <c r="O1840" s="84"/>
    </row>
    <row r="1841" spans="1:15" x14ac:dyDescent="0.2">
      <c r="A1841" s="84" t="s">
        <v>1242</v>
      </c>
      <c r="B1841" s="110">
        <f>'Main Pt 2'!B2075</f>
        <v>0</v>
      </c>
      <c r="C1841" s="110">
        <f>'Main Pt 2'!B2344</f>
        <v>0</v>
      </c>
      <c r="D1841" s="110">
        <f>'Main Pt 2'!B2613</f>
        <v>0</v>
      </c>
      <c r="E1841" s="110">
        <f>'Compare Pt 2'!B2075</f>
        <v>95</v>
      </c>
      <c r="F1841" s="110">
        <f>'Compare Pt 2'!B2344</f>
        <v>45</v>
      </c>
      <c r="G1841" s="110">
        <f>'Compare Pt 2'!B2613</f>
        <v>45</v>
      </c>
      <c r="H1841" s="84"/>
      <c r="I1841" s="84"/>
      <c r="J1841" s="84"/>
      <c r="K1841" s="84"/>
      <c r="L1841" s="84"/>
      <c r="M1841" s="84"/>
      <c r="N1841" s="84"/>
      <c r="O1841" s="84"/>
    </row>
    <row r="1842" spans="1:15" x14ac:dyDescent="0.2">
      <c r="A1842" s="84" t="s">
        <v>1243</v>
      </c>
      <c r="B1842" s="110">
        <f>'Main Pt 2'!B2076</f>
        <v>0</v>
      </c>
      <c r="C1842" s="110">
        <f>'Main Pt 2'!B2345</f>
        <v>0</v>
      </c>
      <c r="D1842" s="110">
        <f>'Main Pt 2'!B2614</f>
        <v>0</v>
      </c>
      <c r="E1842" s="110">
        <f>'Compare Pt 2'!B2076</f>
        <v>35</v>
      </c>
      <c r="F1842" s="110">
        <f>'Compare Pt 2'!B2345</f>
        <v>15</v>
      </c>
      <c r="G1842" s="110">
        <f>'Compare Pt 2'!B2614</f>
        <v>20</v>
      </c>
      <c r="H1842" s="84"/>
      <c r="I1842" s="84"/>
      <c r="J1842" s="84"/>
      <c r="K1842" s="84"/>
      <c r="L1842" s="84"/>
      <c r="M1842" s="84"/>
      <c r="N1842" s="84"/>
      <c r="O1842" s="84"/>
    </row>
    <row r="1843" spans="1:15" x14ac:dyDescent="0.2">
      <c r="A1843" s="84" t="s">
        <v>1244</v>
      </c>
      <c r="B1843" s="110">
        <f>'Main Pt 2'!B2077</f>
        <v>0</v>
      </c>
      <c r="C1843" s="110">
        <f>'Main Pt 2'!B2346</f>
        <v>0</v>
      </c>
      <c r="D1843" s="110">
        <f>'Main Pt 2'!B2615</f>
        <v>0</v>
      </c>
      <c r="E1843" s="110">
        <f>'Compare Pt 2'!B2077</f>
        <v>10</v>
      </c>
      <c r="F1843" s="110">
        <f>'Compare Pt 2'!B2346</f>
        <v>0</v>
      </c>
      <c r="G1843" s="110">
        <f>'Compare Pt 2'!B2615</f>
        <v>0</v>
      </c>
      <c r="H1843" s="84"/>
      <c r="I1843" s="84"/>
      <c r="J1843" s="84"/>
      <c r="K1843" s="84"/>
      <c r="L1843" s="84"/>
      <c r="M1843" s="84"/>
      <c r="N1843" s="84"/>
      <c r="O1843" s="84"/>
    </row>
    <row r="1844" spans="1:15" x14ac:dyDescent="0.2">
      <c r="A1844" s="84" t="s">
        <v>1245</v>
      </c>
      <c r="B1844" s="110">
        <f>'Main Pt 2'!B2078</f>
        <v>0</v>
      </c>
      <c r="C1844" s="110">
        <f>'Main Pt 2'!B2347</f>
        <v>0</v>
      </c>
      <c r="D1844" s="110">
        <f>'Main Pt 2'!B2616</f>
        <v>0</v>
      </c>
      <c r="E1844" s="110">
        <f>'Compare Pt 2'!B2078</f>
        <v>10</v>
      </c>
      <c r="F1844" s="110">
        <f>'Compare Pt 2'!B2347</f>
        <v>0</v>
      </c>
      <c r="G1844" s="110">
        <f>'Compare Pt 2'!B2616</f>
        <v>10</v>
      </c>
      <c r="H1844" s="84"/>
      <c r="I1844" s="84"/>
      <c r="J1844" s="84"/>
      <c r="K1844" s="84"/>
      <c r="L1844" s="84"/>
      <c r="M1844" s="84"/>
      <c r="N1844" s="84"/>
      <c r="O1844" s="84"/>
    </row>
    <row r="1845" spans="1:15" x14ac:dyDescent="0.2">
      <c r="A1845" s="84" t="s">
        <v>1246</v>
      </c>
      <c r="B1845" s="110">
        <f>'Main Pt 2'!B2079</f>
        <v>0</v>
      </c>
      <c r="C1845" s="110">
        <f>'Main Pt 2'!B2348</f>
        <v>0</v>
      </c>
      <c r="D1845" s="110">
        <f>'Main Pt 2'!B2617</f>
        <v>0</v>
      </c>
      <c r="E1845" s="110">
        <f>'Compare Pt 2'!B2079</f>
        <v>10</v>
      </c>
      <c r="F1845" s="110">
        <f>'Compare Pt 2'!B2348</f>
        <v>0</v>
      </c>
      <c r="G1845" s="110">
        <f>'Compare Pt 2'!B2617</f>
        <v>10</v>
      </c>
      <c r="H1845" s="84"/>
      <c r="I1845" s="84"/>
      <c r="J1845" s="84"/>
      <c r="K1845" s="84"/>
      <c r="L1845" s="84"/>
      <c r="M1845" s="84"/>
      <c r="N1845" s="84"/>
      <c r="O1845" s="84"/>
    </row>
    <row r="1846" spans="1:15" x14ac:dyDescent="0.2">
      <c r="A1846" s="84" t="s">
        <v>1247</v>
      </c>
      <c r="B1846" s="110">
        <f>'Main Pt 2'!B2080</f>
        <v>0</v>
      </c>
      <c r="C1846" s="110">
        <f>'Main Pt 2'!B2349</f>
        <v>0</v>
      </c>
      <c r="D1846" s="110">
        <f>'Main Pt 2'!B2618</f>
        <v>0</v>
      </c>
      <c r="E1846" s="110">
        <f>'Compare Pt 2'!B2080</f>
        <v>0</v>
      </c>
      <c r="F1846" s="110">
        <f>'Compare Pt 2'!B2349</f>
        <v>10</v>
      </c>
      <c r="G1846" s="110">
        <f>'Compare Pt 2'!B2618</f>
        <v>10</v>
      </c>
      <c r="H1846" s="84"/>
      <c r="I1846" s="84"/>
      <c r="J1846" s="84"/>
      <c r="K1846" s="84"/>
      <c r="L1846" s="84"/>
      <c r="M1846" s="84"/>
      <c r="N1846" s="84"/>
      <c r="O1846" s="84"/>
    </row>
    <row r="1847" spans="1:15" x14ac:dyDescent="0.2">
      <c r="A1847" s="84" t="s">
        <v>1248</v>
      </c>
      <c r="B1847" s="110">
        <f>'Main Pt 2'!B2081</f>
        <v>0</v>
      </c>
      <c r="C1847" s="110">
        <f>'Main Pt 2'!B2350</f>
        <v>0</v>
      </c>
      <c r="D1847" s="110">
        <f>'Main Pt 2'!B2619</f>
        <v>0</v>
      </c>
      <c r="E1847" s="110">
        <f>'Compare Pt 2'!B2081</f>
        <v>0</v>
      </c>
      <c r="F1847" s="110">
        <f>'Compare Pt 2'!B2350</f>
        <v>0</v>
      </c>
      <c r="G1847" s="110">
        <f>'Compare Pt 2'!B2619</f>
        <v>10</v>
      </c>
      <c r="H1847" s="84"/>
      <c r="I1847" s="84"/>
      <c r="J1847" s="84"/>
      <c r="K1847" s="84"/>
      <c r="L1847" s="84"/>
      <c r="M1847" s="84"/>
      <c r="N1847" s="84"/>
      <c r="O1847" s="84"/>
    </row>
    <row r="1848" spans="1:15" x14ac:dyDescent="0.2">
      <c r="A1848" s="84" t="s">
        <v>1249</v>
      </c>
      <c r="B1848" s="110">
        <f>'Main Pt 2'!B2082</f>
        <v>0</v>
      </c>
      <c r="C1848" s="110">
        <f>'Main Pt 2'!B2351</f>
        <v>0</v>
      </c>
      <c r="D1848" s="110">
        <f>'Main Pt 2'!B2620</f>
        <v>0</v>
      </c>
      <c r="E1848" s="110">
        <f>'Compare Pt 2'!B2082</f>
        <v>0</v>
      </c>
      <c r="F1848" s="110">
        <f>'Compare Pt 2'!B2351</f>
        <v>0</v>
      </c>
      <c r="G1848" s="110">
        <f>'Compare Pt 2'!B2620</f>
        <v>0</v>
      </c>
      <c r="H1848" s="84"/>
      <c r="I1848" s="84"/>
      <c r="J1848" s="84"/>
      <c r="K1848" s="84"/>
      <c r="L1848" s="84"/>
      <c r="M1848" s="84"/>
      <c r="N1848" s="84"/>
      <c r="O1848" s="84"/>
    </row>
    <row r="1849" spans="1:15" x14ac:dyDescent="0.2">
      <c r="A1849" s="84" t="s">
        <v>1250</v>
      </c>
      <c r="B1849" s="110">
        <f>'Main Pt 2'!B2083</f>
        <v>0</v>
      </c>
      <c r="C1849" s="110">
        <f>'Main Pt 2'!B2352</f>
        <v>0</v>
      </c>
      <c r="D1849" s="110">
        <f>'Main Pt 2'!B2621</f>
        <v>0</v>
      </c>
      <c r="E1849" s="110">
        <f>'Compare Pt 2'!B2083</f>
        <v>0</v>
      </c>
      <c r="F1849" s="110">
        <f>'Compare Pt 2'!B2352</f>
        <v>0</v>
      </c>
      <c r="G1849" s="110">
        <f>'Compare Pt 2'!B2621</f>
        <v>0</v>
      </c>
      <c r="H1849" s="84"/>
      <c r="I1849" s="84"/>
      <c r="J1849" s="84"/>
      <c r="K1849" s="84"/>
      <c r="L1849" s="84"/>
      <c r="M1849" s="84"/>
      <c r="N1849" s="84"/>
      <c r="O1849" s="84"/>
    </row>
    <row r="1850" spans="1:15" x14ac:dyDescent="0.2">
      <c r="A1850" s="84" t="s">
        <v>1251</v>
      </c>
      <c r="B1850" s="110">
        <f>'Main Pt 2'!B2084</f>
        <v>0</v>
      </c>
      <c r="C1850" s="110">
        <f>'Main Pt 2'!B2353</f>
        <v>0</v>
      </c>
      <c r="D1850" s="110">
        <f>'Main Pt 2'!B2622</f>
        <v>0</v>
      </c>
      <c r="E1850" s="110">
        <f>'Compare Pt 2'!B2084</f>
        <v>0</v>
      </c>
      <c r="F1850" s="110">
        <f>'Compare Pt 2'!B2353</f>
        <v>0</v>
      </c>
      <c r="G1850" s="110">
        <f>'Compare Pt 2'!B2622</f>
        <v>0</v>
      </c>
      <c r="H1850" s="84"/>
      <c r="I1850" s="84"/>
      <c r="J1850" s="84"/>
      <c r="K1850" s="84"/>
      <c r="L1850" s="84"/>
      <c r="M1850" s="84"/>
      <c r="N1850" s="84"/>
      <c r="O1850" s="84"/>
    </row>
    <row r="1851" spans="1:15" x14ac:dyDescent="0.2">
      <c r="A1851" s="84" t="s">
        <v>1252</v>
      </c>
      <c r="B1851" s="110">
        <f>'Main Pt 2'!B2085</f>
        <v>0</v>
      </c>
      <c r="C1851" s="110">
        <f>'Main Pt 2'!B2354</f>
        <v>0</v>
      </c>
      <c r="D1851" s="110">
        <f>'Main Pt 2'!B2623</f>
        <v>0</v>
      </c>
      <c r="E1851" s="110">
        <f>'Compare Pt 2'!B2085</f>
        <v>10</v>
      </c>
      <c r="F1851" s="110">
        <f>'Compare Pt 2'!B2354</f>
        <v>0</v>
      </c>
      <c r="G1851" s="110">
        <f>'Compare Pt 2'!B2623</f>
        <v>10</v>
      </c>
      <c r="H1851" s="84"/>
      <c r="I1851" s="84"/>
      <c r="J1851" s="84"/>
      <c r="K1851" s="84"/>
      <c r="L1851" s="84"/>
      <c r="M1851" s="84"/>
      <c r="N1851" s="84"/>
      <c r="O1851" s="84"/>
    </row>
    <row r="1852" spans="1:15" x14ac:dyDescent="0.2">
      <c r="A1852" s="84" t="s">
        <v>1253</v>
      </c>
      <c r="B1852" s="110">
        <f>'Main Pt 2'!B2086</f>
        <v>440</v>
      </c>
      <c r="C1852" s="110">
        <f>'Main Pt 2'!B2355</f>
        <v>230</v>
      </c>
      <c r="D1852" s="110">
        <f>'Main Pt 2'!B2624</f>
        <v>205</v>
      </c>
      <c r="E1852" s="110">
        <f>'Compare Pt 2'!B2086</f>
        <v>8845</v>
      </c>
      <c r="F1852" s="110">
        <f>'Compare Pt 2'!B2355</f>
        <v>4255</v>
      </c>
      <c r="G1852" s="110">
        <f>'Compare Pt 2'!B2624</f>
        <v>4595</v>
      </c>
      <c r="H1852" s="84"/>
      <c r="I1852" s="84"/>
      <c r="J1852" s="84"/>
      <c r="K1852" s="84"/>
      <c r="L1852" s="84"/>
      <c r="M1852" s="84"/>
      <c r="N1852" s="84"/>
      <c r="O1852" s="84"/>
    </row>
    <row r="1853" spans="1:15" x14ac:dyDescent="0.2">
      <c r="A1853" s="84" t="s">
        <v>1254</v>
      </c>
      <c r="B1853" s="110">
        <f>'Main Pt 2'!B2087</f>
        <v>0</v>
      </c>
      <c r="C1853" s="110">
        <f>'Main Pt 2'!B2356</f>
        <v>0</v>
      </c>
      <c r="D1853" s="110">
        <f>'Main Pt 2'!B2625</f>
        <v>0</v>
      </c>
      <c r="E1853" s="110">
        <f>'Compare Pt 2'!B2087</f>
        <v>35</v>
      </c>
      <c r="F1853" s="110">
        <f>'Compare Pt 2'!B2356</f>
        <v>10</v>
      </c>
      <c r="G1853" s="110">
        <f>'Compare Pt 2'!B2625</f>
        <v>25</v>
      </c>
      <c r="H1853" s="84"/>
      <c r="I1853" s="84"/>
      <c r="J1853" s="84"/>
      <c r="K1853" s="84"/>
      <c r="L1853" s="84"/>
      <c r="M1853" s="84"/>
      <c r="N1853" s="84"/>
      <c r="O1853" s="84"/>
    </row>
    <row r="1854" spans="1:15" x14ac:dyDescent="0.2">
      <c r="A1854" s="84" t="s">
        <v>1255</v>
      </c>
      <c r="B1854" s="110">
        <f>'Main Pt 2'!B2088</f>
        <v>440</v>
      </c>
      <c r="C1854" s="110">
        <f>'Main Pt 2'!B2357</f>
        <v>230</v>
      </c>
      <c r="D1854" s="110">
        <f>'Main Pt 2'!B2626</f>
        <v>210</v>
      </c>
      <c r="E1854" s="110">
        <f>'Compare Pt 2'!B2088</f>
        <v>8795</v>
      </c>
      <c r="F1854" s="110">
        <f>'Compare Pt 2'!B2357</f>
        <v>4240</v>
      </c>
      <c r="G1854" s="110">
        <f>'Compare Pt 2'!B2626</f>
        <v>4560</v>
      </c>
      <c r="H1854" s="84"/>
      <c r="I1854" s="84"/>
      <c r="J1854" s="84"/>
      <c r="K1854" s="84"/>
      <c r="L1854" s="84"/>
      <c r="M1854" s="84"/>
      <c r="N1854" s="84"/>
      <c r="O1854" s="84"/>
    </row>
    <row r="1855" spans="1:15" x14ac:dyDescent="0.2">
      <c r="A1855" s="84" t="s">
        <v>1256</v>
      </c>
      <c r="B1855" s="110">
        <f>'Main Pt 2'!B2089</f>
        <v>0</v>
      </c>
      <c r="C1855" s="110">
        <f>'Main Pt 2'!B2358</f>
        <v>0</v>
      </c>
      <c r="D1855" s="110">
        <f>'Main Pt 2'!B2627</f>
        <v>0</v>
      </c>
      <c r="E1855" s="110">
        <f>'Compare Pt 2'!B2089</f>
        <v>20</v>
      </c>
      <c r="F1855" s="110">
        <f>'Compare Pt 2'!B2358</f>
        <v>10</v>
      </c>
      <c r="G1855" s="110">
        <f>'Compare Pt 2'!B2627</f>
        <v>10</v>
      </c>
      <c r="H1855" s="84"/>
      <c r="I1855" s="84"/>
      <c r="J1855" s="84"/>
      <c r="K1855" s="84"/>
      <c r="L1855" s="84"/>
      <c r="M1855" s="84"/>
      <c r="N1855" s="84"/>
      <c r="O1855" s="84"/>
    </row>
    <row r="1856" spans="1:15" x14ac:dyDescent="0.2">
      <c r="A1856" s="84" t="s">
        <v>1257</v>
      </c>
      <c r="B1856" s="110">
        <f>'Main Pt 2'!B2090</f>
        <v>0</v>
      </c>
      <c r="C1856" s="110">
        <f>'Main Pt 2'!B2359</f>
        <v>0</v>
      </c>
      <c r="D1856" s="110">
        <f>'Main Pt 2'!B2628</f>
        <v>0</v>
      </c>
      <c r="E1856" s="110">
        <f>'Compare Pt 2'!B2090</f>
        <v>35</v>
      </c>
      <c r="F1856" s="110">
        <f>'Compare Pt 2'!B2359</f>
        <v>10</v>
      </c>
      <c r="G1856" s="110">
        <f>'Compare Pt 2'!B2628</f>
        <v>25</v>
      </c>
      <c r="H1856" s="84"/>
      <c r="I1856" s="84"/>
      <c r="J1856" s="84"/>
      <c r="K1856" s="84"/>
      <c r="L1856" s="84"/>
      <c r="M1856" s="84"/>
      <c r="N1856" s="84"/>
      <c r="O1856" s="84"/>
    </row>
    <row r="1857" spans="1:15" x14ac:dyDescent="0.2">
      <c r="A1857" s="84" t="s">
        <v>1258</v>
      </c>
      <c r="B1857" s="110">
        <f>'Main Pt 2'!B2091</f>
        <v>0</v>
      </c>
      <c r="C1857" s="110">
        <f>'Main Pt 2'!B2360</f>
        <v>0</v>
      </c>
      <c r="D1857" s="110">
        <f>'Main Pt 2'!B2629</f>
        <v>0</v>
      </c>
      <c r="E1857" s="110">
        <f>'Compare Pt 2'!B2091</f>
        <v>0</v>
      </c>
      <c r="F1857" s="110">
        <f>'Compare Pt 2'!B2360</f>
        <v>0</v>
      </c>
      <c r="G1857" s="110">
        <f>'Compare Pt 2'!B2629</f>
        <v>0</v>
      </c>
      <c r="H1857" s="84"/>
      <c r="I1857" s="84"/>
      <c r="J1857" s="84"/>
      <c r="K1857" s="84"/>
      <c r="L1857" s="84"/>
      <c r="M1857" s="84"/>
      <c r="N1857" s="84"/>
      <c r="O1857" s="84"/>
    </row>
    <row r="1858" spans="1:15" x14ac:dyDescent="0.2">
      <c r="A1858" s="84" t="s">
        <v>1259</v>
      </c>
      <c r="B1858" s="110">
        <f>'Main Pt 2'!B2092</f>
        <v>0</v>
      </c>
      <c r="C1858" s="110">
        <f>'Main Pt 2'!B2361</f>
        <v>0</v>
      </c>
      <c r="D1858" s="110">
        <f>'Main Pt 2'!B2630</f>
        <v>0</v>
      </c>
      <c r="E1858" s="110">
        <f>'Compare Pt 2'!B2092</f>
        <v>35</v>
      </c>
      <c r="F1858" s="110">
        <f>'Compare Pt 2'!B2361</f>
        <v>10</v>
      </c>
      <c r="G1858" s="110">
        <f>'Compare Pt 2'!B2630</f>
        <v>25</v>
      </c>
      <c r="H1858" s="84"/>
      <c r="I1858" s="84"/>
      <c r="J1858" s="84"/>
      <c r="K1858" s="84"/>
      <c r="L1858" s="84"/>
      <c r="M1858" s="84"/>
      <c r="N1858" s="84"/>
      <c r="O1858" s="84"/>
    </row>
    <row r="1859" spans="1:15" x14ac:dyDescent="0.2">
      <c r="A1859" s="84" t="s">
        <v>1260</v>
      </c>
      <c r="B1859" s="110">
        <f>'Main Pt 2'!B2093</f>
        <v>0</v>
      </c>
      <c r="C1859" s="110">
        <f>'Main Pt 2'!B2362</f>
        <v>0</v>
      </c>
      <c r="D1859" s="110">
        <f>'Main Pt 2'!B2631</f>
        <v>0</v>
      </c>
      <c r="E1859" s="110">
        <f>'Compare Pt 2'!B2093</f>
        <v>0</v>
      </c>
      <c r="F1859" s="110">
        <f>'Compare Pt 2'!B2362</f>
        <v>0</v>
      </c>
      <c r="G1859" s="110">
        <f>'Compare Pt 2'!B2631</f>
        <v>0</v>
      </c>
      <c r="H1859" s="84"/>
      <c r="I1859" s="84"/>
      <c r="J1859" s="84"/>
      <c r="K1859" s="84"/>
      <c r="L1859" s="84"/>
      <c r="M1859" s="84"/>
      <c r="N1859" s="84"/>
      <c r="O1859" s="84"/>
    </row>
    <row r="1860" spans="1:15" x14ac:dyDescent="0.2">
      <c r="A1860" s="84" t="s">
        <v>1261</v>
      </c>
      <c r="B1860" s="110">
        <f>'Main Pt 2'!B2094</f>
        <v>0</v>
      </c>
      <c r="C1860" s="110">
        <f>'Main Pt 2'!B2363</f>
        <v>0</v>
      </c>
      <c r="D1860" s="110">
        <f>'Main Pt 2'!B2632</f>
        <v>0</v>
      </c>
      <c r="E1860" s="110">
        <f>'Compare Pt 2'!B2094</f>
        <v>0</v>
      </c>
      <c r="F1860" s="110">
        <f>'Compare Pt 2'!B2363</f>
        <v>0</v>
      </c>
      <c r="G1860" s="110">
        <f>'Compare Pt 2'!B2632</f>
        <v>0</v>
      </c>
      <c r="H1860" s="84"/>
      <c r="I1860" s="84"/>
      <c r="J1860" s="84"/>
      <c r="K1860" s="84"/>
      <c r="L1860" s="84"/>
      <c r="M1860" s="84"/>
      <c r="N1860" s="84"/>
      <c r="O1860" s="84"/>
    </row>
    <row r="1861" spans="1:15" x14ac:dyDescent="0.2">
      <c r="A1861" s="84" t="s">
        <v>1262</v>
      </c>
      <c r="B1861" s="110">
        <f>'Main Pt 2'!B2095</f>
        <v>0</v>
      </c>
      <c r="C1861" s="110">
        <f>'Main Pt 2'!B2364</f>
        <v>0</v>
      </c>
      <c r="D1861" s="110">
        <f>'Main Pt 2'!B2633</f>
        <v>0</v>
      </c>
      <c r="E1861" s="110">
        <f>'Compare Pt 2'!B2095</f>
        <v>0</v>
      </c>
      <c r="F1861" s="110">
        <f>'Compare Pt 2'!B2364</f>
        <v>0</v>
      </c>
      <c r="G1861" s="110">
        <f>'Compare Pt 2'!B2633</f>
        <v>0</v>
      </c>
      <c r="H1861" s="84"/>
      <c r="I1861" s="84"/>
      <c r="J1861" s="84"/>
      <c r="K1861" s="84"/>
      <c r="L1861" s="84"/>
      <c r="M1861" s="84"/>
      <c r="N1861" s="84"/>
      <c r="O1861" s="84"/>
    </row>
    <row r="1862" spans="1:15" x14ac:dyDescent="0.2">
      <c r="A1862" s="84" t="s">
        <v>1263</v>
      </c>
      <c r="B1862" s="110">
        <f>'Main Pt 2'!B2096</f>
        <v>0</v>
      </c>
      <c r="C1862" s="110">
        <f>'Main Pt 2'!B2365</f>
        <v>0</v>
      </c>
      <c r="D1862" s="110">
        <f>'Main Pt 2'!B2634</f>
        <v>0</v>
      </c>
      <c r="E1862" s="110">
        <f>'Compare Pt 2'!B2096</f>
        <v>0</v>
      </c>
      <c r="F1862" s="110">
        <f>'Compare Pt 2'!B2365</f>
        <v>0</v>
      </c>
      <c r="G1862" s="110">
        <f>'Compare Pt 2'!B2634</f>
        <v>0</v>
      </c>
      <c r="H1862" s="84"/>
      <c r="I1862" s="84"/>
      <c r="J1862" s="84"/>
      <c r="K1862" s="84"/>
      <c r="L1862" s="84"/>
      <c r="M1862" s="84"/>
      <c r="N1862" s="84"/>
      <c r="O1862" s="84"/>
    </row>
    <row r="1863" spans="1:15" x14ac:dyDescent="0.2">
      <c r="A1863" s="84" t="s">
        <v>1264</v>
      </c>
      <c r="B1863" s="110">
        <f>'Main Pt 2'!B2097</f>
        <v>0</v>
      </c>
      <c r="C1863" s="110">
        <f>'Main Pt 2'!B2366</f>
        <v>10</v>
      </c>
      <c r="D1863" s="110">
        <f>'Main Pt 2'!B2635</f>
        <v>0</v>
      </c>
      <c r="E1863" s="110">
        <f>'Compare Pt 2'!B2097</f>
        <v>110</v>
      </c>
      <c r="F1863" s="110">
        <f>'Compare Pt 2'!B2366</f>
        <v>25</v>
      </c>
      <c r="G1863" s="110">
        <f>'Compare Pt 2'!B2635</f>
        <v>85</v>
      </c>
      <c r="H1863" s="84"/>
      <c r="I1863" s="84"/>
      <c r="J1863" s="84"/>
      <c r="K1863" s="84"/>
      <c r="L1863" s="84"/>
      <c r="M1863" s="84"/>
      <c r="N1863" s="84"/>
      <c r="O1863" s="84"/>
    </row>
    <row r="1864" spans="1:15" x14ac:dyDescent="0.2">
      <c r="A1864" s="84" t="s">
        <v>1265</v>
      </c>
      <c r="B1864" s="110">
        <f>'Main Pt 2'!B2098</f>
        <v>0</v>
      </c>
      <c r="C1864" s="110">
        <f>'Main Pt 2'!B2367</f>
        <v>0</v>
      </c>
      <c r="D1864" s="110">
        <f>'Main Pt 2'!B2636</f>
        <v>0</v>
      </c>
      <c r="E1864" s="110">
        <f>'Compare Pt 2'!B2098</f>
        <v>0</v>
      </c>
      <c r="F1864" s="110">
        <f>'Compare Pt 2'!B2367</f>
        <v>0</v>
      </c>
      <c r="G1864" s="110">
        <f>'Compare Pt 2'!B2636</f>
        <v>10</v>
      </c>
      <c r="H1864" s="84"/>
      <c r="I1864" s="84"/>
      <c r="J1864" s="84"/>
      <c r="K1864" s="84"/>
      <c r="L1864" s="84"/>
      <c r="M1864" s="84"/>
      <c r="N1864" s="84"/>
      <c r="O1864" s="84"/>
    </row>
    <row r="1865" spans="1:15" x14ac:dyDescent="0.2">
      <c r="A1865" s="84" t="s">
        <v>1266</v>
      </c>
      <c r="B1865" s="110">
        <f>'Main Pt 2'!B2099</f>
        <v>0</v>
      </c>
      <c r="C1865" s="110">
        <f>'Main Pt 2'!B2368</f>
        <v>0</v>
      </c>
      <c r="D1865" s="110">
        <f>'Main Pt 2'!B2637</f>
        <v>0</v>
      </c>
      <c r="E1865" s="110">
        <f>'Compare Pt 2'!B2099</f>
        <v>20</v>
      </c>
      <c r="F1865" s="110">
        <f>'Compare Pt 2'!B2368</f>
        <v>10</v>
      </c>
      <c r="G1865" s="110">
        <f>'Compare Pt 2'!B2637</f>
        <v>10</v>
      </c>
      <c r="H1865" s="84"/>
      <c r="I1865" s="84"/>
      <c r="J1865" s="84"/>
      <c r="K1865" s="84"/>
      <c r="L1865" s="84"/>
      <c r="M1865" s="84"/>
      <c r="N1865" s="84"/>
      <c r="O1865" s="84"/>
    </row>
    <row r="1866" spans="1:15" x14ac:dyDescent="0.2">
      <c r="A1866" s="84" t="s">
        <v>1267</v>
      </c>
      <c r="B1866" s="110">
        <f>'Main Pt 2'!B2100</f>
        <v>10</v>
      </c>
      <c r="C1866" s="110">
        <f>'Main Pt 2'!B2369</f>
        <v>0</v>
      </c>
      <c r="D1866" s="110">
        <f>'Main Pt 2'!B2638</f>
        <v>0</v>
      </c>
      <c r="E1866" s="110">
        <f>'Compare Pt 2'!B2100</f>
        <v>10</v>
      </c>
      <c r="F1866" s="110">
        <f>'Compare Pt 2'!B2369</f>
        <v>10</v>
      </c>
      <c r="G1866" s="110">
        <f>'Compare Pt 2'!B2638</f>
        <v>0</v>
      </c>
      <c r="H1866" s="84"/>
      <c r="I1866" s="84"/>
      <c r="J1866" s="84"/>
      <c r="K1866" s="84"/>
      <c r="L1866" s="84"/>
      <c r="M1866" s="84"/>
      <c r="N1866" s="84"/>
      <c r="O1866" s="84"/>
    </row>
    <row r="1867" spans="1:15" x14ac:dyDescent="0.2">
      <c r="A1867" s="84" t="s">
        <v>1268</v>
      </c>
      <c r="B1867" s="110">
        <f>'Main Pt 2'!B2101</f>
        <v>0</v>
      </c>
      <c r="C1867" s="110">
        <f>'Main Pt 2'!B2370</f>
        <v>0</v>
      </c>
      <c r="D1867" s="110">
        <f>'Main Pt 2'!B2639</f>
        <v>0</v>
      </c>
      <c r="E1867" s="110">
        <f>'Compare Pt 2'!B2101</f>
        <v>20</v>
      </c>
      <c r="F1867" s="110">
        <f>'Compare Pt 2'!B2370</f>
        <v>0</v>
      </c>
      <c r="G1867" s="110">
        <f>'Compare Pt 2'!B2639</f>
        <v>20</v>
      </c>
      <c r="H1867" s="84"/>
      <c r="I1867" s="84"/>
      <c r="J1867" s="84"/>
      <c r="K1867" s="84"/>
      <c r="L1867" s="84"/>
      <c r="M1867" s="84"/>
      <c r="N1867" s="84"/>
      <c r="O1867" s="84"/>
    </row>
    <row r="1868" spans="1:15" x14ac:dyDescent="0.2">
      <c r="A1868" s="84" t="s">
        <v>1269</v>
      </c>
      <c r="B1868" s="110">
        <f>'Main Pt 2'!B2102</f>
        <v>0</v>
      </c>
      <c r="C1868" s="110">
        <f>'Main Pt 2'!B2371</f>
        <v>0</v>
      </c>
      <c r="D1868" s="110">
        <f>'Main Pt 2'!B2640</f>
        <v>0</v>
      </c>
      <c r="E1868" s="110">
        <f>'Compare Pt 2'!B2102</f>
        <v>35</v>
      </c>
      <c r="F1868" s="110">
        <f>'Compare Pt 2'!B2371</f>
        <v>10</v>
      </c>
      <c r="G1868" s="110">
        <f>'Compare Pt 2'!B2640</f>
        <v>25</v>
      </c>
      <c r="H1868" s="84"/>
      <c r="I1868" s="84"/>
      <c r="J1868" s="84"/>
      <c r="K1868" s="84"/>
      <c r="L1868" s="84"/>
      <c r="M1868" s="84"/>
      <c r="N1868" s="84"/>
      <c r="O1868" s="84"/>
    </row>
    <row r="1869" spans="1:15" x14ac:dyDescent="0.2">
      <c r="A1869" s="84" t="s">
        <v>1270</v>
      </c>
      <c r="B1869" s="110">
        <f>'Main Pt 2'!B2103</f>
        <v>0</v>
      </c>
      <c r="C1869" s="110">
        <f>'Main Pt 2'!B2372</f>
        <v>0</v>
      </c>
      <c r="D1869" s="110">
        <f>'Main Pt 2'!B2641</f>
        <v>0</v>
      </c>
      <c r="E1869" s="110">
        <f>'Compare Pt 2'!B2103</f>
        <v>10</v>
      </c>
      <c r="F1869" s="110">
        <f>'Compare Pt 2'!B2372</f>
        <v>0</v>
      </c>
      <c r="G1869" s="110">
        <f>'Compare Pt 2'!B2641</f>
        <v>0</v>
      </c>
      <c r="H1869" s="84"/>
      <c r="I1869" s="84"/>
      <c r="J1869" s="84"/>
      <c r="K1869" s="84"/>
      <c r="L1869" s="84"/>
      <c r="M1869" s="84"/>
      <c r="N1869" s="84"/>
      <c r="O1869" s="84"/>
    </row>
    <row r="1870" spans="1:15" x14ac:dyDescent="0.2">
      <c r="A1870" s="84" t="s">
        <v>1271</v>
      </c>
      <c r="B1870" s="110">
        <f>'Main Pt 2'!B2104</f>
        <v>0</v>
      </c>
      <c r="C1870" s="110">
        <f>'Main Pt 2'!B2373</f>
        <v>0</v>
      </c>
      <c r="D1870" s="110">
        <f>'Main Pt 2'!B2642</f>
        <v>0</v>
      </c>
      <c r="E1870" s="110">
        <f>'Compare Pt 2'!B2104</f>
        <v>15</v>
      </c>
      <c r="F1870" s="110">
        <f>'Compare Pt 2'!B2373</f>
        <v>10</v>
      </c>
      <c r="G1870" s="110">
        <f>'Compare Pt 2'!B2642</f>
        <v>15</v>
      </c>
      <c r="H1870" s="84"/>
      <c r="I1870" s="84"/>
      <c r="J1870" s="84"/>
      <c r="K1870" s="84"/>
      <c r="L1870" s="84"/>
      <c r="M1870" s="84"/>
      <c r="N1870" s="84"/>
      <c r="O1870" s="84"/>
    </row>
    <row r="1871" spans="1:15" x14ac:dyDescent="0.2">
      <c r="A1871" s="84" t="s">
        <v>1272</v>
      </c>
      <c r="B1871" s="110">
        <f>'Main Pt 2'!B2105</f>
        <v>0</v>
      </c>
      <c r="C1871" s="110">
        <f>'Main Pt 2'!B2374</f>
        <v>0</v>
      </c>
      <c r="D1871" s="110">
        <f>'Main Pt 2'!B2643</f>
        <v>0</v>
      </c>
      <c r="E1871" s="110">
        <f>'Compare Pt 2'!B2105</f>
        <v>0</v>
      </c>
      <c r="F1871" s="110">
        <f>'Compare Pt 2'!B2374</f>
        <v>0</v>
      </c>
      <c r="G1871" s="110">
        <f>'Compare Pt 2'!B2643</f>
        <v>10</v>
      </c>
      <c r="H1871" s="84"/>
      <c r="I1871" s="84"/>
      <c r="J1871" s="84"/>
      <c r="K1871" s="84"/>
      <c r="L1871" s="84"/>
      <c r="M1871" s="84"/>
      <c r="N1871" s="84"/>
      <c r="O1871" s="84"/>
    </row>
    <row r="1872" spans="1:15" x14ac:dyDescent="0.2">
      <c r="A1872" s="84" t="s">
        <v>1273</v>
      </c>
      <c r="B1872" s="110">
        <f>'Main Pt 2'!B2106</f>
        <v>0</v>
      </c>
      <c r="C1872" s="110">
        <f>'Main Pt 2'!B2375</f>
        <v>0</v>
      </c>
      <c r="D1872" s="110">
        <f>'Main Pt 2'!B2644</f>
        <v>0</v>
      </c>
      <c r="E1872" s="110">
        <f>'Compare Pt 2'!B2106</f>
        <v>0</v>
      </c>
      <c r="F1872" s="110">
        <f>'Compare Pt 2'!B2375</f>
        <v>10</v>
      </c>
      <c r="G1872" s="110">
        <f>'Compare Pt 2'!B2644</f>
        <v>0</v>
      </c>
      <c r="H1872" s="84"/>
      <c r="I1872" s="84"/>
      <c r="J1872" s="84"/>
      <c r="K1872" s="84"/>
      <c r="L1872" s="84"/>
      <c r="M1872" s="84"/>
      <c r="N1872" s="84"/>
      <c r="O1872" s="84"/>
    </row>
    <row r="1873" spans="1:15" x14ac:dyDescent="0.2">
      <c r="A1873" s="84" t="s">
        <v>1274</v>
      </c>
      <c r="B1873" s="110">
        <f>'Main Pt 2'!B2107</f>
        <v>0</v>
      </c>
      <c r="C1873" s="110">
        <f>'Main Pt 2'!B2376</f>
        <v>0</v>
      </c>
      <c r="D1873" s="110">
        <f>'Main Pt 2'!B2645</f>
        <v>0</v>
      </c>
      <c r="E1873" s="110">
        <f>'Compare Pt 2'!B2107</f>
        <v>260</v>
      </c>
      <c r="F1873" s="110">
        <f>'Compare Pt 2'!B2376</f>
        <v>160</v>
      </c>
      <c r="G1873" s="110">
        <f>'Compare Pt 2'!B2645</f>
        <v>105</v>
      </c>
      <c r="H1873" s="84"/>
      <c r="I1873" s="84"/>
      <c r="J1873" s="84"/>
      <c r="K1873" s="84"/>
      <c r="L1873" s="84"/>
      <c r="M1873" s="84"/>
      <c r="N1873" s="84"/>
      <c r="O1873" s="84"/>
    </row>
    <row r="1874" spans="1:15" x14ac:dyDescent="0.2">
      <c r="A1874" s="84" t="s">
        <v>1275</v>
      </c>
      <c r="B1874" s="110">
        <f>'Main Pt 2'!B2108</f>
        <v>0</v>
      </c>
      <c r="C1874" s="110">
        <f>'Main Pt 2'!B2377</f>
        <v>0</v>
      </c>
      <c r="D1874" s="110">
        <f>'Main Pt 2'!B2646</f>
        <v>0</v>
      </c>
      <c r="E1874" s="110">
        <f>'Compare Pt 2'!B2108</f>
        <v>20</v>
      </c>
      <c r="F1874" s="110">
        <f>'Compare Pt 2'!B2377</f>
        <v>15</v>
      </c>
      <c r="G1874" s="110">
        <f>'Compare Pt 2'!B2646</f>
        <v>10</v>
      </c>
      <c r="H1874" s="84"/>
      <c r="I1874" s="84"/>
      <c r="J1874" s="84"/>
      <c r="K1874" s="84"/>
      <c r="L1874" s="84"/>
      <c r="M1874" s="84"/>
      <c r="N1874" s="84"/>
      <c r="O1874" s="84"/>
    </row>
    <row r="1875" spans="1:15" x14ac:dyDescent="0.2">
      <c r="A1875" s="84" t="s">
        <v>1276</v>
      </c>
      <c r="B1875" s="110">
        <f>'Main Pt 2'!B2109</f>
        <v>0</v>
      </c>
      <c r="C1875" s="110">
        <f>'Main Pt 2'!B2378</f>
        <v>0</v>
      </c>
      <c r="D1875" s="110">
        <f>'Main Pt 2'!B2647</f>
        <v>0</v>
      </c>
      <c r="E1875" s="110">
        <f>'Compare Pt 2'!B2109</f>
        <v>240</v>
      </c>
      <c r="F1875" s="110">
        <f>'Compare Pt 2'!B2378</f>
        <v>145</v>
      </c>
      <c r="G1875" s="110">
        <f>'Compare Pt 2'!B2647</f>
        <v>95</v>
      </c>
      <c r="H1875" s="84"/>
      <c r="I1875" s="84"/>
      <c r="J1875" s="84"/>
      <c r="K1875" s="84"/>
      <c r="L1875" s="84"/>
      <c r="M1875" s="84"/>
      <c r="N1875" s="84"/>
      <c r="O1875" s="84"/>
    </row>
    <row r="1876" spans="1:15" x14ac:dyDescent="0.2">
      <c r="A1876" s="84" t="s">
        <v>1277</v>
      </c>
      <c r="B1876" s="110">
        <f>'Main Pt 2'!B2110</f>
        <v>0</v>
      </c>
      <c r="C1876" s="110">
        <f>'Main Pt 2'!B2379</f>
        <v>0</v>
      </c>
      <c r="D1876" s="110">
        <f>'Main Pt 2'!B2648</f>
        <v>0</v>
      </c>
      <c r="E1876" s="110">
        <f>'Compare Pt 2'!B2110</f>
        <v>0</v>
      </c>
      <c r="F1876" s="110">
        <f>'Compare Pt 2'!B2379</f>
        <v>0</v>
      </c>
      <c r="G1876" s="110">
        <f>'Compare Pt 2'!B2648</f>
        <v>0</v>
      </c>
      <c r="H1876" s="84"/>
      <c r="I1876" s="84"/>
      <c r="J1876" s="84"/>
      <c r="K1876" s="84"/>
      <c r="L1876" s="84"/>
      <c r="M1876" s="84"/>
      <c r="N1876" s="84"/>
      <c r="O1876" s="84"/>
    </row>
    <row r="1877" spans="1:15" x14ac:dyDescent="0.2">
      <c r="A1877" s="84" t="s">
        <v>1278</v>
      </c>
      <c r="B1877" s="110">
        <f>'Main Pt 2'!B2111</f>
        <v>0</v>
      </c>
      <c r="C1877" s="110">
        <f>'Main Pt 2'!B2380</f>
        <v>0</v>
      </c>
      <c r="D1877" s="110">
        <f>'Main Pt 2'!B2649</f>
        <v>0</v>
      </c>
      <c r="E1877" s="110">
        <f>'Compare Pt 2'!B2111</f>
        <v>10</v>
      </c>
      <c r="F1877" s="110">
        <f>'Compare Pt 2'!B2380</f>
        <v>0</v>
      </c>
      <c r="G1877" s="110">
        <f>'Compare Pt 2'!B2649</f>
        <v>0</v>
      </c>
      <c r="H1877" s="84"/>
      <c r="I1877" s="84"/>
      <c r="J1877" s="84"/>
      <c r="K1877" s="84"/>
      <c r="L1877" s="84"/>
      <c r="M1877" s="84"/>
      <c r="N1877" s="84"/>
      <c r="O1877" s="84"/>
    </row>
    <row r="1878" spans="1:15" x14ac:dyDescent="0.2">
      <c r="A1878" s="84" t="s">
        <v>1279</v>
      </c>
      <c r="B1878" s="110">
        <f>'Main Pt 2'!B2112</f>
        <v>0</v>
      </c>
      <c r="C1878" s="110">
        <f>'Main Pt 2'!B2381</f>
        <v>0</v>
      </c>
      <c r="D1878" s="110">
        <f>'Main Pt 2'!B2650</f>
        <v>0</v>
      </c>
      <c r="E1878" s="110">
        <f>'Compare Pt 2'!B2112</f>
        <v>25</v>
      </c>
      <c r="F1878" s="110">
        <f>'Compare Pt 2'!B2381</f>
        <v>10</v>
      </c>
      <c r="G1878" s="110">
        <f>'Compare Pt 2'!B2650</f>
        <v>20</v>
      </c>
      <c r="H1878" s="84"/>
      <c r="I1878" s="84"/>
      <c r="J1878" s="84"/>
      <c r="K1878" s="84"/>
      <c r="L1878" s="84"/>
      <c r="M1878" s="84"/>
      <c r="N1878" s="84"/>
      <c r="O1878" s="84"/>
    </row>
    <row r="1879" spans="1:15" x14ac:dyDescent="0.2">
      <c r="A1879" s="84" t="s">
        <v>1280</v>
      </c>
      <c r="B1879" s="110">
        <f>'Main Pt 2'!B2113</f>
        <v>0</v>
      </c>
      <c r="C1879" s="110">
        <f>'Main Pt 2'!B2382</f>
        <v>0</v>
      </c>
      <c r="D1879" s="110">
        <f>'Main Pt 2'!B2651</f>
        <v>0</v>
      </c>
      <c r="E1879" s="110">
        <f>'Compare Pt 2'!B2113</f>
        <v>15</v>
      </c>
      <c r="F1879" s="110">
        <f>'Compare Pt 2'!B2382</f>
        <v>10</v>
      </c>
      <c r="G1879" s="110">
        <f>'Compare Pt 2'!B2651</f>
        <v>0</v>
      </c>
      <c r="H1879" s="84"/>
      <c r="I1879" s="84"/>
      <c r="J1879" s="84"/>
      <c r="K1879" s="84"/>
      <c r="L1879" s="84"/>
      <c r="M1879" s="84"/>
      <c r="N1879" s="84"/>
      <c r="O1879" s="84"/>
    </row>
    <row r="1880" spans="1:15" x14ac:dyDescent="0.2">
      <c r="A1880" s="84" t="s">
        <v>1281</v>
      </c>
      <c r="B1880" s="110">
        <f>'Main Pt 2'!B2114</f>
        <v>0</v>
      </c>
      <c r="C1880" s="110">
        <f>'Main Pt 2'!B2383</f>
        <v>0</v>
      </c>
      <c r="D1880" s="110">
        <f>'Main Pt 2'!B2652</f>
        <v>0</v>
      </c>
      <c r="E1880" s="110">
        <f>'Compare Pt 2'!B2114</f>
        <v>10</v>
      </c>
      <c r="F1880" s="110">
        <f>'Compare Pt 2'!B2383</f>
        <v>0</v>
      </c>
      <c r="G1880" s="110">
        <f>'Compare Pt 2'!B2652</f>
        <v>0</v>
      </c>
      <c r="H1880" s="84"/>
      <c r="I1880" s="84"/>
      <c r="J1880" s="84"/>
      <c r="K1880" s="84"/>
      <c r="L1880" s="84"/>
      <c r="M1880" s="84"/>
      <c r="N1880" s="84"/>
      <c r="O1880" s="84"/>
    </row>
    <row r="1881" spans="1:15" x14ac:dyDescent="0.2">
      <c r="A1881" s="84" t="s">
        <v>1282</v>
      </c>
      <c r="B1881" s="110">
        <f>'Main Pt 2'!B2115</f>
        <v>0</v>
      </c>
      <c r="C1881" s="110">
        <f>'Main Pt 2'!B2384</f>
        <v>0</v>
      </c>
      <c r="D1881" s="110">
        <f>'Main Pt 2'!B2653</f>
        <v>0</v>
      </c>
      <c r="E1881" s="110">
        <f>'Compare Pt 2'!B2115</f>
        <v>0</v>
      </c>
      <c r="F1881" s="110">
        <f>'Compare Pt 2'!B2384</f>
        <v>0</v>
      </c>
      <c r="G1881" s="110">
        <f>'Compare Pt 2'!B2653</f>
        <v>0</v>
      </c>
      <c r="H1881" s="84"/>
      <c r="I1881" s="84"/>
      <c r="J1881" s="84"/>
      <c r="K1881" s="84"/>
      <c r="L1881" s="84"/>
      <c r="M1881" s="84"/>
      <c r="N1881" s="84"/>
      <c r="O1881" s="84"/>
    </row>
    <row r="1882" spans="1:15" x14ac:dyDescent="0.2">
      <c r="A1882" s="84" t="s">
        <v>1283</v>
      </c>
      <c r="B1882" s="110">
        <f>'Main Pt 2'!B2116</f>
        <v>0</v>
      </c>
      <c r="C1882" s="110">
        <f>'Main Pt 2'!B2385</f>
        <v>10</v>
      </c>
      <c r="D1882" s="110">
        <f>'Main Pt 2'!B2654</f>
        <v>10</v>
      </c>
      <c r="E1882" s="110">
        <f>'Compare Pt 2'!B2116</f>
        <v>30</v>
      </c>
      <c r="F1882" s="110">
        <f>'Compare Pt 2'!B2385</f>
        <v>15</v>
      </c>
      <c r="G1882" s="110">
        <f>'Compare Pt 2'!B2654</f>
        <v>20</v>
      </c>
      <c r="H1882" s="84"/>
      <c r="I1882" s="84"/>
      <c r="J1882" s="84"/>
      <c r="K1882" s="84"/>
      <c r="L1882" s="84"/>
      <c r="M1882" s="84"/>
      <c r="N1882" s="84"/>
      <c r="O1882" s="84"/>
    </row>
    <row r="1883" spans="1:15" x14ac:dyDescent="0.2">
      <c r="A1883" s="84" t="s">
        <v>1284</v>
      </c>
      <c r="B1883" s="110">
        <f>'Main Pt 2'!B2117</f>
        <v>0</v>
      </c>
      <c r="C1883" s="110">
        <f>'Main Pt 2'!B2386</f>
        <v>0</v>
      </c>
      <c r="D1883" s="110">
        <f>'Main Pt 2'!B2655</f>
        <v>0</v>
      </c>
      <c r="E1883" s="110">
        <f>'Compare Pt 2'!B2117</f>
        <v>10</v>
      </c>
      <c r="F1883" s="110">
        <f>'Compare Pt 2'!B2386</f>
        <v>0</v>
      </c>
      <c r="G1883" s="110">
        <f>'Compare Pt 2'!B2655</f>
        <v>0</v>
      </c>
      <c r="H1883" s="84"/>
      <c r="I1883" s="84"/>
      <c r="J1883" s="84"/>
      <c r="K1883" s="84"/>
      <c r="L1883" s="84"/>
      <c r="M1883" s="84"/>
      <c r="N1883" s="84"/>
      <c r="O1883" s="84"/>
    </row>
    <row r="1884" spans="1:15" x14ac:dyDescent="0.2">
      <c r="A1884" s="84" t="s">
        <v>1285</v>
      </c>
      <c r="B1884" s="110">
        <f>'Main Pt 2'!B2118</f>
        <v>0</v>
      </c>
      <c r="C1884" s="110">
        <f>'Main Pt 2'!B2387</f>
        <v>0</v>
      </c>
      <c r="D1884" s="110">
        <f>'Main Pt 2'!B2656</f>
        <v>0</v>
      </c>
      <c r="E1884" s="110">
        <f>'Compare Pt 2'!B2118</f>
        <v>0</v>
      </c>
      <c r="F1884" s="110">
        <f>'Compare Pt 2'!B2387</f>
        <v>10</v>
      </c>
      <c r="G1884" s="110">
        <f>'Compare Pt 2'!B2656</f>
        <v>0</v>
      </c>
      <c r="H1884" s="84"/>
      <c r="I1884" s="84"/>
      <c r="J1884" s="84"/>
      <c r="K1884" s="84"/>
      <c r="L1884" s="84"/>
      <c r="M1884" s="84"/>
      <c r="N1884" s="84"/>
      <c r="O1884" s="84"/>
    </row>
    <row r="1885" spans="1:15" x14ac:dyDescent="0.2">
      <c r="A1885" s="84" t="s">
        <v>1286</v>
      </c>
      <c r="B1885" s="110">
        <f>'Main Pt 2'!B2119</f>
        <v>0</v>
      </c>
      <c r="C1885" s="110">
        <f>'Main Pt 2'!B2388</f>
        <v>0</v>
      </c>
      <c r="D1885" s="110">
        <f>'Main Pt 2'!B2657</f>
        <v>0</v>
      </c>
      <c r="E1885" s="110">
        <f>'Compare Pt 2'!B2119</f>
        <v>10</v>
      </c>
      <c r="F1885" s="110">
        <f>'Compare Pt 2'!B2388</f>
        <v>10</v>
      </c>
      <c r="G1885" s="110">
        <f>'Compare Pt 2'!B2657</f>
        <v>10</v>
      </c>
      <c r="H1885" s="84"/>
      <c r="I1885" s="84"/>
      <c r="J1885" s="84"/>
      <c r="K1885" s="84"/>
      <c r="L1885" s="84"/>
      <c r="M1885" s="84"/>
      <c r="N1885" s="84"/>
      <c r="O1885" s="84"/>
    </row>
    <row r="1886" spans="1:15" x14ac:dyDescent="0.2">
      <c r="A1886" s="84" t="s">
        <v>1287</v>
      </c>
      <c r="B1886" s="110">
        <f>'Main Pt 2'!B2120</f>
        <v>10</v>
      </c>
      <c r="C1886" s="110">
        <f>'Main Pt 2'!B2389</f>
        <v>0</v>
      </c>
      <c r="D1886" s="110">
        <f>'Main Pt 2'!B2658</f>
        <v>0</v>
      </c>
      <c r="E1886" s="110">
        <f>'Compare Pt 2'!B2120</f>
        <v>10</v>
      </c>
      <c r="F1886" s="110">
        <f>'Compare Pt 2'!B2389</f>
        <v>10</v>
      </c>
      <c r="G1886" s="110">
        <f>'Compare Pt 2'!B2658</f>
        <v>0</v>
      </c>
      <c r="H1886" s="84"/>
      <c r="I1886" s="84"/>
      <c r="J1886" s="84"/>
      <c r="K1886" s="84"/>
      <c r="L1886" s="84"/>
      <c r="M1886" s="84"/>
      <c r="N1886" s="84"/>
      <c r="O1886" s="84"/>
    </row>
    <row r="1887" spans="1:15" x14ac:dyDescent="0.2">
      <c r="A1887" s="84" t="s">
        <v>1288</v>
      </c>
      <c r="B1887" s="110">
        <f>'Main Pt 2'!B2121</f>
        <v>0</v>
      </c>
      <c r="C1887" s="110">
        <f>'Main Pt 2'!B2390</f>
        <v>0</v>
      </c>
      <c r="D1887" s="110">
        <f>'Main Pt 2'!B2659</f>
        <v>0</v>
      </c>
      <c r="E1887" s="110">
        <f>'Compare Pt 2'!B2121</f>
        <v>0</v>
      </c>
      <c r="F1887" s="110">
        <f>'Compare Pt 2'!B2390</f>
        <v>0</v>
      </c>
      <c r="G1887" s="110">
        <f>'Compare Pt 2'!B2659</f>
        <v>0</v>
      </c>
      <c r="H1887" s="84"/>
      <c r="I1887" s="84"/>
      <c r="J1887" s="84"/>
      <c r="K1887" s="84"/>
      <c r="L1887" s="84"/>
      <c r="M1887" s="84"/>
      <c r="N1887" s="84"/>
      <c r="O1887" s="84"/>
    </row>
    <row r="1888" spans="1:15" x14ac:dyDescent="0.2">
      <c r="A1888" s="84" t="s">
        <v>1289</v>
      </c>
      <c r="B1888" s="110">
        <f>'Main Pt 2'!B2122</f>
        <v>10</v>
      </c>
      <c r="C1888" s="110">
        <f>'Main Pt 2'!B2391</f>
        <v>10</v>
      </c>
      <c r="D1888" s="110">
        <f>'Main Pt 2'!B2660</f>
        <v>0</v>
      </c>
      <c r="E1888" s="110">
        <f>'Compare Pt 2'!B2122</f>
        <v>30</v>
      </c>
      <c r="F1888" s="110">
        <f>'Compare Pt 2'!B2391</f>
        <v>15</v>
      </c>
      <c r="G1888" s="110">
        <f>'Compare Pt 2'!B2660</f>
        <v>15</v>
      </c>
      <c r="H1888" s="84"/>
      <c r="I1888" s="84"/>
      <c r="J1888" s="84"/>
      <c r="K1888" s="84"/>
      <c r="L1888" s="84"/>
      <c r="M1888" s="84"/>
      <c r="N1888" s="84"/>
      <c r="O1888" s="84"/>
    </row>
    <row r="1889" spans="1:15" x14ac:dyDescent="0.2">
      <c r="A1889" s="84"/>
      <c r="B1889" s="110"/>
      <c r="C1889" s="110"/>
      <c r="D1889" s="110"/>
      <c r="E1889" s="110"/>
      <c r="F1889" s="110"/>
      <c r="G1889" s="110"/>
      <c r="H1889" s="84"/>
      <c r="I1889" s="84"/>
      <c r="J1889" s="84"/>
      <c r="K1889" s="84"/>
      <c r="L1889" s="84"/>
      <c r="M1889" s="84"/>
      <c r="N1889" s="84"/>
      <c r="O1889" s="84"/>
    </row>
    <row r="1890" spans="1:15" x14ac:dyDescent="0.2">
      <c r="A1890" s="84"/>
      <c r="B1890" s="110"/>
      <c r="C1890" s="110"/>
      <c r="D1890" s="110"/>
      <c r="E1890" s="110"/>
      <c r="F1890" s="110"/>
      <c r="G1890" s="110"/>
      <c r="H1890" s="84"/>
      <c r="I1890" s="84"/>
      <c r="J1890" s="84"/>
      <c r="K1890" s="84"/>
      <c r="L1890" s="84"/>
      <c r="M1890" s="84"/>
      <c r="N1890" s="84"/>
      <c r="O1890" s="84"/>
    </row>
    <row r="1891" spans="1:15" s="7" customFormat="1" x14ac:dyDescent="0.2">
      <c r="A1891" s="84" t="s">
        <v>1290</v>
      </c>
      <c r="B1891" s="110">
        <f>'Main Pt 2'!B2123</f>
        <v>73900</v>
      </c>
      <c r="C1891" s="110">
        <f>'Main Pt 2'!B2392</f>
        <v>40615</v>
      </c>
      <c r="D1891" s="110">
        <f>'Main Pt 2'!B2661</f>
        <v>33280</v>
      </c>
      <c r="E1891" s="110">
        <f>'Compare Pt 2'!B2123</f>
        <v>250485</v>
      </c>
      <c r="F1891" s="110">
        <f>'Compare Pt 2'!B2392</f>
        <v>132995</v>
      </c>
      <c r="G1891" s="110">
        <f>'Compare Pt 2'!B2661</f>
        <v>117490</v>
      </c>
      <c r="H1891" s="84"/>
      <c r="I1891" s="84"/>
      <c r="J1891" s="84"/>
      <c r="K1891" s="84"/>
      <c r="L1891" s="84"/>
      <c r="M1891" s="84"/>
      <c r="N1891" s="84"/>
      <c r="O1891" s="84"/>
    </row>
    <row r="1892" spans="1:15" x14ac:dyDescent="0.2">
      <c r="A1892" s="84" t="s">
        <v>1291</v>
      </c>
      <c r="B1892" s="110">
        <f>'Main Pt 2'!B2124</f>
        <v>4190</v>
      </c>
      <c r="C1892" s="110">
        <f>'Main Pt 2'!B2393</f>
        <v>2755</v>
      </c>
      <c r="D1892" s="110">
        <f>'Main Pt 2'!B2662</f>
        <v>1435</v>
      </c>
      <c r="E1892" s="110">
        <f>'Compare Pt 2'!B2124</f>
        <v>7380</v>
      </c>
      <c r="F1892" s="110">
        <f>'Compare Pt 2'!B2393</f>
        <v>4530</v>
      </c>
      <c r="G1892" s="110">
        <f>'Compare Pt 2'!B2662</f>
        <v>2850</v>
      </c>
      <c r="H1892" s="84"/>
      <c r="I1892" s="84"/>
      <c r="J1892" s="84"/>
      <c r="K1892" s="84"/>
      <c r="L1892" s="84"/>
      <c r="M1892" s="84"/>
      <c r="N1892" s="84"/>
      <c r="O1892" s="84"/>
    </row>
    <row r="1893" spans="1:15" x14ac:dyDescent="0.2">
      <c r="A1893" s="84" t="s">
        <v>1292</v>
      </c>
      <c r="B1893" s="110">
        <f>'Main Pt 2'!B2125</f>
        <v>25</v>
      </c>
      <c r="C1893" s="110">
        <f>'Main Pt 2'!B2394</f>
        <v>0</v>
      </c>
      <c r="D1893" s="110">
        <f>'Main Pt 2'!B2663</f>
        <v>20</v>
      </c>
      <c r="E1893" s="110">
        <f>'Compare Pt 2'!B2125</f>
        <v>35</v>
      </c>
      <c r="F1893" s="110">
        <f>'Compare Pt 2'!B2394</f>
        <v>10</v>
      </c>
      <c r="G1893" s="110">
        <f>'Compare Pt 2'!B2663</f>
        <v>30</v>
      </c>
      <c r="H1893" s="84"/>
      <c r="I1893" s="84"/>
      <c r="J1893" s="84"/>
      <c r="K1893" s="84"/>
      <c r="L1893" s="84"/>
      <c r="M1893" s="84"/>
      <c r="N1893" s="84"/>
      <c r="O1893" s="84"/>
    </row>
    <row r="1894" spans="1:15" x14ac:dyDescent="0.2">
      <c r="A1894" s="84" t="s">
        <v>1295</v>
      </c>
      <c r="B1894" s="110">
        <f>'Main Pt 2'!B2128</f>
        <v>160</v>
      </c>
      <c r="C1894" s="110">
        <f>'Main Pt 2'!B2397</f>
        <v>70</v>
      </c>
      <c r="D1894" s="110">
        <f>'Main Pt 2'!B2666</f>
        <v>85</v>
      </c>
      <c r="E1894" s="110">
        <f>'Compare Pt 2'!B2128</f>
        <v>270</v>
      </c>
      <c r="F1894" s="110">
        <f>'Compare Pt 2'!B2397</f>
        <v>105</v>
      </c>
      <c r="G1894" s="110">
        <f>'Compare Pt 2'!B2666</f>
        <v>170</v>
      </c>
      <c r="H1894" s="84"/>
      <c r="I1894" s="84"/>
      <c r="J1894" s="84"/>
      <c r="K1894" s="84"/>
      <c r="L1894" s="84"/>
      <c r="M1894" s="84"/>
      <c r="N1894" s="84"/>
      <c r="O1894" s="84"/>
    </row>
    <row r="1895" spans="1:15" x14ac:dyDescent="0.2">
      <c r="A1895" s="84" t="s">
        <v>1300</v>
      </c>
      <c r="B1895" s="110">
        <f>'Main Pt 2'!B2133</f>
        <v>4010</v>
      </c>
      <c r="C1895" s="110">
        <f>'Main Pt 2'!B2402</f>
        <v>2675</v>
      </c>
      <c r="D1895" s="110">
        <f>'Main Pt 2'!B2671</f>
        <v>1330</v>
      </c>
      <c r="E1895" s="110">
        <f>'Compare Pt 2'!B2133</f>
        <v>7065</v>
      </c>
      <c r="F1895" s="110">
        <f>'Compare Pt 2'!B2402</f>
        <v>4420</v>
      </c>
      <c r="G1895" s="110">
        <f>'Compare Pt 2'!B2671</f>
        <v>2645</v>
      </c>
      <c r="H1895" s="84"/>
      <c r="I1895" s="84"/>
      <c r="J1895" s="84"/>
      <c r="K1895" s="84"/>
      <c r="L1895" s="84"/>
      <c r="M1895" s="84"/>
      <c r="N1895" s="84"/>
      <c r="O1895" s="84"/>
    </row>
    <row r="1896" spans="1:15" x14ac:dyDescent="0.2">
      <c r="A1896" s="84" t="s">
        <v>1311</v>
      </c>
      <c r="B1896" s="110">
        <f>'Main Pt 2'!B2144</f>
        <v>2085</v>
      </c>
      <c r="C1896" s="110">
        <f>'Main Pt 2'!B2413</f>
        <v>960</v>
      </c>
      <c r="D1896" s="110">
        <f>'Main Pt 2'!B2682</f>
        <v>1120</v>
      </c>
      <c r="E1896" s="110">
        <f>'Compare Pt 2'!B2144</f>
        <v>8545</v>
      </c>
      <c r="F1896" s="110">
        <f>'Compare Pt 2'!B2413</f>
        <v>3790</v>
      </c>
      <c r="G1896" s="110">
        <f>'Compare Pt 2'!B2682</f>
        <v>4765</v>
      </c>
      <c r="H1896" s="84"/>
      <c r="I1896" s="84"/>
      <c r="J1896" s="84"/>
      <c r="K1896" s="84"/>
      <c r="L1896" s="84"/>
      <c r="M1896" s="84"/>
      <c r="N1896" s="84"/>
      <c r="O1896" s="84"/>
    </row>
    <row r="1897" spans="1:15" x14ac:dyDescent="0.2">
      <c r="A1897" s="84" t="s">
        <v>1315</v>
      </c>
      <c r="B1897" s="110">
        <f>'Main Pt 2'!B2148</f>
        <v>570</v>
      </c>
      <c r="C1897" s="110">
        <f>'Main Pt 2'!B2417</f>
        <v>290</v>
      </c>
      <c r="D1897" s="110">
        <f>'Main Pt 2'!B2686</f>
        <v>280</v>
      </c>
      <c r="E1897" s="110">
        <f>'Compare Pt 2'!B2148</f>
        <v>3850</v>
      </c>
      <c r="F1897" s="110">
        <f>'Compare Pt 2'!B2417</f>
        <v>1750</v>
      </c>
      <c r="G1897" s="110">
        <f>'Compare Pt 2'!B2686</f>
        <v>2095</v>
      </c>
      <c r="H1897" s="84"/>
      <c r="I1897" s="84"/>
      <c r="J1897" s="84"/>
      <c r="K1897" s="84"/>
      <c r="L1897" s="84"/>
      <c r="M1897" s="84"/>
      <c r="N1897" s="84"/>
      <c r="O1897" s="84"/>
    </row>
    <row r="1898" spans="1:15" x14ac:dyDescent="0.2">
      <c r="A1898" s="84" t="s">
        <v>1328</v>
      </c>
      <c r="B1898" s="110">
        <f>'Main Pt 2'!B2161</f>
        <v>75</v>
      </c>
      <c r="C1898" s="110">
        <f>'Main Pt 2'!B2430</f>
        <v>30</v>
      </c>
      <c r="D1898" s="110">
        <f>'Main Pt 2'!B2699</f>
        <v>45</v>
      </c>
      <c r="E1898" s="110">
        <f>'Compare Pt 2'!B2161</f>
        <v>350</v>
      </c>
      <c r="F1898" s="110">
        <f>'Compare Pt 2'!B2430</f>
        <v>125</v>
      </c>
      <c r="G1898" s="110">
        <f>'Compare Pt 2'!B2699</f>
        <v>225</v>
      </c>
      <c r="H1898" s="84"/>
      <c r="I1898" s="84"/>
      <c r="J1898" s="84"/>
      <c r="K1898" s="84"/>
      <c r="L1898" s="84"/>
      <c r="M1898" s="84"/>
      <c r="N1898" s="84"/>
      <c r="O1898" s="84"/>
    </row>
    <row r="1899" spans="1:15" x14ac:dyDescent="0.2">
      <c r="A1899" s="84" t="s">
        <v>1332</v>
      </c>
      <c r="B1899" s="110">
        <f>'Main Pt 2'!B2165</f>
        <v>630</v>
      </c>
      <c r="C1899" s="110">
        <f>'Main Pt 2'!B2434</f>
        <v>315</v>
      </c>
      <c r="D1899" s="110">
        <f>'Main Pt 2'!B2703</f>
        <v>310</v>
      </c>
      <c r="E1899" s="110">
        <f>'Compare Pt 2'!B2165</f>
        <v>2225</v>
      </c>
      <c r="F1899" s="110">
        <f>'Compare Pt 2'!B2434</f>
        <v>1060</v>
      </c>
      <c r="G1899" s="110">
        <f>'Compare Pt 2'!B2703</f>
        <v>1165</v>
      </c>
      <c r="H1899" s="84"/>
      <c r="I1899" s="84"/>
      <c r="J1899" s="84"/>
      <c r="K1899" s="84"/>
      <c r="L1899" s="84"/>
      <c r="M1899" s="84"/>
      <c r="N1899" s="84"/>
      <c r="O1899" s="84"/>
    </row>
    <row r="1900" spans="1:15" x14ac:dyDescent="0.2">
      <c r="A1900" s="84" t="s">
        <v>1339</v>
      </c>
      <c r="B1900" s="110">
        <f>'Main Pt 2'!B2172</f>
        <v>21485</v>
      </c>
      <c r="C1900" s="110">
        <f>'Main Pt 2'!B2441</f>
        <v>12020</v>
      </c>
      <c r="D1900" s="110">
        <f>'Main Pt 2'!B2710</f>
        <v>9465</v>
      </c>
      <c r="E1900" s="110">
        <f>'Compare Pt 2'!B2172</f>
        <v>85545</v>
      </c>
      <c r="F1900" s="110">
        <f>'Compare Pt 2'!B2441</f>
        <v>47305</v>
      </c>
      <c r="G1900" s="110">
        <f>'Compare Pt 2'!B2710</f>
        <v>38245</v>
      </c>
      <c r="H1900" s="84"/>
      <c r="I1900" s="84"/>
      <c r="J1900" s="84"/>
      <c r="K1900" s="84"/>
      <c r="L1900" s="84"/>
      <c r="M1900" s="84"/>
      <c r="N1900" s="84"/>
      <c r="O1900" s="84"/>
    </row>
    <row r="1901" spans="1:15" x14ac:dyDescent="0.2">
      <c r="A1901" s="84" t="s">
        <v>1342</v>
      </c>
      <c r="B1901" s="110">
        <f>'Main Pt 2'!B2175</f>
        <v>2990</v>
      </c>
      <c r="C1901" s="110">
        <f>'Main Pt 2'!B2444</f>
        <v>1450</v>
      </c>
      <c r="D1901" s="110">
        <f>'Main Pt 2'!B2713</f>
        <v>1535</v>
      </c>
      <c r="E1901" s="110">
        <f>'Compare Pt 2'!B2175</f>
        <v>10080</v>
      </c>
      <c r="F1901" s="110">
        <f>'Compare Pt 2'!B2444</f>
        <v>4750</v>
      </c>
      <c r="G1901" s="110">
        <f>'Compare Pt 2'!B2713</f>
        <v>5330</v>
      </c>
      <c r="H1901" s="84"/>
      <c r="I1901" s="84"/>
      <c r="J1901" s="84"/>
      <c r="K1901" s="84"/>
      <c r="L1901" s="84"/>
      <c r="M1901" s="84"/>
      <c r="N1901" s="84"/>
      <c r="O1901" s="84"/>
    </row>
    <row r="1902" spans="1:15" x14ac:dyDescent="0.2">
      <c r="A1902" s="84" t="s">
        <v>1343</v>
      </c>
      <c r="B1902" s="110">
        <f>'Main Pt 2'!B2176</f>
        <v>15</v>
      </c>
      <c r="C1902" s="110">
        <f>'Main Pt 2'!B2445</f>
        <v>10</v>
      </c>
      <c r="D1902" s="110">
        <f>'Main Pt 2'!B2714</f>
        <v>10</v>
      </c>
      <c r="E1902" s="110">
        <f>'Compare Pt 2'!B2176</f>
        <v>95</v>
      </c>
      <c r="F1902" s="110">
        <f>'Compare Pt 2'!B2445</f>
        <v>40</v>
      </c>
      <c r="G1902" s="110">
        <f>'Compare Pt 2'!B2714</f>
        <v>55</v>
      </c>
      <c r="H1902" s="84"/>
      <c r="I1902" s="84"/>
      <c r="J1902" s="84"/>
      <c r="K1902" s="84"/>
      <c r="L1902" s="84"/>
      <c r="M1902" s="84"/>
      <c r="N1902" s="84"/>
      <c r="O1902" s="84"/>
    </row>
    <row r="1903" spans="1:15" x14ac:dyDescent="0.2">
      <c r="A1903" s="84" t="s">
        <v>1346</v>
      </c>
      <c r="B1903" s="110">
        <f>'Main Pt 2'!B2179</f>
        <v>2970</v>
      </c>
      <c r="C1903" s="110">
        <f>'Main Pt 2'!B2448</f>
        <v>1445</v>
      </c>
      <c r="D1903" s="110">
        <f>'Main Pt 2'!B2717</f>
        <v>1530</v>
      </c>
      <c r="E1903" s="110">
        <f>'Compare Pt 2'!B2179</f>
        <v>9985</v>
      </c>
      <c r="F1903" s="110">
        <f>'Compare Pt 2'!B2448</f>
        <v>4710</v>
      </c>
      <c r="G1903" s="110">
        <f>'Compare Pt 2'!B2717</f>
        <v>5275</v>
      </c>
      <c r="H1903" s="84"/>
      <c r="I1903" s="84"/>
      <c r="J1903" s="84"/>
      <c r="K1903" s="84"/>
      <c r="L1903" s="84"/>
      <c r="M1903" s="84"/>
      <c r="N1903" s="84"/>
      <c r="O1903" s="84"/>
    </row>
    <row r="1904" spans="1:15" x14ac:dyDescent="0.2">
      <c r="A1904" s="84" t="s">
        <v>1361</v>
      </c>
      <c r="B1904" s="110">
        <f>'Main Pt 2'!B2194</f>
        <v>0</v>
      </c>
      <c r="C1904" s="110">
        <f>'Main Pt 2'!B2463</f>
        <v>0</v>
      </c>
      <c r="D1904" s="110">
        <f>'Main Pt 2'!B2732</f>
        <v>0</v>
      </c>
      <c r="E1904" s="110">
        <f>'Compare Pt 2'!B2194</f>
        <v>20</v>
      </c>
      <c r="F1904" s="110">
        <f>'Compare Pt 2'!B2463</f>
        <v>15</v>
      </c>
      <c r="G1904" s="110">
        <f>'Compare Pt 2'!B2732</f>
        <v>10</v>
      </c>
      <c r="H1904" s="84"/>
      <c r="I1904" s="84"/>
      <c r="J1904" s="84"/>
      <c r="K1904" s="84"/>
      <c r="L1904" s="84"/>
      <c r="M1904" s="84"/>
      <c r="N1904" s="84"/>
      <c r="O1904" s="84"/>
    </row>
    <row r="1905" spans="1:15" x14ac:dyDescent="0.2">
      <c r="A1905" s="84" t="s">
        <v>1365</v>
      </c>
      <c r="B1905" s="110">
        <f>'Main Pt 2'!B2198</f>
        <v>3775</v>
      </c>
      <c r="C1905" s="110">
        <f>'Main Pt 2'!B2467</f>
        <v>1980</v>
      </c>
      <c r="D1905" s="110">
        <f>'Main Pt 2'!B2736</f>
        <v>1790</v>
      </c>
      <c r="E1905" s="110">
        <f>'Compare Pt 2'!B2198</f>
        <v>13285</v>
      </c>
      <c r="F1905" s="110">
        <f>'Compare Pt 2'!B2467</f>
        <v>7455</v>
      </c>
      <c r="G1905" s="110">
        <f>'Compare Pt 2'!B2736</f>
        <v>5830</v>
      </c>
      <c r="H1905" s="84"/>
      <c r="I1905" s="84"/>
      <c r="J1905" s="84"/>
      <c r="K1905" s="84"/>
      <c r="L1905" s="84"/>
      <c r="M1905" s="84"/>
      <c r="N1905" s="84"/>
      <c r="O1905" s="84"/>
    </row>
    <row r="1906" spans="1:15" x14ac:dyDescent="0.2">
      <c r="A1906" s="84" t="s">
        <v>1378</v>
      </c>
      <c r="B1906" s="110">
        <f>'Main Pt 2'!B2211</f>
        <v>8115</v>
      </c>
      <c r="C1906" s="110">
        <f>'Main Pt 2'!B2480</f>
        <v>5020</v>
      </c>
      <c r="D1906" s="110">
        <f>'Main Pt 2'!B2749</f>
        <v>3090</v>
      </c>
      <c r="E1906" s="110">
        <f>'Compare Pt 2'!B2211</f>
        <v>37325</v>
      </c>
      <c r="F1906" s="110">
        <f>'Compare Pt 2'!B2480</f>
        <v>21135</v>
      </c>
      <c r="G1906" s="110">
        <f>'Compare Pt 2'!B2749</f>
        <v>16190</v>
      </c>
      <c r="H1906" s="84"/>
      <c r="I1906" s="84"/>
      <c r="J1906" s="84"/>
      <c r="K1906" s="84"/>
      <c r="L1906" s="84"/>
      <c r="M1906" s="84"/>
      <c r="N1906" s="84"/>
      <c r="O1906" s="84"/>
    </row>
    <row r="1907" spans="1:15" x14ac:dyDescent="0.2">
      <c r="A1907" s="84" t="s">
        <v>1379</v>
      </c>
      <c r="B1907" s="110">
        <f>'Main Pt 2'!B2212</f>
        <v>5150</v>
      </c>
      <c r="C1907" s="110">
        <f>'Main Pt 2'!B2481</f>
        <v>3095</v>
      </c>
      <c r="D1907" s="110">
        <f>'Main Pt 2'!B2750</f>
        <v>2055</v>
      </c>
      <c r="E1907" s="110">
        <f>'Compare Pt 2'!B2212</f>
        <v>32485</v>
      </c>
      <c r="F1907" s="110">
        <f>'Compare Pt 2'!B2481</f>
        <v>18125</v>
      </c>
      <c r="G1907" s="110">
        <f>'Compare Pt 2'!B2750</f>
        <v>14360</v>
      </c>
      <c r="H1907" s="84"/>
      <c r="I1907" s="84"/>
      <c r="J1907" s="84"/>
      <c r="K1907" s="84"/>
      <c r="L1907" s="84"/>
      <c r="M1907" s="84"/>
      <c r="N1907" s="84"/>
      <c r="O1907" s="84"/>
    </row>
    <row r="1908" spans="1:15" x14ac:dyDescent="0.2">
      <c r="A1908" s="84" t="s">
        <v>1392</v>
      </c>
      <c r="B1908" s="110">
        <f>'Main Pt 2'!B2225</f>
        <v>2955</v>
      </c>
      <c r="C1908" s="110">
        <f>'Main Pt 2'!B2494</f>
        <v>1920</v>
      </c>
      <c r="D1908" s="110">
        <f>'Main Pt 2'!B2763</f>
        <v>1035</v>
      </c>
      <c r="E1908" s="110">
        <f>'Compare Pt 2'!B2225</f>
        <v>4815</v>
      </c>
      <c r="F1908" s="110">
        <f>'Compare Pt 2'!B2494</f>
        <v>3000</v>
      </c>
      <c r="G1908" s="110">
        <f>'Compare Pt 2'!B2763</f>
        <v>1815</v>
      </c>
      <c r="H1908" s="84"/>
      <c r="I1908" s="84"/>
      <c r="J1908" s="84"/>
      <c r="K1908" s="84"/>
      <c r="L1908" s="84"/>
      <c r="M1908" s="84"/>
      <c r="N1908" s="84"/>
      <c r="O1908" s="84"/>
    </row>
    <row r="1909" spans="1:15" x14ac:dyDescent="0.2">
      <c r="A1909" s="84" t="s">
        <v>1397</v>
      </c>
      <c r="B1909" s="110"/>
      <c r="C1909" s="110"/>
      <c r="D1909" s="110"/>
      <c r="E1909" s="110"/>
      <c r="F1909" s="110"/>
      <c r="G1909" s="110"/>
      <c r="H1909" s="84"/>
      <c r="I1909" s="84"/>
      <c r="J1909" s="84"/>
      <c r="K1909" s="84"/>
      <c r="L1909" s="84"/>
      <c r="M1909" s="84"/>
      <c r="N1909" s="84"/>
      <c r="O1909" s="84"/>
    </row>
    <row r="1910" spans="1:15" x14ac:dyDescent="0.2">
      <c r="A1910" s="84" t="s">
        <v>1404</v>
      </c>
      <c r="B1910" s="110">
        <f>'Main Pt 2'!B2238</f>
        <v>10</v>
      </c>
      <c r="C1910" s="110">
        <f>'Main Pt 2'!B2507</f>
        <v>15</v>
      </c>
      <c r="D1910" s="110">
        <f>'Main Pt 2'!B2776</f>
        <v>0</v>
      </c>
      <c r="E1910" s="110">
        <f>'Compare Pt 2'!B2238</f>
        <v>25</v>
      </c>
      <c r="F1910" s="110">
        <f>'Compare Pt 2'!B2507</f>
        <v>10</v>
      </c>
      <c r="G1910" s="110">
        <f>'Compare Pt 2'!B2776</f>
        <v>15</v>
      </c>
      <c r="H1910" s="84"/>
      <c r="I1910" s="84"/>
      <c r="J1910" s="84"/>
      <c r="K1910" s="84"/>
      <c r="L1910" s="84"/>
      <c r="M1910" s="84"/>
      <c r="N1910" s="84"/>
      <c r="O1910" s="84"/>
    </row>
    <row r="1911" spans="1:15" x14ac:dyDescent="0.2">
      <c r="A1911" s="84" t="s">
        <v>1406</v>
      </c>
      <c r="B1911" s="110">
        <f>'Main Pt 2'!B2241</f>
        <v>10</v>
      </c>
      <c r="C1911" s="110">
        <f>'Main Pt 2'!B2510</f>
        <v>0</v>
      </c>
      <c r="D1911" s="110">
        <f>'Main Pt 2'!B2779</f>
        <v>0</v>
      </c>
      <c r="E1911" s="110">
        <f>'Compare Pt 2'!B2241</f>
        <v>10</v>
      </c>
      <c r="F1911" s="110">
        <f>'Compare Pt 2'!B2510</f>
        <v>10</v>
      </c>
      <c r="G1911" s="110">
        <f>'Compare Pt 2'!B2779</f>
        <v>10</v>
      </c>
      <c r="H1911" s="84"/>
      <c r="I1911" s="84"/>
      <c r="J1911" s="84"/>
      <c r="K1911" s="84"/>
      <c r="L1911" s="84"/>
      <c r="M1911" s="84"/>
      <c r="N1911" s="84"/>
      <c r="O1911" s="84"/>
    </row>
    <row r="1912" spans="1:15" x14ac:dyDescent="0.2">
      <c r="A1912" s="84" t="s">
        <v>1408</v>
      </c>
      <c r="B1912" s="110">
        <f>'Main Pt 2'!B2243</f>
        <v>85</v>
      </c>
      <c r="C1912" s="110">
        <f>'Main Pt 2'!B2512</f>
        <v>45</v>
      </c>
      <c r="D1912" s="110">
        <f>'Main Pt 2'!B2781</f>
        <v>40</v>
      </c>
      <c r="E1912" s="110">
        <f>'Compare Pt 2'!B2243</f>
        <v>235</v>
      </c>
      <c r="F1912" s="110">
        <f>'Compare Pt 2'!B2512</f>
        <v>120</v>
      </c>
      <c r="G1912" s="110">
        <f>'Compare Pt 2'!B2781</f>
        <v>115</v>
      </c>
      <c r="H1912" s="84"/>
      <c r="I1912" s="84"/>
      <c r="J1912" s="84"/>
      <c r="K1912" s="84"/>
      <c r="L1912" s="84"/>
      <c r="M1912" s="84"/>
      <c r="N1912" s="84"/>
      <c r="O1912" s="84"/>
    </row>
    <row r="1913" spans="1:15" x14ac:dyDescent="0.2">
      <c r="A1913" s="84" t="s">
        <v>1425</v>
      </c>
      <c r="B1913" s="110">
        <f>'Main Pt 2'!B2260</f>
        <v>0</v>
      </c>
      <c r="C1913" s="110">
        <f>'Main Pt 2'!B2529</f>
        <v>0</v>
      </c>
      <c r="D1913" s="110">
        <f>'Main Pt 2'!B2798</f>
        <v>0</v>
      </c>
      <c r="E1913" s="110">
        <f>'Compare Pt 2'!B2260</f>
        <v>0</v>
      </c>
      <c r="F1913" s="110">
        <f>'Compare Pt 2'!B2529</f>
        <v>0</v>
      </c>
      <c r="G1913" s="110">
        <f>'Compare Pt 2'!B2798</f>
        <v>0</v>
      </c>
      <c r="H1913" s="84"/>
      <c r="I1913" s="84"/>
      <c r="J1913" s="84"/>
      <c r="K1913" s="84"/>
      <c r="L1913" s="84"/>
      <c r="M1913" s="84"/>
      <c r="N1913" s="84"/>
      <c r="O1913" s="84"/>
    </row>
    <row r="1914" spans="1:15" x14ac:dyDescent="0.2">
      <c r="A1914" s="84" t="s">
        <v>1428</v>
      </c>
      <c r="B1914" s="110">
        <f>'Main Pt 2'!B2263</f>
        <v>235</v>
      </c>
      <c r="C1914" s="110">
        <f>'Main Pt 2'!B2532</f>
        <v>115</v>
      </c>
      <c r="D1914" s="110">
        <f>'Main Pt 2'!B2801</f>
        <v>120</v>
      </c>
      <c r="E1914" s="110">
        <f>'Compare Pt 2'!B2263</f>
        <v>1920</v>
      </c>
      <c r="F1914" s="110">
        <f>'Compare Pt 2'!B2532</f>
        <v>740</v>
      </c>
      <c r="G1914" s="110">
        <f>'Compare Pt 2'!B2801</f>
        <v>1180</v>
      </c>
      <c r="H1914" s="84"/>
      <c r="I1914" s="84"/>
      <c r="J1914" s="84"/>
      <c r="K1914" s="84"/>
      <c r="L1914" s="84"/>
      <c r="M1914" s="84"/>
      <c r="N1914" s="84"/>
      <c r="O1914" s="84"/>
    </row>
    <row r="1915" spans="1:15" x14ac:dyDescent="0.2">
      <c r="A1915" s="84" t="s">
        <v>1432</v>
      </c>
      <c r="B1915" s="110">
        <f>'Main Pt 2'!B2267</f>
        <v>37915</v>
      </c>
      <c r="C1915" s="110">
        <f>'Main Pt 2'!B2536</f>
        <v>20620</v>
      </c>
      <c r="D1915" s="110">
        <f>'Main Pt 2'!B2805</f>
        <v>17295</v>
      </c>
      <c r="E1915" s="110">
        <f>'Compare Pt 2'!B2267</f>
        <v>122880</v>
      </c>
      <c r="F1915" s="110">
        <f>'Compare Pt 2'!B2536</f>
        <v>65035</v>
      </c>
      <c r="G1915" s="110">
        <f>'Compare Pt 2'!B2805</f>
        <v>57845</v>
      </c>
      <c r="H1915" s="84"/>
      <c r="I1915" s="84"/>
      <c r="J1915" s="84"/>
      <c r="K1915" s="84"/>
      <c r="L1915" s="84"/>
      <c r="M1915" s="84"/>
      <c r="N1915" s="84"/>
      <c r="O1915" s="84"/>
    </row>
    <row r="1916" spans="1:15" x14ac:dyDescent="0.2">
      <c r="A1916" s="84" t="s">
        <v>1433</v>
      </c>
      <c r="B1916" s="110">
        <f>'Main Pt 2'!B2268</f>
        <v>37830</v>
      </c>
      <c r="C1916" s="110">
        <f>'Main Pt 2'!B2537</f>
        <v>20565</v>
      </c>
      <c r="D1916" s="110">
        <f>'Main Pt 2'!B2806</f>
        <v>17260</v>
      </c>
      <c r="E1916" s="110">
        <f>'Compare Pt 2'!B2268</f>
        <v>122605</v>
      </c>
      <c r="F1916" s="110">
        <f>'Compare Pt 2'!B2537</f>
        <v>64880</v>
      </c>
      <c r="G1916" s="110">
        <f>'Compare Pt 2'!B2806</f>
        <v>57730</v>
      </c>
      <c r="H1916" s="84"/>
      <c r="I1916" s="84"/>
      <c r="J1916" s="84"/>
      <c r="K1916" s="84"/>
      <c r="L1916" s="84"/>
      <c r="M1916" s="84"/>
      <c r="N1916" s="84"/>
      <c r="O1916" s="84"/>
    </row>
    <row r="1917" spans="1:15" x14ac:dyDescent="0.2">
      <c r="A1917" s="84" t="s">
        <v>1442</v>
      </c>
      <c r="B1917" s="110">
        <f>'Main Pt 2'!B2277</f>
        <v>85</v>
      </c>
      <c r="C1917" s="110">
        <f>'Main Pt 2'!B2546</f>
        <v>55</v>
      </c>
      <c r="D1917" s="110">
        <f>'Main Pt 2'!B2815</f>
        <v>30</v>
      </c>
      <c r="E1917" s="110">
        <f>'Compare Pt 2'!B2277</f>
        <v>270</v>
      </c>
      <c r="F1917" s="110">
        <f>'Compare Pt 2'!B2546</f>
        <v>155</v>
      </c>
      <c r="G1917" s="110">
        <f>'Compare Pt 2'!B2815</f>
        <v>115</v>
      </c>
      <c r="H1917" s="84"/>
      <c r="I1917" s="84"/>
      <c r="J1917" s="84"/>
      <c r="K1917" s="84"/>
      <c r="L1917" s="84"/>
      <c r="M1917" s="84"/>
      <c r="N1917" s="84"/>
      <c r="O1917" s="84"/>
    </row>
    <row r="1918" spans="1:15" x14ac:dyDescent="0.2">
      <c r="A1918" s="84" t="s">
        <v>1447</v>
      </c>
      <c r="B1918" s="110">
        <f>'Main Pt 2'!B2282</f>
        <v>120</v>
      </c>
      <c r="C1918" s="110">
        <f>'Main Pt 2'!B2551</f>
        <v>40</v>
      </c>
      <c r="D1918" s="110">
        <f>'Main Pt 2'!B2820</f>
        <v>80</v>
      </c>
      <c r="E1918" s="110">
        <f>'Compare Pt 2'!B2282</f>
        <v>675</v>
      </c>
      <c r="F1918" s="110">
        <f>'Compare Pt 2'!B2551</f>
        <v>270</v>
      </c>
      <c r="G1918" s="110">
        <f>'Compare Pt 2'!B2820</f>
        <v>405</v>
      </c>
      <c r="H1918" s="84"/>
      <c r="I1918" s="84"/>
      <c r="J1918" s="84"/>
      <c r="K1918" s="84"/>
      <c r="L1918" s="84"/>
      <c r="M1918" s="84"/>
      <c r="N1918" s="84"/>
      <c r="O1918" s="84"/>
    </row>
    <row r="1919" spans="1:15" x14ac:dyDescent="0.2">
      <c r="A1919" s="84" t="s">
        <v>1451</v>
      </c>
      <c r="B1919" s="110">
        <f>'Main Pt 2'!B2286</f>
        <v>405</v>
      </c>
      <c r="C1919" s="110">
        <f>'Main Pt 2'!B2555</f>
        <v>275</v>
      </c>
      <c r="D1919" s="110">
        <f>'Main Pt 2'!B2824</f>
        <v>125</v>
      </c>
      <c r="E1919" s="110">
        <f>'Compare Pt 2'!B2286</f>
        <v>750</v>
      </c>
      <c r="F1919" s="110">
        <f>'Compare Pt 2'!B2555</f>
        <v>475</v>
      </c>
      <c r="G1919" s="110">
        <f>'Compare Pt 2'!B2824</f>
        <v>270</v>
      </c>
      <c r="H1919" s="84"/>
      <c r="I1919" s="84"/>
      <c r="J1919" s="84"/>
      <c r="K1919" s="84"/>
      <c r="L1919" s="84"/>
      <c r="M1919" s="84"/>
      <c r="N1919" s="84"/>
      <c r="O1919" s="84"/>
    </row>
    <row r="1920" spans="1:15" x14ac:dyDescent="0.2">
      <c r="A1920" s="84" t="s">
        <v>1457</v>
      </c>
      <c r="B1920" s="110">
        <f>'Main Pt 2'!B2292</f>
        <v>200</v>
      </c>
      <c r="C1920" s="110">
        <f>'Main Pt 2'!B2561</f>
        <v>90</v>
      </c>
      <c r="D1920" s="110">
        <f>'Main Pt 2'!B2830</f>
        <v>105</v>
      </c>
      <c r="E1920" s="110">
        <f>'Compare Pt 2'!B2292</f>
        <v>595</v>
      </c>
      <c r="F1920" s="110">
        <f>'Compare Pt 2'!B2561</f>
        <v>275</v>
      </c>
      <c r="G1920" s="110">
        <f>'Compare Pt 2'!B2830</f>
        <v>320</v>
      </c>
      <c r="H1920" s="84"/>
      <c r="I1920" s="84"/>
      <c r="J1920" s="84"/>
      <c r="K1920" s="84"/>
      <c r="L1920" s="84"/>
      <c r="M1920" s="84"/>
      <c r="N1920" s="84"/>
      <c r="O1920" s="84"/>
    </row>
    <row r="1921" spans="1:15" x14ac:dyDescent="0.2">
      <c r="A1921" s="84"/>
      <c r="B1921" s="110"/>
      <c r="C1921" s="110"/>
      <c r="D1921" s="110"/>
      <c r="E1921" s="110"/>
      <c r="F1921" s="110"/>
      <c r="G1921" s="110"/>
      <c r="H1921" s="84"/>
      <c r="I1921" s="84"/>
      <c r="J1921" s="84"/>
      <c r="K1921" s="84"/>
      <c r="L1921" s="84"/>
      <c r="M1921" s="84"/>
      <c r="N1921" s="84"/>
      <c r="O1921" s="84"/>
    </row>
    <row r="1922" spans="1:15" x14ac:dyDescent="0.2">
      <c r="A1922" s="84"/>
      <c r="B1922" s="110"/>
      <c r="C1922" s="110"/>
      <c r="D1922" s="110"/>
      <c r="E1922" s="110"/>
      <c r="F1922" s="110"/>
      <c r="G1922" s="110"/>
      <c r="H1922" s="84"/>
      <c r="I1922" s="84"/>
      <c r="J1922" s="84"/>
      <c r="K1922" s="84"/>
      <c r="L1922" s="84"/>
      <c r="M1922" s="84"/>
      <c r="N1922" s="84"/>
      <c r="O1922" s="84"/>
    </row>
    <row r="1923" spans="1:15" x14ac:dyDescent="0.2">
      <c r="A1923" s="84"/>
      <c r="B1923" s="110">
        <f>'Main Pt 2'!B2126</f>
        <v>15</v>
      </c>
      <c r="C1923" s="110">
        <f>'Main Pt 2'!B2395</f>
        <v>0</v>
      </c>
      <c r="D1923" s="110">
        <f>'Main Pt 2'!B2664</f>
        <v>10</v>
      </c>
      <c r="E1923" s="110">
        <f>'Compare Pt 2'!B2126</f>
        <v>20</v>
      </c>
      <c r="F1923" s="110">
        <f>'Compare Pt 2'!B2395</f>
        <v>0</v>
      </c>
      <c r="G1923" s="110">
        <f>'Compare Pt 2'!B2664</f>
        <v>15</v>
      </c>
      <c r="H1923" s="84"/>
      <c r="I1923" s="84"/>
      <c r="J1923" s="84"/>
      <c r="K1923" s="84"/>
      <c r="L1923" s="84"/>
      <c r="M1923" s="84"/>
      <c r="N1923" s="84"/>
      <c r="O1923" s="84"/>
    </row>
    <row r="1924" spans="1:15" x14ac:dyDescent="0.2">
      <c r="A1924" s="84" t="s">
        <v>1293</v>
      </c>
      <c r="B1924" s="110">
        <f>'Main Pt 2'!B2127</f>
        <v>10</v>
      </c>
      <c r="C1924" s="110">
        <f>'Main Pt 2'!B2396</f>
        <v>10</v>
      </c>
      <c r="D1924" s="110">
        <f>'Main Pt 2'!B2665</f>
        <v>10</v>
      </c>
      <c r="E1924" s="110">
        <f>'Compare Pt 2'!B2127</f>
        <v>15</v>
      </c>
      <c r="F1924" s="110">
        <f>'Compare Pt 2'!B2396</f>
        <v>0</v>
      </c>
      <c r="G1924" s="110">
        <f>'Compare Pt 2'!B2665</f>
        <v>10</v>
      </c>
      <c r="H1924" s="84"/>
      <c r="I1924" s="84"/>
      <c r="J1924" s="84"/>
      <c r="K1924" s="84"/>
      <c r="L1924" s="84"/>
      <c r="M1924" s="84"/>
      <c r="N1924" s="84"/>
      <c r="O1924" s="84"/>
    </row>
    <row r="1925" spans="1:15" x14ac:dyDescent="0.2">
      <c r="A1925" s="84" t="s">
        <v>1294</v>
      </c>
      <c r="B1925" s="110">
        <f>'Main Pt 2'!B2129</f>
        <v>0</v>
      </c>
      <c r="C1925" s="110">
        <f>'Main Pt 2'!B2398</f>
        <v>0</v>
      </c>
      <c r="D1925" s="110">
        <f>'Main Pt 2'!B2667</f>
        <v>0</v>
      </c>
      <c r="E1925" s="110">
        <f>'Compare Pt 2'!B2129</f>
        <v>10</v>
      </c>
      <c r="F1925" s="110">
        <f>'Compare Pt 2'!B2398</f>
        <v>10</v>
      </c>
      <c r="G1925" s="110">
        <f>'Compare Pt 2'!B2667</f>
        <v>10</v>
      </c>
      <c r="H1925" s="84"/>
      <c r="I1925" s="84"/>
      <c r="J1925" s="84"/>
      <c r="K1925" s="84"/>
      <c r="L1925" s="84"/>
      <c r="M1925" s="84"/>
      <c r="N1925" s="84"/>
      <c r="O1925" s="84"/>
    </row>
    <row r="1926" spans="1:15" x14ac:dyDescent="0.2">
      <c r="A1926" s="84" t="s">
        <v>1296</v>
      </c>
      <c r="B1926" s="110">
        <f>'Main Pt 2'!B2130</f>
        <v>25</v>
      </c>
      <c r="C1926" s="110">
        <f>'Main Pt 2'!B2399</f>
        <v>10</v>
      </c>
      <c r="D1926" s="110">
        <f>'Main Pt 2'!B2668</f>
        <v>10</v>
      </c>
      <c r="E1926" s="110">
        <f>'Compare Pt 2'!B2130</f>
        <v>45</v>
      </c>
      <c r="F1926" s="110">
        <f>'Compare Pt 2'!B2399</f>
        <v>20</v>
      </c>
      <c r="G1926" s="110">
        <f>'Compare Pt 2'!B2668</f>
        <v>20</v>
      </c>
      <c r="H1926" s="84"/>
      <c r="I1926" s="84"/>
      <c r="J1926" s="84"/>
      <c r="K1926" s="84"/>
      <c r="L1926" s="84"/>
      <c r="M1926" s="84"/>
      <c r="N1926" s="84"/>
      <c r="O1926" s="84"/>
    </row>
    <row r="1927" spans="1:15" x14ac:dyDescent="0.2">
      <c r="A1927" s="84" t="s">
        <v>1297</v>
      </c>
      <c r="B1927" s="110">
        <f>'Main Pt 2'!B2131</f>
        <v>130</v>
      </c>
      <c r="C1927" s="110">
        <f>'Main Pt 2'!B2400</f>
        <v>60</v>
      </c>
      <c r="D1927" s="110">
        <f>'Main Pt 2'!B2669</f>
        <v>75</v>
      </c>
      <c r="E1927" s="110">
        <f>'Compare Pt 2'!B2131</f>
        <v>220</v>
      </c>
      <c r="F1927" s="110">
        <f>'Compare Pt 2'!B2400</f>
        <v>75</v>
      </c>
      <c r="G1927" s="110">
        <f>'Compare Pt 2'!B2669</f>
        <v>140</v>
      </c>
      <c r="H1927" s="84"/>
      <c r="I1927" s="84"/>
      <c r="J1927" s="84"/>
      <c r="K1927" s="84"/>
      <c r="L1927" s="84"/>
      <c r="M1927" s="84"/>
      <c r="N1927" s="84"/>
      <c r="O1927" s="84"/>
    </row>
    <row r="1928" spans="1:15" x14ac:dyDescent="0.2">
      <c r="A1928" s="84" t="s">
        <v>1298</v>
      </c>
      <c r="B1928" s="110">
        <f>'Main Pt 2'!B2132</f>
        <v>0</v>
      </c>
      <c r="C1928" s="110">
        <f>'Main Pt 2'!B2401</f>
        <v>0</v>
      </c>
      <c r="D1928" s="110">
        <f>'Main Pt 2'!B2670</f>
        <v>0</v>
      </c>
      <c r="E1928" s="110">
        <f>'Compare Pt 2'!B2132</f>
        <v>0</v>
      </c>
      <c r="F1928" s="110">
        <f>'Compare Pt 2'!B2401</f>
        <v>0</v>
      </c>
      <c r="G1928" s="110">
        <f>'Compare Pt 2'!B2670</f>
        <v>0</v>
      </c>
      <c r="H1928" s="84"/>
      <c r="I1928" s="84"/>
      <c r="J1928" s="84"/>
      <c r="K1928" s="84"/>
      <c r="L1928" s="84"/>
      <c r="M1928" s="84"/>
      <c r="N1928" s="84"/>
      <c r="O1928" s="84"/>
    </row>
    <row r="1929" spans="1:15" x14ac:dyDescent="0.2">
      <c r="A1929" s="84" t="s">
        <v>1299</v>
      </c>
      <c r="B1929" s="110">
        <f>'Main Pt 2'!B2134</f>
        <v>80</v>
      </c>
      <c r="C1929" s="110">
        <f>'Main Pt 2'!B2403</f>
        <v>35</v>
      </c>
      <c r="D1929" s="110">
        <f>'Main Pt 2'!B2672</f>
        <v>45</v>
      </c>
      <c r="E1929" s="110">
        <f>'Compare Pt 2'!B2134</f>
        <v>200</v>
      </c>
      <c r="F1929" s="110">
        <f>'Compare Pt 2'!B2403</f>
        <v>95</v>
      </c>
      <c r="G1929" s="110">
        <f>'Compare Pt 2'!B2672</f>
        <v>100</v>
      </c>
      <c r="H1929" s="84"/>
      <c r="I1929" s="84"/>
      <c r="J1929" s="84"/>
      <c r="K1929" s="84"/>
      <c r="L1929" s="84"/>
      <c r="M1929" s="84"/>
      <c r="N1929" s="84"/>
      <c r="O1929" s="84"/>
    </row>
    <row r="1930" spans="1:15" x14ac:dyDescent="0.2">
      <c r="A1930" s="84" t="s">
        <v>1301</v>
      </c>
      <c r="B1930" s="110">
        <f>'Main Pt 2'!B2135</f>
        <v>3415</v>
      </c>
      <c r="C1930" s="110">
        <f>'Main Pt 2'!B2404</f>
        <v>2350</v>
      </c>
      <c r="D1930" s="110">
        <f>'Main Pt 2'!B2673</f>
        <v>1060</v>
      </c>
      <c r="E1930" s="110">
        <f>'Compare Pt 2'!B2135</f>
        <v>5585</v>
      </c>
      <c r="F1930" s="110">
        <f>'Compare Pt 2'!B2404</f>
        <v>3695</v>
      </c>
      <c r="G1930" s="110">
        <f>'Compare Pt 2'!B2673</f>
        <v>1890</v>
      </c>
      <c r="H1930" s="84"/>
      <c r="I1930" s="84"/>
      <c r="J1930" s="84"/>
      <c r="K1930" s="84"/>
      <c r="L1930" s="84"/>
      <c r="M1930" s="84"/>
      <c r="N1930" s="84"/>
      <c r="O1930" s="84"/>
    </row>
    <row r="1931" spans="1:15" x14ac:dyDescent="0.2">
      <c r="A1931" s="84" t="s">
        <v>1302</v>
      </c>
      <c r="B1931" s="110">
        <f>'Main Pt 2'!B2136</f>
        <v>90</v>
      </c>
      <c r="C1931" s="110">
        <f>'Main Pt 2'!B2405</f>
        <v>80</v>
      </c>
      <c r="D1931" s="110">
        <f>'Main Pt 2'!B2674</f>
        <v>10</v>
      </c>
      <c r="E1931" s="110">
        <f>'Compare Pt 2'!B2136</f>
        <v>205</v>
      </c>
      <c r="F1931" s="110">
        <f>'Compare Pt 2'!B2405</f>
        <v>155</v>
      </c>
      <c r="G1931" s="110">
        <f>'Compare Pt 2'!B2674</f>
        <v>50</v>
      </c>
      <c r="H1931" s="84"/>
      <c r="I1931" s="84"/>
      <c r="J1931" s="84"/>
      <c r="K1931" s="84"/>
      <c r="L1931" s="84"/>
      <c r="M1931" s="84"/>
      <c r="N1931" s="84"/>
      <c r="O1931" s="84"/>
    </row>
    <row r="1932" spans="1:15" x14ac:dyDescent="0.2">
      <c r="A1932" s="84" t="s">
        <v>1303</v>
      </c>
      <c r="B1932" s="110">
        <f>'Main Pt 2'!B2137</f>
        <v>15</v>
      </c>
      <c r="C1932" s="110">
        <f>'Main Pt 2'!B2406</f>
        <v>10</v>
      </c>
      <c r="D1932" s="110">
        <f>'Main Pt 2'!B2675</f>
        <v>10</v>
      </c>
      <c r="E1932" s="110">
        <f>'Compare Pt 2'!B2137</f>
        <v>35</v>
      </c>
      <c r="F1932" s="110">
        <f>'Compare Pt 2'!B2406</f>
        <v>15</v>
      </c>
      <c r="G1932" s="110">
        <f>'Compare Pt 2'!B2675</f>
        <v>15</v>
      </c>
      <c r="H1932" s="84"/>
      <c r="I1932" s="84"/>
      <c r="J1932" s="84"/>
      <c r="K1932" s="84"/>
      <c r="L1932" s="84"/>
      <c r="M1932" s="84"/>
      <c r="N1932" s="84"/>
      <c r="O1932" s="84"/>
    </row>
    <row r="1933" spans="1:15" x14ac:dyDescent="0.2">
      <c r="A1933" s="84" t="s">
        <v>1304</v>
      </c>
      <c r="B1933" s="110">
        <f>'Main Pt 2'!B2138</f>
        <v>0</v>
      </c>
      <c r="C1933" s="110">
        <f>'Main Pt 2'!B2407</f>
        <v>0</v>
      </c>
      <c r="D1933" s="110">
        <f>'Main Pt 2'!B2676</f>
        <v>0</v>
      </c>
      <c r="E1933" s="110">
        <f>'Compare Pt 2'!B2138</f>
        <v>0</v>
      </c>
      <c r="F1933" s="110">
        <f>'Compare Pt 2'!B2407</f>
        <v>0</v>
      </c>
      <c r="G1933" s="110">
        <f>'Compare Pt 2'!B2676</f>
        <v>0</v>
      </c>
      <c r="H1933" s="84"/>
      <c r="I1933" s="84"/>
      <c r="J1933" s="84"/>
      <c r="K1933" s="84"/>
      <c r="L1933" s="84"/>
      <c r="M1933" s="84"/>
      <c r="N1933" s="84"/>
      <c r="O1933" s="84"/>
    </row>
    <row r="1934" spans="1:15" x14ac:dyDescent="0.2">
      <c r="A1934" s="84" t="s">
        <v>1305</v>
      </c>
      <c r="B1934" s="110">
        <f>'Main Pt 2'!B2139</f>
        <v>335</v>
      </c>
      <c r="C1934" s="110">
        <f>'Main Pt 2'!B2408</f>
        <v>170</v>
      </c>
      <c r="D1934" s="110">
        <f>'Main Pt 2'!B2677</f>
        <v>165</v>
      </c>
      <c r="E1934" s="110">
        <f>'Compare Pt 2'!B2139</f>
        <v>825</v>
      </c>
      <c r="F1934" s="110">
        <f>'Compare Pt 2'!B2408</f>
        <v>330</v>
      </c>
      <c r="G1934" s="110">
        <f>'Compare Pt 2'!B2677</f>
        <v>490</v>
      </c>
      <c r="H1934" s="84"/>
      <c r="I1934" s="84"/>
      <c r="J1934" s="84"/>
      <c r="K1934" s="84"/>
      <c r="L1934" s="84"/>
      <c r="M1934" s="84"/>
      <c r="N1934" s="84"/>
      <c r="O1934" s="84"/>
    </row>
    <row r="1935" spans="1:15" x14ac:dyDescent="0.2">
      <c r="A1935" s="84" t="s">
        <v>1306</v>
      </c>
      <c r="B1935" s="110">
        <f>'Main Pt 2'!B2140</f>
        <v>0</v>
      </c>
      <c r="C1935" s="110">
        <f>'Main Pt 2'!B2409</f>
        <v>0</v>
      </c>
      <c r="D1935" s="110">
        <f>'Main Pt 2'!B2678</f>
        <v>0</v>
      </c>
      <c r="E1935" s="110">
        <f>'Compare Pt 2'!B2140</f>
        <v>25</v>
      </c>
      <c r="F1935" s="110">
        <f>'Compare Pt 2'!B2409</f>
        <v>15</v>
      </c>
      <c r="G1935" s="110">
        <f>'Compare Pt 2'!B2678</f>
        <v>10</v>
      </c>
      <c r="H1935" s="84"/>
      <c r="I1935" s="84"/>
      <c r="J1935" s="84"/>
      <c r="K1935" s="84"/>
      <c r="L1935" s="84"/>
      <c r="M1935" s="84"/>
      <c r="N1935" s="84"/>
      <c r="O1935" s="84"/>
    </row>
    <row r="1936" spans="1:15" x14ac:dyDescent="0.2">
      <c r="A1936" s="84" t="s">
        <v>1307</v>
      </c>
      <c r="B1936" s="110">
        <f>'Main Pt 2'!B2141</f>
        <v>65</v>
      </c>
      <c r="C1936" s="110">
        <f>'Main Pt 2'!B2410</f>
        <v>30</v>
      </c>
      <c r="D1936" s="110">
        <f>'Main Pt 2'!B2679</f>
        <v>35</v>
      </c>
      <c r="E1936" s="110">
        <f>'Compare Pt 2'!B2141</f>
        <v>135</v>
      </c>
      <c r="F1936" s="110">
        <f>'Compare Pt 2'!B2410</f>
        <v>70</v>
      </c>
      <c r="G1936" s="110">
        <f>'Compare Pt 2'!B2679</f>
        <v>60</v>
      </c>
      <c r="H1936" s="84"/>
      <c r="I1936" s="84"/>
      <c r="J1936" s="84"/>
      <c r="K1936" s="84"/>
      <c r="L1936" s="84"/>
      <c r="M1936" s="84"/>
      <c r="N1936" s="84"/>
      <c r="O1936" s="84"/>
    </row>
    <row r="1937" spans="1:15" x14ac:dyDescent="0.2">
      <c r="A1937" s="84" t="s">
        <v>1308</v>
      </c>
      <c r="B1937" s="110">
        <f>'Main Pt 2'!B2142</f>
        <v>10</v>
      </c>
      <c r="C1937" s="110">
        <f>'Main Pt 2'!B2411</f>
        <v>0</v>
      </c>
      <c r="D1937" s="110">
        <f>'Main Pt 2'!B2680</f>
        <v>0</v>
      </c>
      <c r="E1937" s="110">
        <f>'Compare Pt 2'!B2142</f>
        <v>65</v>
      </c>
      <c r="F1937" s="110">
        <f>'Compare Pt 2'!B2411</f>
        <v>35</v>
      </c>
      <c r="G1937" s="110">
        <f>'Compare Pt 2'!B2680</f>
        <v>30</v>
      </c>
      <c r="H1937" s="84"/>
      <c r="I1937" s="84"/>
      <c r="J1937" s="84"/>
      <c r="K1937" s="84"/>
      <c r="L1937" s="84"/>
      <c r="M1937" s="84"/>
      <c r="N1937" s="84"/>
      <c r="O1937" s="84"/>
    </row>
    <row r="1938" spans="1:15" x14ac:dyDescent="0.2">
      <c r="A1938" s="84" t="s">
        <v>1309</v>
      </c>
      <c r="B1938" s="110">
        <f>'Main Pt 2'!B2143</f>
        <v>10</v>
      </c>
      <c r="C1938" s="110">
        <f>'Main Pt 2'!B2412</f>
        <v>0</v>
      </c>
      <c r="D1938" s="110">
        <f>'Main Pt 2'!B2681</f>
        <v>0</v>
      </c>
      <c r="E1938" s="110">
        <f>'Compare Pt 2'!B2143</f>
        <v>10</v>
      </c>
      <c r="F1938" s="110">
        <f>'Compare Pt 2'!B2412</f>
        <v>10</v>
      </c>
      <c r="G1938" s="110">
        <f>'Compare Pt 2'!B2681</f>
        <v>0</v>
      </c>
      <c r="H1938" s="84"/>
      <c r="I1938" s="84"/>
      <c r="J1938" s="84"/>
      <c r="K1938" s="84"/>
      <c r="L1938" s="84"/>
      <c r="M1938" s="84"/>
      <c r="N1938" s="84"/>
      <c r="O1938" s="84"/>
    </row>
    <row r="1939" spans="1:15" x14ac:dyDescent="0.2">
      <c r="A1939" s="84" t="s">
        <v>1310</v>
      </c>
      <c r="B1939" s="110">
        <f>'Main Pt 2'!B2145</f>
        <v>115</v>
      </c>
      <c r="C1939" s="110">
        <f>'Main Pt 2'!B2414</f>
        <v>65</v>
      </c>
      <c r="D1939" s="110">
        <f>'Main Pt 2'!B2683</f>
        <v>50</v>
      </c>
      <c r="E1939" s="110">
        <f>'Compare Pt 2'!B2145</f>
        <v>480</v>
      </c>
      <c r="F1939" s="110">
        <f>'Compare Pt 2'!B2414</f>
        <v>230</v>
      </c>
      <c r="G1939" s="110">
        <f>'Compare Pt 2'!B2683</f>
        <v>250</v>
      </c>
      <c r="H1939" s="84"/>
      <c r="I1939" s="84"/>
      <c r="J1939" s="84"/>
      <c r="K1939" s="84"/>
      <c r="L1939" s="84"/>
      <c r="M1939" s="84"/>
      <c r="N1939" s="84"/>
      <c r="O1939" s="84"/>
    </row>
    <row r="1940" spans="1:15" x14ac:dyDescent="0.2">
      <c r="A1940" s="84" t="s">
        <v>1312</v>
      </c>
      <c r="B1940" s="110">
        <f>'Main Pt 2'!B2146</f>
        <v>1970</v>
      </c>
      <c r="C1940" s="110">
        <f>'Main Pt 2'!B2415</f>
        <v>900</v>
      </c>
      <c r="D1940" s="110">
        <f>'Main Pt 2'!B2684</f>
        <v>1075</v>
      </c>
      <c r="E1940" s="110">
        <f>'Compare Pt 2'!B2146</f>
        <v>8075</v>
      </c>
      <c r="F1940" s="110">
        <f>'Compare Pt 2'!B2415</f>
        <v>3560</v>
      </c>
      <c r="G1940" s="110">
        <f>'Compare Pt 2'!B2684</f>
        <v>4510</v>
      </c>
      <c r="H1940" s="84"/>
      <c r="I1940" s="84"/>
      <c r="J1940" s="84"/>
      <c r="K1940" s="84"/>
      <c r="L1940" s="84"/>
      <c r="M1940" s="84"/>
      <c r="N1940" s="84"/>
      <c r="O1940" s="84"/>
    </row>
    <row r="1941" spans="1:15" x14ac:dyDescent="0.2">
      <c r="A1941" s="84" t="s">
        <v>1313</v>
      </c>
      <c r="B1941" s="110">
        <f>'Main Pt 2'!B2147</f>
        <v>0</v>
      </c>
      <c r="C1941" s="110">
        <f>'Main Pt 2'!B2416</f>
        <v>0</v>
      </c>
      <c r="D1941" s="110">
        <f>'Main Pt 2'!B2685</f>
        <v>0</v>
      </c>
      <c r="E1941" s="110">
        <f>'Compare Pt 2'!B2147</f>
        <v>0</v>
      </c>
      <c r="F1941" s="110">
        <f>'Compare Pt 2'!B2416</f>
        <v>0</v>
      </c>
      <c r="G1941" s="110">
        <f>'Compare Pt 2'!B2685</f>
        <v>0</v>
      </c>
      <c r="H1941" s="84"/>
      <c r="I1941" s="84"/>
      <c r="J1941" s="84"/>
      <c r="K1941" s="84"/>
      <c r="L1941" s="84"/>
      <c r="M1941" s="84"/>
      <c r="N1941" s="84"/>
      <c r="O1941" s="84"/>
    </row>
    <row r="1942" spans="1:15" x14ac:dyDescent="0.2">
      <c r="A1942" s="84" t="s">
        <v>1314</v>
      </c>
      <c r="B1942" s="110">
        <f>'Main Pt 2'!B2149</f>
        <v>0</v>
      </c>
      <c r="C1942" s="110">
        <f>'Main Pt 2'!B2418</f>
        <v>0</v>
      </c>
      <c r="D1942" s="110">
        <f>'Main Pt 2'!B2687</f>
        <v>0</v>
      </c>
      <c r="E1942" s="110">
        <f>'Compare Pt 2'!B2149</f>
        <v>0</v>
      </c>
      <c r="F1942" s="110">
        <f>'Compare Pt 2'!B2418</f>
        <v>0</v>
      </c>
      <c r="G1942" s="110">
        <f>'Compare Pt 2'!B2687</f>
        <v>0</v>
      </c>
      <c r="H1942" s="84"/>
      <c r="I1942" s="84"/>
      <c r="J1942" s="84"/>
      <c r="K1942" s="84"/>
      <c r="L1942" s="84"/>
      <c r="M1942" s="84"/>
      <c r="N1942" s="84"/>
      <c r="O1942" s="84"/>
    </row>
    <row r="1943" spans="1:15" x14ac:dyDescent="0.2">
      <c r="A1943" s="84" t="s">
        <v>1316</v>
      </c>
      <c r="B1943" s="110">
        <f>'Main Pt 2'!B2150</f>
        <v>15</v>
      </c>
      <c r="C1943" s="110">
        <f>'Main Pt 2'!B2419</f>
        <v>10</v>
      </c>
      <c r="D1943" s="110">
        <f>'Main Pt 2'!B2688</f>
        <v>0</v>
      </c>
      <c r="E1943" s="110">
        <f>'Compare Pt 2'!B2150</f>
        <v>70</v>
      </c>
      <c r="F1943" s="110">
        <f>'Compare Pt 2'!B2419</f>
        <v>15</v>
      </c>
      <c r="G1943" s="110">
        <f>'Compare Pt 2'!B2688</f>
        <v>55</v>
      </c>
      <c r="H1943" s="84"/>
      <c r="I1943" s="84"/>
      <c r="J1943" s="84"/>
      <c r="K1943" s="84"/>
      <c r="L1943" s="84"/>
      <c r="M1943" s="84"/>
      <c r="N1943" s="84"/>
      <c r="O1943" s="84"/>
    </row>
    <row r="1944" spans="1:15" x14ac:dyDescent="0.2">
      <c r="A1944" s="84" t="s">
        <v>1317</v>
      </c>
      <c r="B1944" s="110">
        <f>'Main Pt 2'!B2151</f>
        <v>0</v>
      </c>
      <c r="C1944" s="110">
        <f>'Main Pt 2'!B2420</f>
        <v>0</v>
      </c>
      <c r="D1944" s="110">
        <f>'Main Pt 2'!B2689</f>
        <v>0</v>
      </c>
      <c r="E1944" s="110">
        <f>'Compare Pt 2'!B2151</f>
        <v>0</v>
      </c>
      <c r="F1944" s="110">
        <f>'Compare Pt 2'!B2420</f>
        <v>0</v>
      </c>
      <c r="G1944" s="110">
        <f>'Compare Pt 2'!B2689</f>
        <v>0</v>
      </c>
      <c r="H1944" s="84"/>
      <c r="I1944" s="84"/>
      <c r="J1944" s="84"/>
      <c r="K1944" s="84"/>
      <c r="L1944" s="84"/>
      <c r="M1944" s="84"/>
      <c r="N1944" s="84"/>
      <c r="O1944" s="84"/>
    </row>
    <row r="1945" spans="1:15" x14ac:dyDescent="0.2">
      <c r="A1945" s="84" t="s">
        <v>1318</v>
      </c>
      <c r="B1945" s="110">
        <f>'Main Pt 2'!B2152</f>
        <v>10</v>
      </c>
      <c r="C1945" s="110">
        <f>'Main Pt 2'!B2421</f>
        <v>0</v>
      </c>
      <c r="D1945" s="110">
        <f>'Main Pt 2'!B2690</f>
        <v>10</v>
      </c>
      <c r="E1945" s="110">
        <f>'Compare Pt 2'!B2152</f>
        <v>25</v>
      </c>
      <c r="F1945" s="110">
        <f>'Compare Pt 2'!B2421</f>
        <v>0</v>
      </c>
      <c r="G1945" s="110">
        <f>'Compare Pt 2'!B2690</f>
        <v>15</v>
      </c>
      <c r="H1945" s="84"/>
      <c r="I1945" s="84"/>
      <c r="J1945" s="84"/>
      <c r="K1945" s="84"/>
      <c r="L1945" s="84"/>
      <c r="M1945" s="84"/>
      <c r="N1945" s="84"/>
      <c r="O1945" s="84"/>
    </row>
    <row r="1946" spans="1:15" x14ac:dyDescent="0.2">
      <c r="A1946" s="84" t="s">
        <v>1319</v>
      </c>
      <c r="B1946" s="110">
        <f>'Main Pt 2'!B2153</f>
        <v>40</v>
      </c>
      <c r="C1946" s="110">
        <f>'Main Pt 2'!B2422</f>
        <v>20</v>
      </c>
      <c r="D1946" s="110">
        <f>'Main Pt 2'!B2691</f>
        <v>15</v>
      </c>
      <c r="E1946" s="110">
        <f>'Compare Pt 2'!B2153</f>
        <v>110</v>
      </c>
      <c r="F1946" s="110">
        <f>'Compare Pt 2'!B2422</f>
        <v>50</v>
      </c>
      <c r="G1946" s="110">
        <f>'Compare Pt 2'!B2691</f>
        <v>60</v>
      </c>
      <c r="H1946" s="84"/>
      <c r="I1946" s="84"/>
      <c r="J1946" s="84"/>
      <c r="K1946" s="84"/>
      <c r="L1946" s="84"/>
      <c r="M1946" s="84"/>
      <c r="N1946" s="84"/>
      <c r="O1946" s="84"/>
    </row>
    <row r="1947" spans="1:15" x14ac:dyDescent="0.2">
      <c r="A1947" s="84" t="s">
        <v>1320</v>
      </c>
      <c r="B1947" s="110">
        <f>'Main Pt 2'!B2154</f>
        <v>0</v>
      </c>
      <c r="C1947" s="110">
        <f>'Main Pt 2'!B2423</f>
        <v>0</v>
      </c>
      <c r="D1947" s="110">
        <f>'Main Pt 2'!B2692</f>
        <v>0</v>
      </c>
      <c r="E1947" s="110">
        <f>'Compare Pt 2'!B2154</f>
        <v>0</v>
      </c>
      <c r="F1947" s="110">
        <f>'Compare Pt 2'!B2423</f>
        <v>0</v>
      </c>
      <c r="G1947" s="110">
        <f>'Compare Pt 2'!B2692</f>
        <v>0</v>
      </c>
      <c r="H1947" s="84"/>
      <c r="I1947" s="84"/>
      <c r="J1947" s="84"/>
      <c r="K1947" s="84"/>
      <c r="L1947" s="84"/>
      <c r="M1947" s="84"/>
      <c r="N1947" s="84"/>
      <c r="O1947" s="84"/>
    </row>
    <row r="1948" spans="1:15" x14ac:dyDescent="0.2">
      <c r="A1948" s="84" t="s">
        <v>1321</v>
      </c>
      <c r="B1948" s="110">
        <f>'Main Pt 2'!B2155</f>
        <v>45</v>
      </c>
      <c r="C1948" s="110">
        <f>'Main Pt 2'!B2424</f>
        <v>25</v>
      </c>
      <c r="D1948" s="110">
        <f>'Main Pt 2'!B2693</f>
        <v>20</v>
      </c>
      <c r="E1948" s="110">
        <f>'Compare Pt 2'!B2155</f>
        <v>145</v>
      </c>
      <c r="F1948" s="110">
        <f>'Compare Pt 2'!B2424</f>
        <v>80</v>
      </c>
      <c r="G1948" s="110">
        <f>'Compare Pt 2'!B2693</f>
        <v>65</v>
      </c>
      <c r="H1948" s="84"/>
      <c r="I1948" s="84"/>
      <c r="J1948" s="84"/>
      <c r="K1948" s="84"/>
      <c r="L1948" s="84"/>
      <c r="M1948" s="84"/>
      <c r="N1948" s="84"/>
      <c r="O1948" s="84"/>
    </row>
    <row r="1949" spans="1:15" x14ac:dyDescent="0.2">
      <c r="A1949" s="84" t="s">
        <v>1322</v>
      </c>
      <c r="B1949" s="110">
        <f>'Main Pt 2'!B2156</f>
        <v>0</v>
      </c>
      <c r="C1949" s="110">
        <f>'Main Pt 2'!B2425</f>
        <v>0</v>
      </c>
      <c r="D1949" s="110">
        <f>'Main Pt 2'!B2694</f>
        <v>0</v>
      </c>
      <c r="E1949" s="110">
        <f>'Compare Pt 2'!B2156</f>
        <v>10</v>
      </c>
      <c r="F1949" s="110">
        <f>'Compare Pt 2'!B2425</f>
        <v>0</v>
      </c>
      <c r="G1949" s="110">
        <f>'Compare Pt 2'!B2694</f>
        <v>10</v>
      </c>
      <c r="H1949" s="84"/>
      <c r="I1949" s="84"/>
      <c r="J1949" s="84"/>
      <c r="K1949" s="84"/>
      <c r="L1949" s="84"/>
      <c r="M1949" s="84"/>
      <c r="N1949" s="84"/>
      <c r="O1949" s="84"/>
    </row>
    <row r="1950" spans="1:15" x14ac:dyDescent="0.2">
      <c r="A1950" s="84" t="s">
        <v>1323</v>
      </c>
      <c r="B1950" s="110">
        <f>'Main Pt 2'!B2157</f>
        <v>0</v>
      </c>
      <c r="C1950" s="110">
        <f>'Main Pt 2'!B2426</f>
        <v>0</v>
      </c>
      <c r="D1950" s="110">
        <f>'Main Pt 2'!B2695</f>
        <v>0</v>
      </c>
      <c r="E1950" s="110">
        <f>'Compare Pt 2'!B2157</f>
        <v>0</v>
      </c>
      <c r="F1950" s="110">
        <f>'Compare Pt 2'!B2426</f>
        <v>0</v>
      </c>
      <c r="G1950" s="110">
        <f>'Compare Pt 2'!B2695</f>
        <v>0</v>
      </c>
      <c r="H1950" s="84"/>
      <c r="I1950" s="84"/>
      <c r="J1950" s="84"/>
      <c r="K1950" s="84"/>
      <c r="L1950" s="84"/>
      <c r="M1950" s="84"/>
      <c r="N1950" s="84"/>
      <c r="O1950" s="84"/>
    </row>
    <row r="1951" spans="1:15" x14ac:dyDescent="0.2">
      <c r="A1951" s="84" t="s">
        <v>1324</v>
      </c>
      <c r="B1951" s="110">
        <f>'Main Pt 2'!B2158</f>
        <v>440</v>
      </c>
      <c r="C1951" s="110">
        <f>'Main Pt 2'!B2427</f>
        <v>220</v>
      </c>
      <c r="D1951" s="110">
        <f>'Main Pt 2'!B2696</f>
        <v>220</v>
      </c>
      <c r="E1951" s="110">
        <f>'Compare Pt 2'!B2158</f>
        <v>3450</v>
      </c>
      <c r="F1951" s="110">
        <f>'Compare Pt 2'!B2427</f>
        <v>1580</v>
      </c>
      <c r="G1951" s="110">
        <f>'Compare Pt 2'!B2696</f>
        <v>1870</v>
      </c>
      <c r="H1951" s="84"/>
      <c r="I1951" s="84"/>
      <c r="J1951" s="84"/>
      <c r="K1951" s="84"/>
      <c r="L1951" s="84"/>
      <c r="M1951" s="84"/>
      <c r="N1951" s="84"/>
      <c r="O1951" s="84"/>
    </row>
    <row r="1952" spans="1:15" x14ac:dyDescent="0.2">
      <c r="A1952" s="84" t="s">
        <v>1325</v>
      </c>
      <c r="B1952" s="110">
        <f>'Main Pt 2'!B2159</f>
        <v>0</v>
      </c>
      <c r="C1952" s="110">
        <f>'Main Pt 2'!B2428</f>
        <v>0</v>
      </c>
      <c r="D1952" s="110">
        <f>'Main Pt 2'!B2697</f>
        <v>0</v>
      </c>
      <c r="E1952" s="110">
        <f>'Compare Pt 2'!B2159</f>
        <v>0</v>
      </c>
      <c r="F1952" s="110">
        <f>'Compare Pt 2'!B2428</f>
        <v>0</v>
      </c>
      <c r="G1952" s="110">
        <f>'Compare Pt 2'!B2697</f>
        <v>0</v>
      </c>
      <c r="H1952" s="84"/>
      <c r="I1952" s="84"/>
      <c r="J1952" s="84"/>
      <c r="K1952" s="84"/>
      <c r="L1952" s="84"/>
      <c r="M1952" s="84"/>
      <c r="N1952" s="84"/>
      <c r="O1952" s="84"/>
    </row>
    <row r="1953" spans="1:15" x14ac:dyDescent="0.2">
      <c r="A1953" s="84" t="s">
        <v>1326</v>
      </c>
      <c r="B1953" s="110">
        <f>'Main Pt 2'!B2160</f>
        <v>20</v>
      </c>
      <c r="C1953" s="110">
        <f>'Main Pt 2'!B2429</f>
        <v>15</v>
      </c>
      <c r="D1953" s="110">
        <f>'Main Pt 2'!B2698</f>
        <v>10</v>
      </c>
      <c r="E1953" s="110">
        <f>'Compare Pt 2'!B2160</f>
        <v>40</v>
      </c>
      <c r="F1953" s="110">
        <f>'Compare Pt 2'!B2429</f>
        <v>25</v>
      </c>
      <c r="G1953" s="110">
        <f>'Compare Pt 2'!B2698</f>
        <v>20</v>
      </c>
      <c r="H1953" s="84"/>
      <c r="I1953" s="84"/>
      <c r="J1953" s="84"/>
      <c r="K1953" s="84"/>
      <c r="L1953" s="84"/>
      <c r="M1953" s="84"/>
      <c r="N1953" s="84"/>
      <c r="O1953" s="84"/>
    </row>
    <row r="1954" spans="1:15" x14ac:dyDescent="0.2">
      <c r="A1954" s="84" t="s">
        <v>1327</v>
      </c>
      <c r="B1954" s="110">
        <f>'Main Pt 2'!B2162</f>
        <v>10</v>
      </c>
      <c r="C1954" s="110">
        <f>'Main Pt 2'!B2431</f>
        <v>0</v>
      </c>
      <c r="D1954" s="110">
        <f>'Main Pt 2'!B2700</f>
        <v>10</v>
      </c>
      <c r="E1954" s="110">
        <f>'Compare Pt 2'!B2162</f>
        <v>25</v>
      </c>
      <c r="F1954" s="110">
        <f>'Compare Pt 2'!B2431</f>
        <v>0</v>
      </c>
      <c r="G1954" s="110">
        <f>'Compare Pt 2'!B2700</f>
        <v>15</v>
      </c>
      <c r="H1954" s="84"/>
      <c r="I1954" s="84"/>
      <c r="J1954" s="84"/>
      <c r="K1954" s="84"/>
      <c r="L1954" s="84"/>
      <c r="M1954" s="84"/>
      <c r="N1954" s="84"/>
      <c r="O1954" s="84"/>
    </row>
    <row r="1955" spans="1:15" x14ac:dyDescent="0.2">
      <c r="A1955" s="84" t="s">
        <v>1329</v>
      </c>
      <c r="B1955" s="110">
        <f>'Main Pt 2'!B2163</f>
        <v>55</v>
      </c>
      <c r="C1955" s="110">
        <f>'Main Pt 2'!B2432</f>
        <v>25</v>
      </c>
      <c r="D1955" s="110">
        <f>'Main Pt 2'!B2701</f>
        <v>30</v>
      </c>
      <c r="E1955" s="110">
        <f>'Compare Pt 2'!B2163</f>
        <v>315</v>
      </c>
      <c r="F1955" s="110">
        <f>'Compare Pt 2'!B2432</f>
        <v>110</v>
      </c>
      <c r="G1955" s="110">
        <f>'Compare Pt 2'!B2701</f>
        <v>205</v>
      </c>
      <c r="H1955" s="84"/>
      <c r="I1955" s="84"/>
      <c r="J1955" s="84"/>
      <c r="K1955" s="84"/>
      <c r="L1955" s="84"/>
      <c r="M1955" s="84"/>
      <c r="N1955" s="84"/>
      <c r="O1955" s="84"/>
    </row>
    <row r="1956" spans="1:15" x14ac:dyDescent="0.2">
      <c r="A1956" s="84" t="s">
        <v>1330</v>
      </c>
      <c r="B1956" s="110">
        <f>'Main Pt 2'!B2164</f>
        <v>10</v>
      </c>
      <c r="C1956" s="110">
        <f>'Main Pt 2'!B2433</f>
        <v>0</v>
      </c>
      <c r="D1956" s="110">
        <f>'Main Pt 2'!B2702</f>
        <v>0</v>
      </c>
      <c r="E1956" s="110">
        <f>'Compare Pt 2'!B2164</f>
        <v>15</v>
      </c>
      <c r="F1956" s="110">
        <f>'Compare Pt 2'!B2433</f>
        <v>10</v>
      </c>
      <c r="G1956" s="110">
        <f>'Compare Pt 2'!B2702</f>
        <v>10</v>
      </c>
      <c r="H1956" s="84"/>
      <c r="I1956" s="84"/>
      <c r="J1956" s="84"/>
      <c r="K1956" s="84"/>
      <c r="L1956" s="84"/>
      <c r="M1956" s="84"/>
      <c r="N1956" s="84"/>
      <c r="O1956" s="84"/>
    </row>
    <row r="1957" spans="1:15" x14ac:dyDescent="0.2">
      <c r="A1957" s="84" t="s">
        <v>1331</v>
      </c>
      <c r="B1957" s="110">
        <f>'Main Pt 2'!B2166</f>
        <v>0</v>
      </c>
      <c r="C1957" s="110">
        <f>'Main Pt 2'!B2435</f>
        <v>0</v>
      </c>
      <c r="D1957" s="110">
        <f>'Main Pt 2'!B2704</f>
        <v>0</v>
      </c>
      <c r="E1957" s="110">
        <f>'Compare Pt 2'!B2166</f>
        <v>10</v>
      </c>
      <c r="F1957" s="110">
        <f>'Compare Pt 2'!B2435</f>
        <v>0</v>
      </c>
      <c r="G1957" s="110">
        <f>'Compare Pt 2'!B2704</f>
        <v>0</v>
      </c>
      <c r="H1957" s="84"/>
      <c r="I1957" s="84"/>
      <c r="J1957" s="84"/>
      <c r="K1957" s="84"/>
      <c r="L1957" s="84"/>
      <c r="M1957" s="84"/>
      <c r="N1957" s="84"/>
      <c r="O1957" s="84"/>
    </row>
    <row r="1958" spans="1:15" x14ac:dyDescent="0.2">
      <c r="A1958" s="84" t="s">
        <v>1333</v>
      </c>
      <c r="B1958" s="110">
        <f>'Main Pt 2'!B2167</f>
        <v>25</v>
      </c>
      <c r="C1958" s="110">
        <f>'Main Pt 2'!B2436</f>
        <v>10</v>
      </c>
      <c r="D1958" s="110">
        <f>'Main Pt 2'!B2705</f>
        <v>20</v>
      </c>
      <c r="E1958" s="110">
        <f>'Compare Pt 2'!B2167</f>
        <v>95</v>
      </c>
      <c r="F1958" s="110">
        <f>'Compare Pt 2'!B2436</f>
        <v>50</v>
      </c>
      <c r="G1958" s="110">
        <f>'Compare Pt 2'!B2705</f>
        <v>45</v>
      </c>
      <c r="H1958" s="84"/>
      <c r="I1958" s="84"/>
      <c r="J1958" s="84"/>
      <c r="K1958" s="84"/>
      <c r="L1958" s="84"/>
      <c r="M1958" s="84"/>
      <c r="N1958" s="84"/>
      <c r="O1958" s="84"/>
    </row>
    <row r="1959" spans="1:15" x14ac:dyDescent="0.2">
      <c r="A1959" s="84" t="s">
        <v>1334</v>
      </c>
      <c r="B1959" s="110">
        <f>'Main Pt 2'!B2168</f>
        <v>605</v>
      </c>
      <c r="C1959" s="110">
        <f>'Main Pt 2'!B2437</f>
        <v>315</v>
      </c>
      <c r="D1959" s="110">
        <f>'Main Pt 2'!B2706</f>
        <v>295</v>
      </c>
      <c r="E1959" s="110">
        <f>'Compare Pt 2'!B2168</f>
        <v>2085</v>
      </c>
      <c r="F1959" s="110">
        <f>'Compare Pt 2'!B2437</f>
        <v>1000</v>
      </c>
      <c r="G1959" s="110">
        <f>'Compare Pt 2'!B2706</f>
        <v>1085</v>
      </c>
      <c r="H1959" s="84"/>
      <c r="I1959" s="84"/>
      <c r="J1959" s="84"/>
      <c r="K1959" s="84"/>
      <c r="L1959" s="84"/>
      <c r="M1959" s="84"/>
      <c r="N1959" s="84"/>
      <c r="O1959" s="84"/>
    </row>
    <row r="1960" spans="1:15" x14ac:dyDescent="0.2">
      <c r="A1960" s="84" t="s">
        <v>1335</v>
      </c>
      <c r="B1960" s="110">
        <f>'Main Pt 2'!B2169</f>
        <v>0</v>
      </c>
      <c r="C1960" s="110">
        <f>'Main Pt 2'!B2438</f>
        <v>0</v>
      </c>
      <c r="D1960" s="110">
        <f>'Main Pt 2'!B2707</f>
        <v>0</v>
      </c>
      <c r="E1960" s="110">
        <f>'Compare Pt 2'!B2169</f>
        <v>45</v>
      </c>
      <c r="F1960" s="110">
        <f>'Compare Pt 2'!B2438</f>
        <v>10</v>
      </c>
      <c r="G1960" s="110">
        <f>'Compare Pt 2'!B2707</f>
        <v>30</v>
      </c>
      <c r="H1960" s="84"/>
      <c r="I1960" s="84"/>
      <c r="J1960" s="84"/>
      <c r="K1960" s="84"/>
      <c r="L1960" s="84"/>
      <c r="M1960" s="84"/>
      <c r="N1960" s="84"/>
      <c r="O1960" s="84"/>
    </row>
    <row r="1961" spans="1:15" x14ac:dyDescent="0.2">
      <c r="A1961" s="84" t="s">
        <v>1336</v>
      </c>
      <c r="B1961" s="110">
        <f>'Main Pt 2'!B2170</f>
        <v>0</v>
      </c>
      <c r="C1961" s="110">
        <f>'Main Pt 2'!B2439</f>
        <v>0</v>
      </c>
      <c r="D1961" s="110">
        <f>'Main Pt 2'!B2708</f>
        <v>0</v>
      </c>
      <c r="E1961" s="110">
        <f>'Compare Pt 2'!B2170</f>
        <v>0</v>
      </c>
      <c r="F1961" s="110">
        <f>'Compare Pt 2'!B2439</f>
        <v>0</v>
      </c>
      <c r="G1961" s="110">
        <f>'Compare Pt 2'!B2708</f>
        <v>0</v>
      </c>
      <c r="H1961" s="84"/>
      <c r="I1961" s="84"/>
      <c r="J1961" s="84"/>
      <c r="K1961" s="84"/>
      <c r="L1961" s="84"/>
      <c r="M1961" s="84"/>
      <c r="N1961" s="84"/>
      <c r="O1961" s="84"/>
    </row>
    <row r="1962" spans="1:15" x14ac:dyDescent="0.2">
      <c r="A1962" s="84" t="s">
        <v>1337</v>
      </c>
      <c r="B1962" s="110">
        <f>'Main Pt 2'!B2171</f>
        <v>0</v>
      </c>
      <c r="C1962" s="110">
        <f>'Main Pt 2'!B2440</f>
        <v>0</v>
      </c>
      <c r="D1962" s="110">
        <f>'Main Pt 2'!B2709</f>
        <v>0</v>
      </c>
      <c r="E1962" s="110">
        <f>'Compare Pt 2'!B2171</f>
        <v>10</v>
      </c>
      <c r="F1962" s="110">
        <f>'Compare Pt 2'!B2440</f>
        <v>0</v>
      </c>
      <c r="G1962" s="110">
        <f>'Compare Pt 2'!B2709</f>
        <v>0</v>
      </c>
      <c r="H1962" s="84"/>
      <c r="I1962" s="84"/>
      <c r="J1962" s="84"/>
      <c r="K1962" s="84"/>
      <c r="L1962" s="84"/>
      <c r="M1962" s="84"/>
      <c r="N1962" s="84"/>
      <c r="O1962" s="84"/>
    </row>
    <row r="1963" spans="1:15" x14ac:dyDescent="0.2">
      <c r="A1963" s="84" t="s">
        <v>1338</v>
      </c>
      <c r="B1963" s="110">
        <f>'Main Pt 2'!B2173</f>
        <v>105</v>
      </c>
      <c r="C1963" s="110">
        <f>'Main Pt 2'!B2442</f>
        <v>65</v>
      </c>
      <c r="D1963" s="110">
        <f>'Main Pt 2'!B2711</f>
        <v>40</v>
      </c>
      <c r="E1963" s="110">
        <f>'Compare Pt 2'!B2173</f>
        <v>345</v>
      </c>
      <c r="F1963" s="110">
        <f>'Compare Pt 2'!B2442</f>
        <v>220</v>
      </c>
      <c r="G1963" s="110">
        <f>'Compare Pt 2'!B2711</f>
        <v>125</v>
      </c>
      <c r="H1963" s="84"/>
      <c r="I1963" s="84"/>
      <c r="J1963" s="84"/>
      <c r="K1963" s="84"/>
      <c r="L1963" s="84"/>
      <c r="M1963" s="84"/>
      <c r="N1963" s="84"/>
      <c r="O1963" s="84"/>
    </row>
    <row r="1964" spans="1:15" x14ac:dyDescent="0.2">
      <c r="A1964" s="84" t="s">
        <v>1340</v>
      </c>
      <c r="B1964" s="110">
        <f>'Main Pt 2'!B2174</f>
        <v>220</v>
      </c>
      <c r="C1964" s="110">
        <f>'Main Pt 2'!B2443</f>
        <v>145</v>
      </c>
      <c r="D1964" s="110">
        <f>'Main Pt 2'!B2712</f>
        <v>75</v>
      </c>
      <c r="E1964" s="110">
        <f>'Compare Pt 2'!B2174</f>
        <v>445</v>
      </c>
      <c r="F1964" s="110">
        <f>'Compare Pt 2'!B2443</f>
        <v>220</v>
      </c>
      <c r="G1964" s="110">
        <f>'Compare Pt 2'!B2712</f>
        <v>230</v>
      </c>
      <c r="H1964" s="84"/>
      <c r="I1964" s="84"/>
      <c r="J1964" s="84"/>
      <c r="K1964" s="84"/>
      <c r="L1964" s="84"/>
      <c r="M1964" s="84"/>
      <c r="N1964" s="84"/>
      <c r="O1964" s="84"/>
    </row>
    <row r="1965" spans="1:15" x14ac:dyDescent="0.2">
      <c r="A1965" s="84" t="s">
        <v>1341</v>
      </c>
      <c r="B1965" s="110">
        <f>'Main Pt 2'!B2177</f>
        <v>10</v>
      </c>
      <c r="C1965" s="110">
        <f>'Main Pt 2'!B2446</f>
        <v>10</v>
      </c>
      <c r="D1965" s="110">
        <f>'Main Pt 2'!B2715</f>
        <v>0</v>
      </c>
      <c r="E1965" s="110">
        <f>'Compare Pt 2'!B2177</f>
        <v>35</v>
      </c>
      <c r="F1965" s="110">
        <f>'Compare Pt 2'!B2446</f>
        <v>10</v>
      </c>
      <c r="G1965" s="110">
        <f>'Compare Pt 2'!B2715</f>
        <v>25</v>
      </c>
      <c r="H1965" s="84"/>
      <c r="I1965" s="84"/>
      <c r="J1965" s="84"/>
      <c r="K1965" s="84"/>
      <c r="L1965" s="84"/>
      <c r="M1965" s="84"/>
      <c r="N1965" s="84"/>
      <c r="O1965" s="84"/>
    </row>
    <row r="1966" spans="1:15" x14ac:dyDescent="0.2">
      <c r="A1966" s="84" t="s">
        <v>1344</v>
      </c>
      <c r="B1966" s="110">
        <f>'Main Pt 2'!B2178</f>
        <v>10</v>
      </c>
      <c r="C1966" s="110">
        <f>'Main Pt 2'!B2447</f>
        <v>10</v>
      </c>
      <c r="D1966" s="110">
        <f>'Main Pt 2'!B2716</f>
        <v>0</v>
      </c>
      <c r="E1966" s="110">
        <f>'Compare Pt 2'!B2178</f>
        <v>60</v>
      </c>
      <c r="F1966" s="110">
        <f>'Compare Pt 2'!B2447</f>
        <v>25</v>
      </c>
      <c r="G1966" s="110">
        <f>'Compare Pt 2'!B2716</f>
        <v>35</v>
      </c>
      <c r="H1966" s="84"/>
      <c r="I1966" s="84"/>
      <c r="J1966" s="84"/>
      <c r="K1966" s="84"/>
      <c r="L1966" s="84"/>
      <c r="M1966" s="84"/>
      <c r="N1966" s="84"/>
      <c r="O1966" s="84"/>
    </row>
    <row r="1967" spans="1:15" x14ac:dyDescent="0.2">
      <c r="A1967" s="84" t="s">
        <v>1345</v>
      </c>
      <c r="B1967" s="110">
        <f>'Main Pt 2'!B2180</f>
        <v>0</v>
      </c>
      <c r="C1967" s="110">
        <f>'Main Pt 2'!B2449</f>
        <v>0</v>
      </c>
      <c r="D1967" s="110">
        <f>'Main Pt 2'!B2718</f>
        <v>0</v>
      </c>
      <c r="E1967" s="110">
        <f>'Compare Pt 2'!B2180</f>
        <v>0</v>
      </c>
      <c r="F1967" s="110">
        <f>'Compare Pt 2'!B2449</f>
        <v>0</v>
      </c>
      <c r="G1967" s="110">
        <f>'Compare Pt 2'!B2718</f>
        <v>0</v>
      </c>
      <c r="H1967" s="84"/>
      <c r="I1967" s="84"/>
      <c r="J1967" s="84"/>
      <c r="K1967" s="84"/>
      <c r="L1967" s="84"/>
      <c r="M1967" s="84"/>
      <c r="N1967" s="84"/>
      <c r="O1967" s="84"/>
    </row>
    <row r="1968" spans="1:15" x14ac:dyDescent="0.2">
      <c r="A1968" s="84" t="s">
        <v>1347</v>
      </c>
      <c r="B1968" s="110">
        <f>'Main Pt 2'!B2181</f>
        <v>15</v>
      </c>
      <c r="C1968" s="110">
        <f>'Main Pt 2'!B2450</f>
        <v>0</v>
      </c>
      <c r="D1968" s="110">
        <f>'Main Pt 2'!B2719</f>
        <v>10</v>
      </c>
      <c r="E1968" s="110">
        <f>'Compare Pt 2'!B2181</f>
        <v>155</v>
      </c>
      <c r="F1968" s="110">
        <f>'Compare Pt 2'!B2450</f>
        <v>90</v>
      </c>
      <c r="G1968" s="110">
        <f>'Compare Pt 2'!B2719</f>
        <v>65</v>
      </c>
      <c r="H1968" s="84"/>
      <c r="I1968" s="84"/>
      <c r="J1968" s="84"/>
      <c r="K1968" s="84"/>
      <c r="L1968" s="84"/>
      <c r="M1968" s="84"/>
      <c r="N1968" s="84"/>
      <c r="O1968" s="84"/>
    </row>
    <row r="1969" spans="1:15" x14ac:dyDescent="0.2">
      <c r="A1969" s="84" t="s">
        <v>1348</v>
      </c>
      <c r="B1969" s="110">
        <f>'Main Pt 2'!B2182</f>
        <v>90</v>
      </c>
      <c r="C1969" s="110">
        <f>'Main Pt 2'!B2451</f>
        <v>45</v>
      </c>
      <c r="D1969" s="110">
        <f>'Main Pt 2'!B2720</f>
        <v>45</v>
      </c>
      <c r="E1969" s="110">
        <f>'Compare Pt 2'!B2182</f>
        <v>200</v>
      </c>
      <c r="F1969" s="110">
        <f>'Compare Pt 2'!B2451</f>
        <v>110</v>
      </c>
      <c r="G1969" s="110">
        <f>'Compare Pt 2'!B2720</f>
        <v>95</v>
      </c>
      <c r="H1969" s="84"/>
      <c r="I1969" s="84"/>
      <c r="J1969" s="84"/>
      <c r="K1969" s="84"/>
      <c r="L1969" s="84"/>
      <c r="M1969" s="84"/>
      <c r="N1969" s="84"/>
      <c r="O1969" s="84"/>
    </row>
    <row r="1970" spans="1:15" x14ac:dyDescent="0.2">
      <c r="A1970" s="84" t="s">
        <v>1349</v>
      </c>
      <c r="B1970" s="110">
        <f>'Main Pt 2'!B2183</f>
        <v>55</v>
      </c>
      <c r="C1970" s="110">
        <f>'Main Pt 2'!B2452</f>
        <v>30</v>
      </c>
      <c r="D1970" s="110">
        <f>'Main Pt 2'!B2721</f>
        <v>25</v>
      </c>
      <c r="E1970" s="110">
        <f>'Compare Pt 2'!B2183</f>
        <v>220</v>
      </c>
      <c r="F1970" s="110">
        <f>'Compare Pt 2'!B2452</f>
        <v>130</v>
      </c>
      <c r="G1970" s="110">
        <f>'Compare Pt 2'!B2721</f>
        <v>95</v>
      </c>
      <c r="H1970" s="84"/>
      <c r="I1970" s="84"/>
      <c r="J1970" s="84"/>
      <c r="K1970" s="84"/>
      <c r="L1970" s="84"/>
      <c r="M1970" s="84"/>
      <c r="N1970" s="84"/>
      <c r="O1970" s="84"/>
    </row>
    <row r="1971" spans="1:15" x14ac:dyDescent="0.2">
      <c r="A1971" s="84" t="s">
        <v>1350</v>
      </c>
      <c r="B1971" s="110">
        <f>'Main Pt 2'!B2184</f>
        <v>20</v>
      </c>
      <c r="C1971" s="110">
        <f>'Main Pt 2'!B2453</f>
        <v>10</v>
      </c>
      <c r="D1971" s="110">
        <f>'Main Pt 2'!B2722</f>
        <v>10</v>
      </c>
      <c r="E1971" s="110">
        <f>'Compare Pt 2'!B2184</f>
        <v>70</v>
      </c>
      <c r="F1971" s="110">
        <f>'Compare Pt 2'!B2453</f>
        <v>40</v>
      </c>
      <c r="G1971" s="110">
        <f>'Compare Pt 2'!B2722</f>
        <v>25</v>
      </c>
      <c r="H1971" s="84"/>
      <c r="I1971" s="84"/>
      <c r="J1971" s="84"/>
      <c r="K1971" s="84"/>
      <c r="L1971" s="84"/>
      <c r="M1971" s="84"/>
      <c r="N1971" s="84"/>
      <c r="O1971" s="84"/>
    </row>
    <row r="1972" spans="1:15" x14ac:dyDescent="0.2">
      <c r="A1972" s="84" t="s">
        <v>1351</v>
      </c>
      <c r="B1972" s="110">
        <f>'Main Pt 2'!B2185</f>
        <v>25</v>
      </c>
      <c r="C1972" s="110">
        <f>'Main Pt 2'!B2454</f>
        <v>10</v>
      </c>
      <c r="D1972" s="110">
        <f>'Main Pt 2'!B2723</f>
        <v>10</v>
      </c>
      <c r="E1972" s="110">
        <f>'Compare Pt 2'!B2185</f>
        <v>95</v>
      </c>
      <c r="F1972" s="110">
        <f>'Compare Pt 2'!B2454</f>
        <v>45</v>
      </c>
      <c r="G1972" s="110">
        <f>'Compare Pt 2'!B2723</f>
        <v>50</v>
      </c>
      <c r="H1972" s="84"/>
      <c r="I1972" s="84"/>
      <c r="J1972" s="84"/>
      <c r="K1972" s="84"/>
      <c r="L1972" s="84"/>
      <c r="M1972" s="84"/>
      <c r="N1972" s="84"/>
      <c r="O1972" s="84"/>
    </row>
    <row r="1973" spans="1:15" x14ac:dyDescent="0.2">
      <c r="A1973" s="84" t="s">
        <v>1352</v>
      </c>
      <c r="B1973" s="110">
        <f>'Main Pt 2'!B2186</f>
        <v>455</v>
      </c>
      <c r="C1973" s="110">
        <f>'Main Pt 2'!B2455</f>
        <v>235</v>
      </c>
      <c r="D1973" s="110">
        <f>'Main Pt 2'!B2724</f>
        <v>215</v>
      </c>
      <c r="E1973" s="110">
        <f>'Compare Pt 2'!B2186</f>
        <v>2500</v>
      </c>
      <c r="F1973" s="110">
        <f>'Compare Pt 2'!B2455</f>
        <v>1265</v>
      </c>
      <c r="G1973" s="110">
        <f>'Compare Pt 2'!B2724</f>
        <v>1235</v>
      </c>
      <c r="H1973" s="84"/>
      <c r="I1973" s="84"/>
      <c r="J1973" s="84"/>
      <c r="K1973" s="84"/>
      <c r="L1973" s="84"/>
      <c r="M1973" s="84"/>
      <c r="N1973" s="84"/>
      <c r="O1973" s="84"/>
    </row>
    <row r="1974" spans="1:15" x14ac:dyDescent="0.2">
      <c r="A1974" s="84" t="s">
        <v>1353</v>
      </c>
      <c r="B1974" s="110">
        <f>'Main Pt 2'!B2187</f>
        <v>1770</v>
      </c>
      <c r="C1974" s="110">
        <f>'Main Pt 2'!B2456</f>
        <v>850</v>
      </c>
      <c r="D1974" s="110">
        <f>'Main Pt 2'!B2725</f>
        <v>920</v>
      </c>
      <c r="E1974" s="110">
        <f>'Compare Pt 2'!B2187</f>
        <v>4850</v>
      </c>
      <c r="F1974" s="110">
        <f>'Compare Pt 2'!B2456</f>
        <v>2130</v>
      </c>
      <c r="G1974" s="110">
        <f>'Compare Pt 2'!B2725</f>
        <v>2715</v>
      </c>
      <c r="H1974" s="84"/>
      <c r="I1974" s="84"/>
      <c r="J1974" s="84"/>
      <c r="K1974" s="84"/>
      <c r="L1974" s="84"/>
      <c r="M1974" s="84"/>
      <c r="N1974" s="84"/>
      <c r="O1974" s="84"/>
    </row>
    <row r="1975" spans="1:15" x14ac:dyDescent="0.2">
      <c r="A1975" s="84" t="s">
        <v>1354</v>
      </c>
      <c r="B1975" s="110">
        <f>'Main Pt 2'!B2188</f>
        <v>125</v>
      </c>
      <c r="C1975" s="110">
        <f>'Main Pt 2'!B2457</f>
        <v>70</v>
      </c>
      <c r="D1975" s="110">
        <f>'Main Pt 2'!B2726</f>
        <v>60</v>
      </c>
      <c r="E1975" s="110">
        <f>'Compare Pt 2'!B2188</f>
        <v>530</v>
      </c>
      <c r="F1975" s="110">
        <f>'Compare Pt 2'!B2457</f>
        <v>320</v>
      </c>
      <c r="G1975" s="110">
        <f>'Compare Pt 2'!B2726</f>
        <v>210</v>
      </c>
      <c r="H1975" s="84"/>
      <c r="I1975" s="84"/>
      <c r="J1975" s="84"/>
      <c r="K1975" s="84"/>
      <c r="L1975" s="84"/>
      <c r="M1975" s="84"/>
      <c r="N1975" s="84"/>
      <c r="O1975" s="84"/>
    </row>
    <row r="1976" spans="1:15" x14ac:dyDescent="0.2">
      <c r="A1976" s="84" t="s">
        <v>1355</v>
      </c>
      <c r="B1976" s="110">
        <f>'Main Pt 2'!B2189</f>
        <v>10</v>
      </c>
      <c r="C1976" s="110">
        <f>'Main Pt 2'!B2458</f>
        <v>0</v>
      </c>
      <c r="D1976" s="110">
        <f>'Main Pt 2'!B2727</f>
        <v>0</v>
      </c>
      <c r="E1976" s="110">
        <f>'Compare Pt 2'!B2189</f>
        <v>30</v>
      </c>
      <c r="F1976" s="110">
        <f>'Compare Pt 2'!B2458</f>
        <v>25</v>
      </c>
      <c r="G1976" s="110">
        <f>'Compare Pt 2'!B2727</f>
        <v>0</v>
      </c>
      <c r="H1976" s="84"/>
      <c r="I1976" s="84"/>
      <c r="J1976" s="84"/>
      <c r="K1976" s="84"/>
      <c r="L1976" s="84"/>
      <c r="M1976" s="84"/>
      <c r="N1976" s="84"/>
      <c r="O1976" s="84"/>
    </row>
    <row r="1977" spans="1:15" x14ac:dyDescent="0.2">
      <c r="A1977" s="84" t="s">
        <v>1356</v>
      </c>
      <c r="B1977" s="110">
        <f>'Main Pt 2'!B2190</f>
        <v>55</v>
      </c>
      <c r="C1977" s="110">
        <f>'Main Pt 2'!B2459</f>
        <v>30</v>
      </c>
      <c r="D1977" s="110">
        <f>'Main Pt 2'!B2728</f>
        <v>15</v>
      </c>
      <c r="E1977" s="110">
        <f>'Compare Pt 2'!B2190</f>
        <v>100</v>
      </c>
      <c r="F1977" s="110">
        <f>'Compare Pt 2'!B2459</f>
        <v>60</v>
      </c>
      <c r="G1977" s="110">
        <f>'Compare Pt 2'!B2728</f>
        <v>40</v>
      </c>
      <c r="H1977" s="84"/>
      <c r="I1977" s="84"/>
      <c r="J1977" s="84"/>
      <c r="K1977" s="84"/>
      <c r="L1977" s="84"/>
      <c r="M1977" s="84"/>
      <c r="N1977" s="84"/>
      <c r="O1977" s="84"/>
    </row>
    <row r="1978" spans="1:15" x14ac:dyDescent="0.2">
      <c r="A1978" s="84" t="s">
        <v>1357</v>
      </c>
      <c r="B1978" s="110">
        <f>'Main Pt 2'!B2191</f>
        <v>0</v>
      </c>
      <c r="C1978" s="110">
        <f>'Main Pt 2'!B2460</f>
        <v>0</v>
      </c>
      <c r="D1978" s="110">
        <f>'Main Pt 2'!B2729</f>
        <v>0</v>
      </c>
      <c r="E1978" s="110">
        <f>'Compare Pt 2'!B2191</f>
        <v>10</v>
      </c>
      <c r="F1978" s="110">
        <f>'Compare Pt 2'!B2460</f>
        <v>0</v>
      </c>
      <c r="G1978" s="110">
        <f>'Compare Pt 2'!B2729</f>
        <v>10</v>
      </c>
      <c r="H1978" s="84"/>
      <c r="I1978" s="84"/>
      <c r="J1978" s="84"/>
      <c r="K1978" s="84"/>
      <c r="L1978" s="84"/>
      <c r="M1978" s="84"/>
      <c r="N1978" s="84"/>
      <c r="O1978" s="84"/>
    </row>
    <row r="1979" spans="1:15" x14ac:dyDescent="0.2">
      <c r="A1979" s="84" t="s">
        <v>1358</v>
      </c>
      <c r="B1979" s="110">
        <f>'Main Pt 2'!B2192</f>
        <v>375</v>
      </c>
      <c r="C1979" s="110">
        <f>'Main Pt 2'!B2461</f>
        <v>155</v>
      </c>
      <c r="D1979" s="110">
        <f>'Main Pt 2'!B2730</f>
        <v>220</v>
      </c>
      <c r="E1979" s="110">
        <f>'Compare Pt 2'!B2192</f>
        <v>1210</v>
      </c>
      <c r="F1979" s="110">
        <f>'Compare Pt 2'!B2461</f>
        <v>485</v>
      </c>
      <c r="G1979" s="110">
        <f>'Compare Pt 2'!B2730</f>
        <v>725</v>
      </c>
      <c r="H1979" s="84"/>
      <c r="I1979" s="84"/>
      <c r="J1979" s="84"/>
      <c r="K1979" s="84"/>
      <c r="L1979" s="84"/>
      <c r="M1979" s="84"/>
      <c r="N1979" s="84"/>
      <c r="O1979" s="84"/>
    </row>
    <row r="1980" spans="1:15" x14ac:dyDescent="0.2">
      <c r="A1980" s="84" t="s">
        <v>1359</v>
      </c>
      <c r="B1980" s="110">
        <f>'Main Pt 2'!B2193</f>
        <v>0</v>
      </c>
      <c r="C1980" s="110">
        <f>'Main Pt 2'!B2462</f>
        <v>0</v>
      </c>
      <c r="D1980" s="110">
        <f>'Main Pt 2'!B2731</f>
        <v>0</v>
      </c>
      <c r="E1980" s="110">
        <f>'Compare Pt 2'!B2193</f>
        <v>10</v>
      </c>
      <c r="F1980" s="110">
        <f>'Compare Pt 2'!B2462</f>
        <v>10</v>
      </c>
      <c r="G1980" s="110">
        <f>'Compare Pt 2'!B2731</f>
        <v>0</v>
      </c>
      <c r="H1980" s="84"/>
      <c r="I1980" s="84"/>
      <c r="J1980" s="84"/>
      <c r="K1980" s="84"/>
      <c r="L1980" s="84"/>
      <c r="M1980" s="84"/>
      <c r="N1980" s="84"/>
      <c r="O1980" s="84"/>
    </row>
    <row r="1981" spans="1:15" x14ac:dyDescent="0.2">
      <c r="A1981" s="84" t="s">
        <v>1360</v>
      </c>
      <c r="B1981" s="110">
        <f>'Main Pt 2'!B2195</f>
        <v>0</v>
      </c>
      <c r="C1981" s="110">
        <f>'Main Pt 2'!B2464</f>
        <v>0</v>
      </c>
      <c r="D1981" s="110">
        <f>'Main Pt 2'!B2733</f>
        <v>0</v>
      </c>
      <c r="E1981" s="110">
        <f>'Compare Pt 2'!B2195</f>
        <v>15</v>
      </c>
      <c r="F1981" s="110">
        <f>'Compare Pt 2'!B2464</f>
        <v>15</v>
      </c>
      <c r="G1981" s="110">
        <f>'Compare Pt 2'!B2733</f>
        <v>0</v>
      </c>
      <c r="H1981" s="84"/>
      <c r="I1981" s="84"/>
      <c r="J1981" s="84"/>
      <c r="K1981" s="84"/>
      <c r="L1981" s="84"/>
      <c r="M1981" s="84"/>
      <c r="N1981" s="84"/>
      <c r="O1981" s="84"/>
    </row>
    <row r="1982" spans="1:15" x14ac:dyDescent="0.2">
      <c r="A1982" s="84" t="s">
        <v>1362</v>
      </c>
      <c r="B1982" s="110">
        <f>'Main Pt 2'!B2196</f>
        <v>0</v>
      </c>
      <c r="C1982" s="110">
        <f>'Main Pt 2'!B2465</f>
        <v>0</v>
      </c>
      <c r="D1982" s="110">
        <f>'Main Pt 2'!B2734</f>
        <v>0</v>
      </c>
      <c r="E1982" s="110">
        <f>'Compare Pt 2'!B2196</f>
        <v>0</v>
      </c>
      <c r="F1982" s="110">
        <f>'Compare Pt 2'!B2465</f>
        <v>0</v>
      </c>
      <c r="G1982" s="110">
        <f>'Compare Pt 2'!B2734</f>
        <v>0</v>
      </c>
      <c r="H1982" s="84"/>
      <c r="I1982" s="84"/>
      <c r="J1982" s="84"/>
      <c r="K1982" s="84"/>
      <c r="L1982" s="84"/>
      <c r="M1982" s="84"/>
      <c r="N1982" s="84"/>
      <c r="O1982" s="84"/>
    </row>
    <row r="1983" spans="1:15" x14ac:dyDescent="0.2">
      <c r="A1983" s="84" t="s">
        <v>1363</v>
      </c>
      <c r="B1983" s="110">
        <f>'Main Pt 2'!B2197</f>
        <v>10</v>
      </c>
      <c r="C1983" s="110">
        <f>'Main Pt 2'!B2466</f>
        <v>0</v>
      </c>
      <c r="D1983" s="110">
        <f>'Main Pt 2'!B2735</f>
        <v>0</v>
      </c>
      <c r="E1983" s="110">
        <f>'Compare Pt 2'!B2197</f>
        <v>10</v>
      </c>
      <c r="F1983" s="110">
        <f>'Compare Pt 2'!B2466</f>
        <v>10</v>
      </c>
      <c r="G1983" s="110">
        <f>'Compare Pt 2'!B2735</f>
        <v>0</v>
      </c>
      <c r="H1983" s="84"/>
      <c r="I1983" s="84"/>
      <c r="J1983" s="84"/>
      <c r="K1983" s="84"/>
      <c r="L1983" s="84"/>
      <c r="M1983" s="84"/>
      <c r="N1983" s="84"/>
      <c r="O1983" s="84"/>
    </row>
    <row r="1984" spans="1:15" x14ac:dyDescent="0.2">
      <c r="A1984" s="84" t="s">
        <v>1364</v>
      </c>
      <c r="B1984" s="110">
        <f>'Main Pt 2'!B2199</f>
        <v>25</v>
      </c>
      <c r="C1984" s="110">
        <f>'Main Pt 2'!B2468</f>
        <v>15</v>
      </c>
      <c r="D1984" s="110">
        <f>'Main Pt 2'!B2737</f>
        <v>10</v>
      </c>
      <c r="E1984" s="110">
        <f>'Compare Pt 2'!B2199</f>
        <v>80</v>
      </c>
      <c r="F1984" s="110">
        <f>'Compare Pt 2'!B2468</f>
        <v>40</v>
      </c>
      <c r="G1984" s="110">
        <f>'Compare Pt 2'!B2737</f>
        <v>40</v>
      </c>
      <c r="H1984" s="84"/>
      <c r="I1984" s="84"/>
      <c r="J1984" s="84"/>
      <c r="K1984" s="84"/>
      <c r="L1984" s="84"/>
      <c r="M1984" s="84"/>
      <c r="N1984" s="84"/>
      <c r="O1984" s="84"/>
    </row>
    <row r="1985" spans="1:15" x14ac:dyDescent="0.2">
      <c r="A1985" s="84" t="s">
        <v>1366</v>
      </c>
      <c r="B1985" s="110">
        <f>'Main Pt 2'!B2200</f>
        <v>15</v>
      </c>
      <c r="C1985" s="110">
        <f>'Main Pt 2'!B2469</f>
        <v>10</v>
      </c>
      <c r="D1985" s="110">
        <f>'Main Pt 2'!B2738</f>
        <v>10</v>
      </c>
      <c r="E1985" s="110">
        <f>'Compare Pt 2'!B2200</f>
        <v>90</v>
      </c>
      <c r="F1985" s="110">
        <f>'Compare Pt 2'!B2469</f>
        <v>50</v>
      </c>
      <c r="G1985" s="110">
        <f>'Compare Pt 2'!B2738</f>
        <v>40</v>
      </c>
      <c r="H1985" s="84"/>
      <c r="I1985" s="84"/>
      <c r="J1985" s="84"/>
      <c r="K1985" s="84"/>
      <c r="L1985" s="84"/>
      <c r="M1985" s="84"/>
      <c r="N1985" s="84"/>
      <c r="O1985" s="84"/>
    </row>
    <row r="1986" spans="1:15" x14ac:dyDescent="0.2">
      <c r="A1986" s="84" t="s">
        <v>1367</v>
      </c>
      <c r="B1986" s="110">
        <f>'Main Pt 2'!B2201</f>
        <v>335</v>
      </c>
      <c r="C1986" s="110">
        <f>'Main Pt 2'!B2470</f>
        <v>175</v>
      </c>
      <c r="D1986" s="110">
        <f>'Main Pt 2'!B2739</f>
        <v>160</v>
      </c>
      <c r="E1986" s="110">
        <f>'Compare Pt 2'!B2201</f>
        <v>1170</v>
      </c>
      <c r="F1986" s="110">
        <f>'Compare Pt 2'!B2470</f>
        <v>625</v>
      </c>
      <c r="G1986" s="110">
        <f>'Compare Pt 2'!B2739</f>
        <v>540</v>
      </c>
      <c r="H1986" s="84"/>
      <c r="I1986" s="84"/>
      <c r="J1986" s="84"/>
      <c r="K1986" s="84"/>
      <c r="L1986" s="84"/>
      <c r="M1986" s="84"/>
      <c r="N1986" s="84"/>
      <c r="O1986" s="84"/>
    </row>
    <row r="1987" spans="1:15" x14ac:dyDescent="0.2">
      <c r="A1987" s="84" t="s">
        <v>1368</v>
      </c>
      <c r="B1987" s="110">
        <f>'Main Pt 2'!B2202</f>
        <v>0</v>
      </c>
      <c r="C1987" s="110">
        <f>'Main Pt 2'!B2471</f>
        <v>0</v>
      </c>
      <c r="D1987" s="110">
        <f>'Main Pt 2'!B2740</f>
        <v>0</v>
      </c>
      <c r="E1987" s="110">
        <f>'Compare Pt 2'!B2202</f>
        <v>40</v>
      </c>
      <c r="F1987" s="110">
        <f>'Compare Pt 2'!B2471</f>
        <v>25</v>
      </c>
      <c r="G1987" s="110">
        <f>'Compare Pt 2'!B2740</f>
        <v>15</v>
      </c>
      <c r="H1987" s="84"/>
      <c r="I1987" s="84"/>
      <c r="J1987" s="84"/>
      <c r="K1987" s="84"/>
      <c r="L1987" s="84"/>
      <c r="M1987" s="84"/>
      <c r="N1987" s="84"/>
      <c r="O1987" s="84"/>
    </row>
    <row r="1988" spans="1:15" x14ac:dyDescent="0.2">
      <c r="A1988" s="84" t="s">
        <v>1369</v>
      </c>
      <c r="B1988" s="110">
        <f>'Main Pt 2'!B2203</f>
        <v>3010</v>
      </c>
      <c r="C1988" s="110">
        <f>'Main Pt 2'!B2472</f>
        <v>1580</v>
      </c>
      <c r="D1988" s="110">
        <f>'Main Pt 2'!B2741</f>
        <v>1435</v>
      </c>
      <c r="E1988" s="110">
        <f>'Compare Pt 2'!B2203</f>
        <v>10065</v>
      </c>
      <c r="F1988" s="110">
        <f>'Compare Pt 2'!B2472</f>
        <v>5715</v>
      </c>
      <c r="G1988" s="110">
        <f>'Compare Pt 2'!B2741</f>
        <v>4350</v>
      </c>
      <c r="H1988" s="84"/>
      <c r="I1988" s="84"/>
      <c r="J1988" s="84"/>
      <c r="K1988" s="84"/>
      <c r="L1988" s="84"/>
      <c r="M1988" s="84"/>
      <c r="N1988" s="84"/>
      <c r="O1988" s="84"/>
    </row>
    <row r="1989" spans="1:15" x14ac:dyDescent="0.2">
      <c r="A1989" s="84" t="s">
        <v>1370</v>
      </c>
      <c r="B1989" s="110">
        <f>'Main Pt 2'!B2204</f>
        <v>0</v>
      </c>
      <c r="C1989" s="110">
        <f>'Main Pt 2'!B2473</f>
        <v>0</v>
      </c>
      <c r="D1989" s="110">
        <f>'Main Pt 2'!B2742</f>
        <v>0</v>
      </c>
      <c r="E1989" s="110">
        <f>'Compare Pt 2'!B2204</f>
        <v>0</v>
      </c>
      <c r="F1989" s="110">
        <f>'Compare Pt 2'!B2473</f>
        <v>0</v>
      </c>
      <c r="G1989" s="110">
        <f>'Compare Pt 2'!B2742</f>
        <v>0</v>
      </c>
      <c r="H1989" s="84"/>
      <c r="I1989" s="84"/>
      <c r="J1989" s="84"/>
      <c r="K1989" s="84"/>
      <c r="L1989" s="84"/>
      <c r="M1989" s="84"/>
      <c r="N1989" s="84"/>
      <c r="O1989" s="84"/>
    </row>
    <row r="1990" spans="1:15" x14ac:dyDescent="0.2">
      <c r="A1990" s="84" t="s">
        <v>1371</v>
      </c>
      <c r="B1990" s="110">
        <f>'Main Pt 2'!B2205</f>
        <v>30</v>
      </c>
      <c r="C1990" s="110">
        <f>'Main Pt 2'!B2474</f>
        <v>10</v>
      </c>
      <c r="D1990" s="110">
        <f>'Main Pt 2'!B2743</f>
        <v>30</v>
      </c>
      <c r="E1990" s="110">
        <f>'Compare Pt 2'!B2205</f>
        <v>70</v>
      </c>
      <c r="F1990" s="110">
        <f>'Compare Pt 2'!B2474</f>
        <v>30</v>
      </c>
      <c r="G1990" s="110">
        <f>'Compare Pt 2'!B2743</f>
        <v>40</v>
      </c>
      <c r="H1990" s="84"/>
      <c r="I1990" s="84"/>
      <c r="J1990" s="84"/>
      <c r="K1990" s="84"/>
      <c r="L1990" s="84"/>
      <c r="M1990" s="84"/>
      <c r="N1990" s="84"/>
      <c r="O1990" s="84"/>
    </row>
    <row r="1991" spans="1:15" x14ac:dyDescent="0.2">
      <c r="A1991" s="84" t="s">
        <v>1372</v>
      </c>
      <c r="B1991" s="110">
        <f>'Main Pt 2'!B2206</f>
        <v>40</v>
      </c>
      <c r="C1991" s="110">
        <f>'Main Pt 2'!B2475</f>
        <v>15</v>
      </c>
      <c r="D1991" s="110">
        <f>'Main Pt 2'!B2744</f>
        <v>30</v>
      </c>
      <c r="E1991" s="110">
        <f>'Compare Pt 2'!B2206</f>
        <v>125</v>
      </c>
      <c r="F1991" s="110">
        <f>'Compare Pt 2'!B2475</f>
        <v>55</v>
      </c>
      <c r="G1991" s="110">
        <f>'Compare Pt 2'!B2744</f>
        <v>70</v>
      </c>
      <c r="H1991" s="84"/>
      <c r="I1991" s="84"/>
      <c r="J1991" s="84"/>
      <c r="K1991" s="84"/>
      <c r="L1991" s="84"/>
      <c r="M1991" s="84"/>
      <c r="N1991" s="84"/>
      <c r="O1991" s="84"/>
    </row>
    <row r="1992" spans="1:15" x14ac:dyDescent="0.2">
      <c r="A1992" s="84" t="s">
        <v>1373</v>
      </c>
      <c r="B1992" s="110">
        <f>'Main Pt 2'!B2207</f>
        <v>10</v>
      </c>
      <c r="C1992" s="110">
        <f>'Main Pt 2'!B2476</f>
        <v>10</v>
      </c>
      <c r="D1992" s="110">
        <f>'Main Pt 2'!B2745</f>
        <v>10</v>
      </c>
      <c r="E1992" s="110">
        <f>'Compare Pt 2'!B2207</f>
        <v>35</v>
      </c>
      <c r="F1992" s="110">
        <f>'Compare Pt 2'!B2476</f>
        <v>20</v>
      </c>
      <c r="G1992" s="110">
        <f>'Compare Pt 2'!B2745</f>
        <v>10</v>
      </c>
      <c r="H1992" s="84"/>
      <c r="I1992" s="84"/>
      <c r="J1992" s="84"/>
      <c r="K1992" s="84"/>
      <c r="L1992" s="84"/>
      <c r="M1992" s="84"/>
      <c r="N1992" s="84"/>
      <c r="O1992" s="84"/>
    </row>
    <row r="1993" spans="1:15" x14ac:dyDescent="0.2">
      <c r="A1993" s="84" t="s">
        <v>1374</v>
      </c>
      <c r="B1993" s="110">
        <f>'Main Pt 2'!B2208</f>
        <v>130</v>
      </c>
      <c r="C1993" s="110">
        <f>'Main Pt 2'!B2477</f>
        <v>50</v>
      </c>
      <c r="D1993" s="110">
        <f>'Main Pt 2'!B2746</f>
        <v>85</v>
      </c>
      <c r="E1993" s="110">
        <f>'Compare Pt 2'!B2208</f>
        <v>895</v>
      </c>
      <c r="F1993" s="110">
        <f>'Compare Pt 2'!B2477</f>
        <v>390</v>
      </c>
      <c r="G1993" s="110">
        <f>'Compare Pt 2'!B2746</f>
        <v>505</v>
      </c>
      <c r="H1993" s="84"/>
      <c r="I1993" s="84"/>
      <c r="J1993" s="84"/>
      <c r="K1993" s="84"/>
      <c r="L1993" s="84"/>
      <c r="M1993" s="84"/>
      <c r="N1993" s="84"/>
      <c r="O1993" s="84"/>
    </row>
    <row r="1994" spans="1:15" x14ac:dyDescent="0.2">
      <c r="A1994" s="84" t="s">
        <v>1375</v>
      </c>
      <c r="B1994" s="110">
        <f>'Main Pt 2'!B2209</f>
        <v>175</v>
      </c>
      <c r="C1994" s="110">
        <f>'Main Pt 2'!B2478</f>
        <v>125</v>
      </c>
      <c r="D1994" s="110">
        <f>'Main Pt 2'!B2747</f>
        <v>50</v>
      </c>
      <c r="E1994" s="110">
        <f>'Compare Pt 2'!B2209</f>
        <v>725</v>
      </c>
      <c r="F1994" s="110">
        <f>'Compare Pt 2'!B2478</f>
        <v>495</v>
      </c>
      <c r="G1994" s="110">
        <f>'Compare Pt 2'!B2747</f>
        <v>225</v>
      </c>
      <c r="H1994" s="84"/>
      <c r="I1994" s="84"/>
      <c r="J1994" s="84"/>
      <c r="K1994" s="84"/>
      <c r="L1994" s="84"/>
      <c r="M1994" s="84"/>
      <c r="N1994" s="84"/>
      <c r="O1994" s="84"/>
    </row>
    <row r="1995" spans="1:15" x14ac:dyDescent="0.2">
      <c r="A1995" s="84" t="s">
        <v>1376</v>
      </c>
      <c r="B1995" s="110">
        <f>'Main Pt 2'!B2210</f>
        <v>215</v>
      </c>
      <c r="C1995" s="110">
        <f>'Main Pt 2'!B2479</f>
        <v>105</v>
      </c>
      <c r="D1995" s="110">
        <f>'Main Pt 2'!B2748</f>
        <v>110</v>
      </c>
      <c r="E1995" s="110">
        <f>'Compare Pt 2'!B2210</f>
        <v>1020</v>
      </c>
      <c r="F1995" s="110">
        <f>'Compare Pt 2'!B2479</f>
        <v>540</v>
      </c>
      <c r="G1995" s="110">
        <f>'Compare Pt 2'!B2748</f>
        <v>480</v>
      </c>
      <c r="H1995" s="84"/>
      <c r="I1995" s="84"/>
      <c r="J1995" s="84"/>
      <c r="K1995" s="84"/>
      <c r="L1995" s="84"/>
      <c r="M1995" s="84"/>
      <c r="N1995" s="84"/>
      <c r="O1995" s="84"/>
    </row>
    <row r="1996" spans="1:15" x14ac:dyDescent="0.2">
      <c r="A1996" s="84" t="s">
        <v>1377</v>
      </c>
      <c r="B1996" s="110">
        <f>'Main Pt 2'!B2213</f>
        <v>270</v>
      </c>
      <c r="C1996" s="110">
        <f>'Main Pt 2'!B2482</f>
        <v>160</v>
      </c>
      <c r="D1996" s="110">
        <f>'Main Pt 2'!B2751</f>
        <v>115</v>
      </c>
      <c r="E1996" s="110">
        <f>'Compare Pt 2'!B2213</f>
        <v>530</v>
      </c>
      <c r="F1996" s="110">
        <f>'Compare Pt 2'!B2482</f>
        <v>280</v>
      </c>
      <c r="G1996" s="110">
        <f>'Compare Pt 2'!B2751</f>
        <v>245</v>
      </c>
      <c r="H1996" s="84"/>
      <c r="I1996" s="84"/>
      <c r="J1996" s="84"/>
      <c r="K1996" s="84"/>
      <c r="L1996" s="84"/>
      <c r="M1996" s="84"/>
      <c r="N1996" s="84"/>
      <c r="O1996" s="84"/>
    </row>
    <row r="1997" spans="1:15" x14ac:dyDescent="0.2">
      <c r="A1997" s="84" t="s">
        <v>1380</v>
      </c>
      <c r="B1997" s="110">
        <f>'Main Pt 2'!B2214</f>
        <v>135</v>
      </c>
      <c r="C1997" s="110">
        <f>'Main Pt 2'!B2483</f>
        <v>50</v>
      </c>
      <c r="D1997" s="110">
        <f>'Main Pt 2'!B2752</f>
        <v>85</v>
      </c>
      <c r="E1997" s="110">
        <f>'Compare Pt 2'!B2214</f>
        <v>885</v>
      </c>
      <c r="F1997" s="110">
        <f>'Compare Pt 2'!B2483</f>
        <v>300</v>
      </c>
      <c r="G1997" s="110">
        <f>'Compare Pt 2'!B2752</f>
        <v>580</v>
      </c>
      <c r="H1997" s="84"/>
      <c r="I1997" s="84"/>
      <c r="J1997" s="84"/>
      <c r="K1997" s="84"/>
      <c r="L1997" s="84"/>
      <c r="M1997" s="84"/>
      <c r="N1997" s="84"/>
      <c r="O1997" s="84"/>
    </row>
    <row r="1998" spans="1:15" x14ac:dyDescent="0.2">
      <c r="A1998" s="84" t="s">
        <v>1381</v>
      </c>
      <c r="B1998" s="110">
        <f>'Main Pt 2'!B2215</f>
        <v>340</v>
      </c>
      <c r="C1998" s="110">
        <f>'Main Pt 2'!B2484</f>
        <v>215</v>
      </c>
      <c r="D1998" s="110">
        <f>'Main Pt 2'!B2753</f>
        <v>130</v>
      </c>
      <c r="E1998" s="110">
        <f>'Compare Pt 2'!B2215</f>
        <v>1400</v>
      </c>
      <c r="F1998" s="110">
        <f>'Compare Pt 2'!B2484</f>
        <v>755</v>
      </c>
      <c r="G1998" s="110">
        <f>'Compare Pt 2'!B2753</f>
        <v>650</v>
      </c>
      <c r="H1998" s="84"/>
      <c r="I1998" s="84"/>
      <c r="J1998" s="84"/>
      <c r="K1998" s="84"/>
      <c r="L1998" s="84"/>
      <c r="M1998" s="84"/>
      <c r="N1998" s="84"/>
      <c r="O1998" s="84"/>
    </row>
    <row r="1999" spans="1:15" x14ac:dyDescent="0.2">
      <c r="A1999" s="84" t="s">
        <v>1382</v>
      </c>
      <c r="B1999" s="110">
        <f>'Main Pt 2'!B2216</f>
        <v>0</v>
      </c>
      <c r="C1999" s="110">
        <f>'Main Pt 2'!B2485</f>
        <v>0</v>
      </c>
      <c r="D1999" s="110">
        <f>'Main Pt 2'!B2754</f>
        <v>0</v>
      </c>
      <c r="E1999" s="110">
        <f>'Compare Pt 2'!B2216</f>
        <v>0</v>
      </c>
      <c r="F1999" s="110">
        <f>'Compare Pt 2'!B2485</f>
        <v>0</v>
      </c>
      <c r="G1999" s="110">
        <f>'Compare Pt 2'!B2754</f>
        <v>0</v>
      </c>
      <c r="H1999" s="84"/>
      <c r="I1999" s="84"/>
      <c r="J1999" s="84"/>
      <c r="K1999" s="84"/>
      <c r="L1999" s="84"/>
      <c r="M1999" s="84"/>
      <c r="N1999" s="84"/>
      <c r="O1999" s="84"/>
    </row>
    <row r="2000" spans="1:15" x14ac:dyDescent="0.2">
      <c r="A2000" s="84" t="s">
        <v>1383</v>
      </c>
      <c r="B2000" s="110">
        <f>'Main Pt 2'!B2217</f>
        <v>0</v>
      </c>
      <c r="C2000" s="110">
        <f>'Main Pt 2'!B2486</f>
        <v>0</v>
      </c>
      <c r="D2000" s="110">
        <f>'Main Pt 2'!B2755</f>
        <v>0</v>
      </c>
      <c r="E2000" s="110">
        <f>'Compare Pt 2'!B2217</f>
        <v>0</v>
      </c>
      <c r="F2000" s="110">
        <f>'Compare Pt 2'!B2486</f>
        <v>0</v>
      </c>
      <c r="G2000" s="110">
        <f>'Compare Pt 2'!B2755</f>
        <v>0</v>
      </c>
      <c r="H2000" s="84"/>
      <c r="I2000" s="84"/>
      <c r="J2000" s="84"/>
      <c r="K2000" s="84"/>
      <c r="L2000" s="84"/>
      <c r="M2000" s="84"/>
      <c r="N2000" s="84"/>
      <c r="O2000" s="84"/>
    </row>
    <row r="2001" spans="1:15" x14ac:dyDescent="0.2">
      <c r="A2001" s="84" t="s">
        <v>1384</v>
      </c>
      <c r="B2001" s="110">
        <f>'Main Pt 2'!B2218</f>
        <v>10</v>
      </c>
      <c r="C2001" s="110">
        <f>'Main Pt 2'!B2487</f>
        <v>0</v>
      </c>
      <c r="D2001" s="110">
        <f>'Main Pt 2'!B2756</f>
        <v>0</v>
      </c>
      <c r="E2001" s="110">
        <f>'Compare Pt 2'!B2218</f>
        <v>35</v>
      </c>
      <c r="F2001" s="110">
        <f>'Compare Pt 2'!B2487</f>
        <v>15</v>
      </c>
      <c r="G2001" s="110">
        <f>'Compare Pt 2'!B2756</f>
        <v>20</v>
      </c>
      <c r="H2001" s="84"/>
      <c r="I2001" s="84"/>
      <c r="J2001" s="84"/>
      <c r="K2001" s="84"/>
      <c r="L2001" s="84"/>
      <c r="M2001" s="84"/>
      <c r="N2001" s="84"/>
      <c r="O2001" s="84"/>
    </row>
    <row r="2002" spans="1:15" x14ac:dyDescent="0.2">
      <c r="A2002" s="84" t="s">
        <v>1385</v>
      </c>
      <c r="B2002" s="110">
        <f>'Main Pt 2'!B2219</f>
        <v>90</v>
      </c>
      <c r="C2002" s="110">
        <f>'Main Pt 2'!B2488</f>
        <v>35</v>
      </c>
      <c r="D2002" s="110">
        <f>'Main Pt 2'!B2757</f>
        <v>55</v>
      </c>
      <c r="E2002" s="110">
        <f>'Compare Pt 2'!B2219</f>
        <v>195</v>
      </c>
      <c r="F2002" s="110">
        <f>'Compare Pt 2'!B2488</f>
        <v>95</v>
      </c>
      <c r="G2002" s="110">
        <f>'Compare Pt 2'!B2757</f>
        <v>105</v>
      </c>
      <c r="H2002" s="84"/>
      <c r="I2002" s="84"/>
      <c r="J2002" s="84"/>
      <c r="K2002" s="84"/>
      <c r="L2002" s="84"/>
      <c r="M2002" s="84"/>
      <c r="N2002" s="84"/>
      <c r="O2002" s="84"/>
    </row>
    <row r="2003" spans="1:15" x14ac:dyDescent="0.2">
      <c r="A2003" s="84" t="s">
        <v>1386</v>
      </c>
      <c r="B2003" s="110">
        <f>'Main Pt 2'!B2220</f>
        <v>0</v>
      </c>
      <c r="C2003" s="110">
        <f>'Main Pt 2'!B2489</f>
        <v>0</v>
      </c>
      <c r="D2003" s="110">
        <f>'Main Pt 2'!B2758</f>
        <v>0</v>
      </c>
      <c r="E2003" s="110">
        <f>'Compare Pt 2'!B2220</f>
        <v>0</v>
      </c>
      <c r="F2003" s="110">
        <f>'Compare Pt 2'!B2489</f>
        <v>0</v>
      </c>
      <c r="G2003" s="110">
        <f>'Compare Pt 2'!B2758</f>
        <v>0</v>
      </c>
      <c r="H2003" s="84"/>
      <c r="I2003" s="84"/>
      <c r="J2003" s="84"/>
      <c r="K2003" s="84"/>
      <c r="L2003" s="84"/>
      <c r="M2003" s="84"/>
      <c r="N2003" s="84"/>
      <c r="O2003" s="84"/>
    </row>
    <row r="2004" spans="1:15" x14ac:dyDescent="0.2">
      <c r="A2004" s="84" t="s">
        <v>1387</v>
      </c>
      <c r="B2004" s="110">
        <f>'Main Pt 2'!B2221</f>
        <v>3590</v>
      </c>
      <c r="C2004" s="110">
        <f>'Main Pt 2'!B2490</f>
        <v>2235</v>
      </c>
      <c r="D2004" s="110">
        <f>'Main Pt 2'!B2759</f>
        <v>1360</v>
      </c>
      <c r="E2004" s="110">
        <f>'Compare Pt 2'!B2221</f>
        <v>27870</v>
      </c>
      <c r="F2004" s="110">
        <f>'Compare Pt 2'!B2490</f>
        <v>15945</v>
      </c>
      <c r="G2004" s="110">
        <f>'Compare Pt 2'!B2759</f>
        <v>11920</v>
      </c>
      <c r="H2004" s="84"/>
      <c r="I2004" s="84"/>
      <c r="J2004" s="84"/>
      <c r="K2004" s="84"/>
      <c r="L2004" s="84"/>
      <c r="M2004" s="84"/>
      <c r="N2004" s="84"/>
      <c r="O2004" s="84"/>
    </row>
    <row r="2005" spans="1:15" x14ac:dyDescent="0.2">
      <c r="A2005" s="84" t="s">
        <v>1388</v>
      </c>
      <c r="B2005" s="110">
        <f>'Main Pt 2'!B2222</f>
        <v>0</v>
      </c>
      <c r="C2005" s="110">
        <f>'Main Pt 2'!B2491</f>
        <v>0</v>
      </c>
      <c r="D2005" s="110">
        <f>'Main Pt 2'!B2760</f>
        <v>10</v>
      </c>
      <c r="E2005" s="110">
        <f>'Compare Pt 2'!B2222</f>
        <v>40</v>
      </c>
      <c r="F2005" s="110">
        <f>'Compare Pt 2'!B2491</f>
        <v>10</v>
      </c>
      <c r="G2005" s="110">
        <f>'Compare Pt 2'!B2760</f>
        <v>25</v>
      </c>
      <c r="H2005" s="84"/>
      <c r="I2005" s="84"/>
      <c r="J2005" s="84"/>
      <c r="K2005" s="84"/>
      <c r="L2005" s="84"/>
      <c r="M2005" s="84"/>
      <c r="N2005" s="84"/>
      <c r="O2005" s="84"/>
    </row>
    <row r="2006" spans="1:15" x14ac:dyDescent="0.2">
      <c r="A2006" s="84" t="s">
        <v>1389</v>
      </c>
      <c r="B2006" s="110">
        <f>'Main Pt 2'!B2223</f>
        <v>30</v>
      </c>
      <c r="C2006" s="110">
        <f>'Main Pt 2'!B2492</f>
        <v>20</v>
      </c>
      <c r="D2006" s="110">
        <f>'Main Pt 2'!B2761</f>
        <v>10</v>
      </c>
      <c r="E2006" s="110">
        <f>'Compare Pt 2'!B2223</f>
        <v>40</v>
      </c>
      <c r="F2006" s="110">
        <f>'Compare Pt 2'!B2492</f>
        <v>25</v>
      </c>
      <c r="G2006" s="110">
        <f>'Compare Pt 2'!B2761</f>
        <v>15</v>
      </c>
      <c r="H2006" s="84"/>
      <c r="I2006" s="84"/>
      <c r="J2006" s="84"/>
      <c r="K2006" s="84"/>
      <c r="L2006" s="84"/>
      <c r="M2006" s="84"/>
      <c r="N2006" s="84"/>
      <c r="O2006" s="84"/>
    </row>
    <row r="2007" spans="1:15" x14ac:dyDescent="0.2">
      <c r="A2007" s="84" t="s">
        <v>1390</v>
      </c>
      <c r="B2007" s="110">
        <f>'Main Pt 2'!B2224</f>
        <v>670</v>
      </c>
      <c r="C2007" s="110">
        <f>'Main Pt 2'!B2493</f>
        <v>380</v>
      </c>
      <c r="D2007" s="110">
        <f>'Main Pt 2'!B2762</f>
        <v>290</v>
      </c>
      <c r="E2007" s="110">
        <f>'Compare Pt 2'!B2224</f>
        <v>1495</v>
      </c>
      <c r="F2007" s="110">
        <f>'Compare Pt 2'!B2493</f>
        <v>705</v>
      </c>
      <c r="G2007" s="110">
        <f>'Compare Pt 2'!B2762</f>
        <v>785</v>
      </c>
      <c r="H2007" s="84"/>
      <c r="I2007" s="84"/>
      <c r="J2007" s="84"/>
      <c r="K2007" s="84"/>
      <c r="L2007" s="84"/>
      <c r="M2007" s="84"/>
      <c r="N2007" s="84"/>
      <c r="O2007" s="84"/>
    </row>
    <row r="2008" spans="1:15" x14ac:dyDescent="0.2">
      <c r="A2008" s="84" t="s">
        <v>1391</v>
      </c>
      <c r="B2008" s="110">
        <f>'Main Pt 2'!B2226</f>
        <v>105</v>
      </c>
      <c r="C2008" s="110">
        <f>'Main Pt 2'!B2495</f>
        <v>75</v>
      </c>
      <c r="D2008" s="110">
        <f>'Main Pt 2'!B2764</f>
        <v>30</v>
      </c>
      <c r="E2008" s="110">
        <f>'Compare Pt 2'!B2226</f>
        <v>190</v>
      </c>
      <c r="F2008" s="110">
        <f>'Compare Pt 2'!B2495</f>
        <v>145</v>
      </c>
      <c r="G2008" s="110">
        <f>'Compare Pt 2'!B2764</f>
        <v>40</v>
      </c>
      <c r="H2008" s="84"/>
      <c r="I2008" s="84"/>
      <c r="J2008" s="84"/>
      <c r="K2008" s="84"/>
      <c r="L2008" s="84"/>
      <c r="M2008" s="84"/>
      <c r="N2008" s="84"/>
      <c r="O2008" s="84"/>
    </row>
    <row r="2009" spans="1:15" x14ac:dyDescent="0.2">
      <c r="A2009" s="84" t="s">
        <v>1393</v>
      </c>
      <c r="B2009" s="110">
        <f>'Main Pt 2'!B2227</f>
        <v>15</v>
      </c>
      <c r="C2009" s="110">
        <f>'Main Pt 2'!B2496</f>
        <v>10</v>
      </c>
      <c r="D2009" s="110">
        <f>'Main Pt 2'!B2765</f>
        <v>15</v>
      </c>
      <c r="E2009" s="110">
        <f>'Compare Pt 2'!B2227</f>
        <v>50</v>
      </c>
      <c r="F2009" s="110">
        <f>'Compare Pt 2'!B2496</f>
        <v>25</v>
      </c>
      <c r="G2009" s="110">
        <f>'Compare Pt 2'!B2765</f>
        <v>25</v>
      </c>
      <c r="H2009" s="84"/>
      <c r="I2009" s="84"/>
      <c r="J2009" s="84"/>
      <c r="K2009" s="84"/>
      <c r="L2009" s="84"/>
      <c r="M2009" s="84"/>
      <c r="N2009" s="84"/>
      <c r="O2009" s="84"/>
    </row>
    <row r="2010" spans="1:15" x14ac:dyDescent="0.2">
      <c r="A2010" s="84" t="s">
        <v>1394</v>
      </c>
      <c r="B2010" s="110">
        <f>'Main Pt 2'!B2228</f>
        <v>2835</v>
      </c>
      <c r="C2010" s="110">
        <f>'Main Pt 2'!B2497</f>
        <v>1840</v>
      </c>
      <c r="D2010" s="110">
        <f>'Main Pt 2'!B2766</f>
        <v>995</v>
      </c>
      <c r="E2010" s="110">
        <f>'Compare Pt 2'!B2228</f>
        <v>4585</v>
      </c>
      <c r="F2010" s="110">
        <f>'Compare Pt 2'!B2497</f>
        <v>2830</v>
      </c>
      <c r="G2010" s="110">
        <f>'Compare Pt 2'!B2766</f>
        <v>1750</v>
      </c>
      <c r="H2010" s="84"/>
      <c r="I2010" s="84"/>
      <c r="J2010" s="84"/>
      <c r="K2010" s="84"/>
      <c r="L2010" s="84"/>
      <c r="M2010" s="84"/>
      <c r="N2010" s="84"/>
      <c r="O2010" s="84"/>
    </row>
    <row r="2011" spans="1:15" x14ac:dyDescent="0.2">
      <c r="A2011" s="84" t="s">
        <v>1395</v>
      </c>
      <c r="B2011" s="110">
        <f>'Main Pt 2'!B2229</f>
        <v>10</v>
      </c>
      <c r="C2011" s="110">
        <f>'Main Pt 2'!B2498</f>
        <v>10</v>
      </c>
      <c r="D2011" s="110">
        <f>'Main Pt 2'!B2767</f>
        <v>0</v>
      </c>
      <c r="E2011" s="110">
        <f>'Compare Pt 2'!B2229</f>
        <v>20</v>
      </c>
      <c r="F2011" s="110">
        <f>'Compare Pt 2'!B2498</f>
        <v>0</v>
      </c>
      <c r="G2011" s="110">
        <f>'Compare Pt 2'!B2767</f>
        <v>10</v>
      </c>
      <c r="H2011" s="84"/>
      <c r="I2011" s="84"/>
      <c r="J2011" s="84"/>
      <c r="K2011" s="84"/>
      <c r="L2011" s="84"/>
      <c r="M2011" s="84"/>
      <c r="N2011" s="84"/>
      <c r="O2011" s="84"/>
    </row>
    <row r="2012" spans="1:15" x14ac:dyDescent="0.2">
      <c r="A2012" s="84" t="s">
        <v>1396</v>
      </c>
      <c r="B2012" s="110">
        <f>'Main Pt 2'!B2230</f>
        <v>6055</v>
      </c>
      <c r="C2012" s="110">
        <f>'Main Pt 2'!B2499</f>
        <v>3245</v>
      </c>
      <c r="D2012" s="110">
        <f>'Main Pt 2'!B2768</f>
        <v>2810</v>
      </c>
      <c r="E2012" s="110">
        <f>'Compare Pt 2'!B2230</f>
        <v>23025</v>
      </c>
      <c r="F2012" s="110">
        <f>'Compare Pt 2'!B2499</f>
        <v>12970</v>
      </c>
      <c r="G2012" s="110">
        <f>'Compare Pt 2'!B2768</f>
        <v>10060</v>
      </c>
      <c r="H2012" s="84"/>
      <c r="I2012" s="84"/>
      <c r="J2012" s="84"/>
      <c r="K2012" s="84"/>
      <c r="L2012" s="84"/>
      <c r="M2012" s="84"/>
      <c r="N2012" s="84"/>
      <c r="O2012" s="84"/>
    </row>
    <row r="2013" spans="1:15" x14ac:dyDescent="0.2">
      <c r="A2013" s="84" t="s">
        <v>1398</v>
      </c>
      <c r="B2013" s="110">
        <f>'Main Pt 2'!B2231</f>
        <v>0</v>
      </c>
      <c r="C2013" s="110">
        <f>'Main Pt 2'!B2500</f>
        <v>0</v>
      </c>
      <c r="D2013" s="110">
        <f>'Main Pt 2'!B2769</f>
        <v>10</v>
      </c>
      <c r="E2013" s="110">
        <f>'Compare Pt 2'!B2231</f>
        <v>30</v>
      </c>
      <c r="F2013" s="110">
        <f>'Compare Pt 2'!B2500</f>
        <v>10</v>
      </c>
      <c r="G2013" s="110">
        <f>'Compare Pt 2'!B2769</f>
        <v>20</v>
      </c>
      <c r="H2013" s="84"/>
      <c r="I2013" s="84"/>
      <c r="J2013" s="84"/>
      <c r="K2013" s="84"/>
      <c r="L2013" s="84"/>
      <c r="M2013" s="84"/>
      <c r="N2013" s="84"/>
      <c r="O2013" s="84"/>
    </row>
    <row r="2014" spans="1:15" x14ac:dyDescent="0.2">
      <c r="A2014" s="84" t="s">
        <v>1399</v>
      </c>
      <c r="B2014" s="110">
        <f>'Main Pt 2'!B2232</f>
        <v>285</v>
      </c>
      <c r="C2014" s="110">
        <f>'Main Pt 2'!B2501</f>
        <v>155</v>
      </c>
      <c r="D2014" s="110">
        <f>'Main Pt 2'!B2770</f>
        <v>130</v>
      </c>
      <c r="E2014" s="110">
        <f>'Compare Pt 2'!B2232</f>
        <v>1705</v>
      </c>
      <c r="F2014" s="110">
        <f>'Compare Pt 2'!B2501</f>
        <v>895</v>
      </c>
      <c r="G2014" s="110">
        <f>'Compare Pt 2'!B2770</f>
        <v>810</v>
      </c>
      <c r="H2014" s="84"/>
      <c r="I2014" s="84"/>
      <c r="J2014" s="84"/>
      <c r="K2014" s="84"/>
      <c r="L2014" s="84"/>
      <c r="M2014" s="84"/>
      <c r="N2014" s="84"/>
      <c r="O2014" s="84"/>
    </row>
    <row r="2015" spans="1:15" x14ac:dyDescent="0.2">
      <c r="A2015" s="84" t="s">
        <v>1400</v>
      </c>
      <c r="B2015" s="110">
        <f>'Main Pt 2'!B2233</f>
        <v>1740</v>
      </c>
      <c r="C2015" s="110">
        <f>'Main Pt 2'!B2502</f>
        <v>980</v>
      </c>
      <c r="D2015" s="110">
        <f>'Main Pt 2'!B2771</f>
        <v>755</v>
      </c>
      <c r="E2015" s="110">
        <f>'Compare Pt 2'!B2233</f>
        <v>7485</v>
      </c>
      <c r="F2015" s="110">
        <f>'Compare Pt 2'!B2502</f>
        <v>4795</v>
      </c>
      <c r="G2015" s="110">
        <f>'Compare Pt 2'!B2771</f>
        <v>2690</v>
      </c>
      <c r="H2015" s="84"/>
      <c r="I2015" s="84"/>
      <c r="J2015" s="84"/>
      <c r="K2015" s="84"/>
      <c r="L2015" s="84"/>
      <c r="M2015" s="84"/>
      <c r="N2015" s="84"/>
      <c r="O2015" s="84"/>
    </row>
    <row r="2016" spans="1:15" x14ac:dyDescent="0.2">
      <c r="A2016" s="84" t="s">
        <v>1401</v>
      </c>
      <c r="B2016" s="110">
        <f>'Main Pt 2'!B2234</f>
        <v>270</v>
      </c>
      <c r="C2016" s="110">
        <f>'Main Pt 2'!B2503</f>
        <v>135</v>
      </c>
      <c r="D2016" s="110">
        <f>'Main Pt 2'!B2772</f>
        <v>130</v>
      </c>
      <c r="E2016" s="110">
        <f>'Compare Pt 2'!B2234</f>
        <v>750</v>
      </c>
      <c r="F2016" s="110">
        <f>'Compare Pt 2'!B2503</f>
        <v>365</v>
      </c>
      <c r="G2016" s="110">
        <f>'Compare Pt 2'!B2772</f>
        <v>380</v>
      </c>
      <c r="H2016" s="84"/>
      <c r="I2016" s="84"/>
      <c r="J2016" s="84"/>
      <c r="K2016" s="84"/>
      <c r="L2016" s="84"/>
      <c r="M2016" s="84"/>
      <c r="N2016" s="84"/>
      <c r="O2016" s="84"/>
    </row>
    <row r="2017" spans="1:15" x14ac:dyDescent="0.2">
      <c r="A2017" s="84" t="s">
        <v>1402</v>
      </c>
      <c r="B2017" s="110">
        <f>'Main Pt 2'!B2235</f>
        <v>3760</v>
      </c>
      <c r="C2017" s="110">
        <f>'Main Pt 2'!B2504</f>
        <v>1975</v>
      </c>
      <c r="D2017" s="110">
        <f>'Main Pt 2'!B2773</f>
        <v>1785</v>
      </c>
      <c r="E2017" s="110">
        <f>'Compare Pt 2'!B2235</f>
        <v>13030</v>
      </c>
      <c r="F2017" s="110">
        <f>'Compare Pt 2'!B2504</f>
        <v>6885</v>
      </c>
      <c r="G2017" s="110">
        <f>'Compare Pt 2'!B2773</f>
        <v>6145</v>
      </c>
      <c r="H2017" s="84"/>
      <c r="I2017" s="84"/>
      <c r="J2017" s="84"/>
      <c r="K2017" s="84"/>
      <c r="L2017" s="84"/>
      <c r="M2017" s="84"/>
      <c r="N2017" s="84"/>
      <c r="O2017" s="84"/>
    </row>
    <row r="2018" spans="1:15" x14ac:dyDescent="0.2">
      <c r="A2018" s="84" t="s">
        <v>1403</v>
      </c>
      <c r="B2018" s="110">
        <f>'Main Pt 2'!B2236</f>
        <v>0</v>
      </c>
      <c r="C2018" s="110">
        <f>'Main Pt 2'!B2505</f>
        <v>0</v>
      </c>
      <c r="D2018" s="110">
        <f>'Main Pt 2'!B2774</f>
        <v>0</v>
      </c>
      <c r="E2018" s="110">
        <f>'Compare Pt 2'!B2236</f>
        <v>25</v>
      </c>
      <c r="F2018" s="110">
        <f>'Compare Pt 2'!B2505</f>
        <v>15</v>
      </c>
      <c r="G2018" s="110">
        <f>'Compare Pt 2'!B2774</f>
        <v>10</v>
      </c>
      <c r="H2018" s="84"/>
      <c r="I2018" s="84"/>
      <c r="J2018" s="84"/>
      <c r="K2018" s="84"/>
      <c r="L2018" s="84"/>
      <c r="M2018" s="84"/>
      <c r="N2018" s="84"/>
      <c r="O2018" s="84"/>
    </row>
    <row r="2019" spans="1:15" x14ac:dyDescent="0.2">
      <c r="A2019" s="84" t="s">
        <v>938</v>
      </c>
      <c r="B2019" s="110">
        <f>'Main Pt 2'!B2237</f>
        <v>870</v>
      </c>
      <c r="C2019" s="110">
        <f>'Main Pt 2'!B2506</f>
        <v>300</v>
      </c>
      <c r="D2019" s="110">
        <f>'Main Pt 2'!B2775</f>
        <v>565</v>
      </c>
      <c r="E2019" s="110">
        <f>'Compare Pt 2'!B2237</f>
        <v>3255</v>
      </c>
      <c r="F2019" s="110">
        <f>'Compare Pt 2'!B2506</f>
        <v>1195</v>
      </c>
      <c r="G2019" s="110">
        <f>'Compare Pt 2'!B2775</f>
        <v>2065</v>
      </c>
      <c r="H2019" s="84"/>
      <c r="I2019" s="84"/>
      <c r="J2019" s="84"/>
      <c r="K2019" s="84"/>
      <c r="L2019" s="84"/>
      <c r="M2019" s="84"/>
      <c r="N2019" s="84"/>
      <c r="O2019" s="84"/>
    </row>
    <row r="2020" spans="1:15" x14ac:dyDescent="0.2">
      <c r="A2020" s="84" t="s">
        <v>1405</v>
      </c>
      <c r="B2020" s="110">
        <f>'Main Pt 2'!B2239</f>
        <v>10</v>
      </c>
      <c r="C2020" s="110">
        <f>'Main Pt 2'!B2508</f>
        <v>10</v>
      </c>
      <c r="D2020" s="110">
        <f>'Main Pt 2'!B2777</f>
        <v>0</v>
      </c>
      <c r="E2020" s="110">
        <f>'Compare Pt 2'!B2239</f>
        <v>30</v>
      </c>
      <c r="F2020" s="110">
        <f>'Compare Pt 2'!B2508</f>
        <v>10</v>
      </c>
      <c r="G2020" s="110">
        <f>'Compare Pt 2'!B2777</f>
        <v>20</v>
      </c>
      <c r="H2020" s="84"/>
      <c r="I2020" s="84"/>
      <c r="J2020" s="84"/>
      <c r="K2020" s="84"/>
      <c r="L2020" s="84"/>
      <c r="M2020" s="84"/>
      <c r="N2020" s="84"/>
      <c r="O2020" s="84"/>
    </row>
    <row r="2021" spans="1:15" x14ac:dyDescent="0.2">
      <c r="A2021" s="84" t="s">
        <v>940</v>
      </c>
      <c r="B2021" s="110">
        <f>'Main Pt 2'!B2240</f>
        <v>4995</v>
      </c>
      <c r="C2021" s="110">
        <f>'Main Pt 2'!B2509</f>
        <v>2715</v>
      </c>
      <c r="D2021" s="110">
        <f>'Main Pt 2'!B2778</f>
        <v>2285</v>
      </c>
      <c r="E2021" s="110">
        <f>'Compare Pt 2'!B2240</f>
        <v>12150</v>
      </c>
      <c r="F2021" s="110">
        <f>'Compare Pt 2'!B2509</f>
        <v>6260</v>
      </c>
      <c r="G2021" s="110">
        <f>'Compare Pt 2'!B2778</f>
        <v>5890</v>
      </c>
      <c r="H2021" s="84"/>
      <c r="I2021" s="84"/>
      <c r="J2021" s="84"/>
      <c r="K2021" s="84"/>
      <c r="L2021" s="84"/>
      <c r="M2021" s="84"/>
      <c r="N2021" s="84"/>
      <c r="O2021" s="84"/>
    </row>
    <row r="2022" spans="1:15" x14ac:dyDescent="0.2">
      <c r="A2022" s="84" t="s">
        <v>1407</v>
      </c>
      <c r="B2022" s="110">
        <f>'Main Pt 2'!B2242</f>
        <v>0</v>
      </c>
      <c r="C2022" s="110">
        <f>'Main Pt 2'!B2511</f>
        <v>0</v>
      </c>
      <c r="D2022" s="110">
        <f>'Main Pt 2'!B2780</f>
        <v>10</v>
      </c>
      <c r="E2022" s="110">
        <f>'Compare Pt 2'!B2242</f>
        <v>0</v>
      </c>
      <c r="F2022" s="110">
        <f>'Compare Pt 2'!B2511</f>
        <v>0</v>
      </c>
      <c r="G2022" s="110">
        <f>'Compare Pt 2'!B2780</f>
        <v>0</v>
      </c>
      <c r="H2022" s="84"/>
      <c r="I2022" s="84"/>
      <c r="J2022" s="84"/>
      <c r="K2022" s="84"/>
      <c r="L2022" s="84"/>
      <c r="M2022" s="84"/>
      <c r="N2022" s="84"/>
      <c r="O2022" s="84"/>
    </row>
    <row r="2023" spans="1:15" x14ac:dyDescent="0.2">
      <c r="A2023" s="84" t="s">
        <v>1409</v>
      </c>
      <c r="B2023" s="110">
        <f>'Main Pt 2'!B2244</f>
        <v>0</v>
      </c>
      <c r="C2023" s="110">
        <f>'Main Pt 2'!B2513</f>
        <v>0</v>
      </c>
      <c r="D2023" s="110">
        <f>'Main Pt 2'!B2782</f>
        <v>10</v>
      </c>
      <c r="E2023" s="110">
        <f>'Compare Pt 2'!B2244</f>
        <v>20</v>
      </c>
      <c r="F2023" s="110">
        <f>'Compare Pt 2'!B2513</f>
        <v>0</v>
      </c>
      <c r="G2023" s="110">
        <f>'Compare Pt 2'!B2782</f>
        <v>20</v>
      </c>
      <c r="H2023" s="84"/>
      <c r="I2023" s="84"/>
      <c r="J2023" s="84"/>
      <c r="K2023" s="84"/>
      <c r="L2023" s="84"/>
      <c r="M2023" s="84"/>
      <c r="N2023" s="84"/>
      <c r="O2023" s="84"/>
    </row>
    <row r="2024" spans="1:15" x14ac:dyDescent="0.2">
      <c r="A2024" s="84" t="s">
        <v>1410</v>
      </c>
      <c r="B2024" s="110">
        <f>'Main Pt 2'!B2245</f>
        <v>0</v>
      </c>
      <c r="C2024" s="110">
        <f>'Main Pt 2'!B2514</f>
        <v>0</v>
      </c>
      <c r="D2024" s="110">
        <f>'Main Pt 2'!B2783</f>
        <v>0</v>
      </c>
      <c r="E2024" s="110">
        <f>'Compare Pt 2'!B2245</f>
        <v>0</v>
      </c>
      <c r="F2024" s="110">
        <f>'Compare Pt 2'!B2514</f>
        <v>0</v>
      </c>
      <c r="G2024" s="110">
        <f>'Compare Pt 2'!B2783</f>
        <v>0</v>
      </c>
      <c r="H2024" s="84"/>
      <c r="I2024" s="84"/>
      <c r="J2024" s="84"/>
      <c r="K2024" s="84"/>
      <c r="L2024" s="84"/>
      <c r="M2024" s="84"/>
      <c r="N2024" s="84"/>
      <c r="O2024" s="84"/>
    </row>
    <row r="2025" spans="1:15" x14ac:dyDescent="0.2">
      <c r="A2025" s="84" t="s">
        <v>1411</v>
      </c>
      <c r="B2025" s="110">
        <f>'Main Pt 2'!B2246</f>
        <v>0</v>
      </c>
      <c r="C2025" s="110">
        <f>'Main Pt 2'!B2515</f>
        <v>0</v>
      </c>
      <c r="D2025" s="110">
        <f>'Main Pt 2'!B2784</f>
        <v>0</v>
      </c>
      <c r="E2025" s="110">
        <f>'Compare Pt 2'!B2246</f>
        <v>0</v>
      </c>
      <c r="F2025" s="110">
        <f>'Compare Pt 2'!B2515</f>
        <v>0</v>
      </c>
      <c r="G2025" s="110">
        <f>'Compare Pt 2'!B2784</f>
        <v>0</v>
      </c>
      <c r="H2025" s="84"/>
      <c r="I2025" s="84"/>
      <c r="J2025" s="84"/>
      <c r="K2025" s="84"/>
      <c r="L2025" s="84"/>
      <c r="M2025" s="84"/>
      <c r="N2025" s="84"/>
      <c r="O2025" s="84"/>
    </row>
    <row r="2026" spans="1:15" x14ac:dyDescent="0.2">
      <c r="A2026" s="84" t="s">
        <v>1412</v>
      </c>
      <c r="B2026" s="110">
        <f>'Main Pt 2'!B2247</f>
        <v>0</v>
      </c>
      <c r="C2026" s="110">
        <f>'Main Pt 2'!B2516</f>
        <v>0</v>
      </c>
      <c r="D2026" s="110">
        <f>'Main Pt 2'!B2785</f>
        <v>0</v>
      </c>
      <c r="E2026" s="110">
        <f>'Compare Pt 2'!B2247</f>
        <v>10</v>
      </c>
      <c r="F2026" s="110">
        <f>'Compare Pt 2'!B2516</f>
        <v>10</v>
      </c>
      <c r="G2026" s="110">
        <f>'Compare Pt 2'!B2785</f>
        <v>0</v>
      </c>
      <c r="H2026" s="84"/>
      <c r="I2026" s="84"/>
      <c r="J2026" s="84"/>
      <c r="K2026" s="84"/>
      <c r="L2026" s="84"/>
      <c r="M2026" s="84"/>
      <c r="N2026" s="84"/>
      <c r="O2026" s="84"/>
    </row>
    <row r="2027" spans="1:15" x14ac:dyDescent="0.2">
      <c r="A2027" s="84" t="s">
        <v>1413</v>
      </c>
      <c r="B2027" s="110">
        <f>'Main Pt 2'!B2248</f>
        <v>0</v>
      </c>
      <c r="C2027" s="110">
        <f>'Main Pt 2'!B2517</f>
        <v>0</v>
      </c>
      <c r="D2027" s="110">
        <f>'Main Pt 2'!B2786</f>
        <v>0</v>
      </c>
      <c r="E2027" s="110">
        <f>'Compare Pt 2'!B2248</f>
        <v>0</v>
      </c>
      <c r="F2027" s="110">
        <f>'Compare Pt 2'!B2517</f>
        <v>0</v>
      </c>
      <c r="G2027" s="110">
        <f>'Compare Pt 2'!B2786</f>
        <v>0</v>
      </c>
      <c r="H2027" s="84"/>
      <c r="I2027" s="84"/>
      <c r="J2027" s="84"/>
      <c r="K2027" s="84"/>
      <c r="L2027" s="84"/>
      <c r="M2027" s="84"/>
      <c r="N2027" s="84"/>
      <c r="O2027" s="84"/>
    </row>
    <row r="2028" spans="1:15" x14ac:dyDescent="0.2">
      <c r="A2028" s="84" t="s">
        <v>1414</v>
      </c>
      <c r="B2028" s="110">
        <f>'Main Pt 2'!B2249</f>
        <v>0</v>
      </c>
      <c r="C2028" s="110">
        <f>'Main Pt 2'!B2518</f>
        <v>0</v>
      </c>
      <c r="D2028" s="110">
        <f>'Main Pt 2'!B2787</f>
        <v>0</v>
      </c>
      <c r="E2028" s="110">
        <f>'Compare Pt 2'!B2249</f>
        <v>10</v>
      </c>
      <c r="F2028" s="110">
        <f>'Compare Pt 2'!B2518</f>
        <v>0</v>
      </c>
      <c r="G2028" s="110">
        <f>'Compare Pt 2'!B2787</f>
        <v>0</v>
      </c>
      <c r="H2028" s="84"/>
      <c r="I2028" s="84"/>
      <c r="J2028" s="84"/>
      <c r="K2028" s="84"/>
      <c r="L2028" s="84"/>
      <c r="M2028" s="84"/>
      <c r="N2028" s="84"/>
      <c r="O2028" s="84"/>
    </row>
    <row r="2029" spans="1:15" x14ac:dyDescent="0.2">
      <c r="A2029" s="84" t="s">
        <v>1415</v>
      </c>
      <c r="B2029" s="110">
        <f>'Main Pt 2'!B2250</f>
        <v>0</v>
      </c>
      <c r="C2029" s="110">
        <f>'Main Pt 2'!B2519</f>
        <v>0</v>
      </c>
      <c r="D2029" s="110">
        <f>'Main Pt 2'!B2788</f>
        <v>0</v>
      </c>
      <c r="E2029" s="110">
        <f>'Compare Pt 2'!B2250</f>
        <v>20</v>
      </c>
      <c r="F2029" s="110">
        <f>'Compare Pt 2'!B2519</f>
        <v>10</v>
      </c>
      <c r="G2029" s="110">
        <f>'Compare Pt 2'!B2788</f>
        <v>15</v>
      </c>
      <c r="H2029" s="84"/>
      <c r="I2029" s="84"/>
      <c r="J2029" s="84"/>
      <c r="K2029" s="84"/>
      <c r="L2029" s="84"/>
      <c r="M2029" s="84"/>
      <c r="N2029" s="84"/>
      <c r="O2029" s="84"/>
    </row>
    <row r="2030" spans="1:15" x14ac:dyDescent="0.2">
      <c r="A2030" s="84" t="s">
        <v>1416</v>
      </c>
      <c r="B2030" s="110">
        <f>'Main Pt 2'!B2251</f>
        <v>0</v>
      </c>
      <c r="C2030" s="110">
        <f>'Main Pt 2'!B2520</f>
        <v>0</v>
      </c>
      <c r="D2030" s="110">
        <f>'Main Pt 2'!B2789</f>
        <v>0</v>
      </c>
      <c r="E2030" s="110">
        <f>'Compare Pt 2'!B2251</f>
        <v>10</v>
      </c>
      <c r="F2030" s="110">
        <f>'Compare Pt 2'!B2520</f>
        <v>10</v>
      </c>
      <c r="G2030" s="110">
        <f>'Compare Pt 2'!B2789</f>
        <v>10</v>
      </c>
      <c r="H2030" s="84"/>
      <c r="I2030" s="84"/>
      <c r="J2030" s="84"/>
      <c r="K2030" s="84"/>
      <c r="L2030" s="84"/>
      <c r="M2030" s="84"/>
      <c r="N2030" s="84"/>
      <c r="O2030" s="84"/>
    </row>
    <row r="2031" spans="1:15" x14ac:dyDescent="0.2">
      <c r="A2031" s="84" t="s">
        <v>1417</v>
      </c>
      <c r="B2031" s="110">
        <f>'Main Pt 2'!B2252</f>
        <v>10</v>
      </c>
      <c r="C2031" s="110">
        <f>'Main Pt 2'!B2521</f>
        <v>0</v>
      </c>
      <c r="D2031" s="110">
        <f>'Main Pt 2'!B2790</f>
        <v>10</v>
      </c>
      <c r="E2031" s="110">
        <f>'Compare Pt 2'!B2252</f>
        <v>10</v>
      </c>
      <c r="F2031" s="110">
        <f>'Compare Pt 2'!B2521</f>
        <v>0</v>
      </c>
      <c r="G2031" s="110">
        <f>'Compare Pt 2'!B2790</f>
        <v>10</v>
      </c>
      <c r="H2031" s="84"/>
      <c r="I2031" s="84"/>
      <c r="J2031" s="84"/>
      <c r="K2031" s="84"/>
      <c r="L2031" s="84"/>
      <c r="M2031" s="84"/>
      <c r="N2031" s="84"/>
      <c r="O2031" s="84"/>
    </row>
    <row r="2032" spans="1:15" x14ac:dyDescent="0.2">
      <c r="A2032" s="84" t="s">
        <v>1418</v>
      </c>
      <c r="B2032" s="110">
        <f>'Main Pt 2'!B2253</f>
        <v>0</v>
      </c>
      <c r="C2032" s="110">
        <f>'Main Pt 2'!B2522</f>
        <v>0</v>
      </c>
      <c r="D2032" s="110">
        <f>'Main Pt 2'!B2791</f>
        <v>0</v>
      </c>
      <c r="E2032" s="110">
        <f>'Compare Pt 2'!B2253</f>
        <v>0</v>
      </c>
      <c r="F2032" s="110">
        <f>'Compare Pt 2'!B2522</f>
        <v>0</v>
      </c>
      <c r="G2032" s="110">
        <f>'Compare Pt 2'!B2791</f>
        <v>0</v>
      </c>
      <c r="H2032" s="84"/>
      <c r="I2032" s="84"/>
      <c r="J2032" s="84"/>
      <c r="K2032" s="84"/>
      <c r="L2032" s="84"/>
      <c r="M2032" s="84"/>
      <c r="N2032" s="84"/>
      <c r="O2032" s="84"/>
    </row>
    <row r="2033" spans="1:15" x14ac:dyDescent="0.2">
      <c r="A2033" s="84" t="s">
        <v>1419</v>
      </c>
      <c r="B2033" s="110">
        <f>'Main Pt 2'!B2254</f>
        <v>10</v>
      </c>
      <c r="C2033" s="110">
        <f>'Main Pt 2'!B2523</f>
        <v>0</v>
      </c>
      <c r="D2033" s="110">
        <f>'Main Pt 2'!B2792</f>
        <v>0</v>
      </c>
      <c r="E2033" s="110">
        <f>'Compare Pt 2'!B2254</f>
        <v>20</v>
      </c>
      <c r="F2033" s="110">
        <f>'Compare Pt 2'!B2523</f>
        <v>10</v>
      </c>
      <c r="G2033" s="110">
        <f>'Compare Pt 2'!B2792</f>
        <v>15</v>
      </c>
      <c r="H2033" s="84"/>
      <c r="I2033" s="84"/>
      <c r="J2033" s="84"/>
      <c r="K2033" s="84"/>
      <c r="L2033" s="84"/>
      <c r="M2033" s="84"/>
      <c r="N2033" s="84"/>
      <c r="O2033" s="84"/>
    </row>
    <row r="2034" spans="1:15" x14ac:dyDescent="0.2">
      <c r="A2034" s="84" t="s">
        <v>1420</v>
      </c>
      <c r="B2034" s="110">
        <f>'Main Pt 2'!B2255</f>
        <v>0</v>
      </c>
      <c r="C2034" s="110">
        <f>'Main Pt 2'!B2524</f>
        <v>0</v>
      </c>
      <c r="D2034" s="110">
        <f>'Main Pt 2'!B2793</f>
        <v>0</v>
      </c>
      <c r="E2034" s="110">
        <f>'Compare Pt 2'!B2255</f>
        <v>0</v>
      </c>
      <c r="F2034" s="110">
        <f>'Compare Pt 2'!B2524</f>
        <v>0</v>
      </c>
      <c r="G2034" s="110">
        <f>'Compare Pt 2'!B2793</f>
        <v>0</v>
      </c>
      <c r="H2034" s="84"/>
      <c r="I2034" s="84"/>
      <c r="J2034" s="84"/>
      <c r="K2034" s="84"/>
      <c r="L2034" s="84"/>
      <c r="M2034" s="84"/>
      <c r="N2034" s="84"/>
      <c r="O2034" s="84"/>
    </row>
    <row r="2035" spans="1:15" x14ac:dyDescent="0.2">
      <c r="A2035" s="84" t="s">
        <v>1421</v>
      </c>
      <c r="B2035" s="110">
        <f>'Main Pt 2'!B2256</f>
        <v>30</v>
      </c>
      <c r="C2035" s="110">
        <f>'Main Pt 2'!B2525</f>
        <v>25</v>
      </c>
      <c r="D2035" s="110">
        <f>'Main Pt 2'!B2794</f>
        <v>10</v>
      </c>
      <c r="E2035" s="110">
        <f>'Compare Pt 2'!B2256</f>
        <v>85</v>
      </c>
      <c r="F2035" s="110">
        <f>'Compare Pt 2'!B2525</f>
        <v>50</v>
      </c>
      <c r="G2035" s="110">
        <f>'Compare Pt 2'!B2794</f>
        <v>30</v>
      </c>
      <c r="H2035" s="84"/>
      <c r="I2035" s="84"/>
      <c r="J2035" s="84"/>
      <c r="K2035" s="84"/>
      <c r="L2035" s="84"/>
      <c r="M2035" s="84"/>
      <c r="N2035" s="84"/>
      <c r="O2035" s="84"/>
    </row>
    <row r="2036" spans="1:15" x14ac:dyDescent="0.2">
      <c r="A2036" s="84" t="s">
        <v>1422</v>
      </c>
      <c r="B2036" s="110">
        <f>'Main Pt 2'!B2257</f>
        <v>10</v>
      </c>
      <c r="C2036" s="110">
        <f>'Main Pt 2'!B2526</f>
        <v>0</v>
      </c>
      <c r="D2036" s="110">
        <f>'Main Pt 2'!B2795</f>
        <v>10</v>
      </c>
      <c r="E2036" s="110">
        <f>'Compare Pt 2'!B2257</f>
        <v>10</v>
      </c>
      <c r="F2036" s="110">
        <f>'Compare Pt 2'!B2526</f>
        <v>0</v>
      </c>
      <c r="G2036" s="110">
        <f>'Compare Pt 2'!B2795</f>
        <v>0</v>
      </c>
      <c r="H2036" s="84"/>
      <c r="I2036" s="84"/>
      <c r="J2036" s="84"/>
      <c r="K2036" s="84"/>
      <c r="L2036" s="84"/>
      <c r="M2036" s="84"/>
      <c r="N2036" s="84"/>
      <c r="O2036" s="84"/>
    </row>
    <row r="2037" spans="1:15" x14ac:dyDescent="0.2">
      <c r="A2037" s="84" t="s">
        <v>1423</v>
      </c>
      <c r="B2037" s="110">
        <f>'Main Pt 2'!B2258</f>
        <v>15</v>
      </c>
      <c r="C2037" s="110">
        <f>'Main Pt 2'!B2527</f>
        <v>0</v>
      </c>
      <c r="D2037" s="110">
        <f>'Main Pt 2'!B2796</f>
        <v>10</v>
      </c>
      <c r="E2037" s="110">
        <f>'Compare Pt 2'!B2258</f>
        <v>15</v>
      </c>
      <c r="F2037" s="110">
        <f>'Compare Pt 2'!B2527</f>
        <v>0</v>
      </c>
      <c r="G2037" s="110">
        <f>'Compare Pt 2'!B2796</f>
        <v>20</v>
      </c>
      <c r="H2037" s="84"/>
      <c r="I2037" s="84"/>
      <c r="J2037" s="84"/>
      <c r="K2037" s="84"/>
      <c r="L2037" s="84"/>
      <c r="M2037" s="84"/>
      <c r="N2037" s="84"/>
      <c r="O2037" s="84"/>
    </row>
    <row r="2038" spans="1:15" x14ac:dyDescent="0.2">
      <c r="A2038" s="84" t="s">
        <v>1424</v>
      </c>
      <c r="B2038" s="110">
        <f>'Main Pt 2'!B2259</f>
        <v>10</v>
      </c>
      <c r="C2038" s="110">
        <f>'Main Pt 2'!B2528</f>
        <v>10</v>
      </c>
      <c r="D2038" s="110">
        <f>'Main Pt 2'!B2797</f>
        <v>0</v>
      </c>
      <c r="E2038" s="110">
        <f>'Compare Pt 2'!B2259</f>
        <v>30</v>
      </c>
      <c r="F2038" s="110">
        <f>'Compare Pt 2'!B2528</f>
        <v>20</v>
      </c>
      <c r="G2038" s="110">
        <f>'Compare Pt 2'!B2797</f>
        <v>0</v>
      </c>
      <c r="H2038" s="84"/>
      <c r="I2038" s="84"/>
      <c r="J2038" s="84"/>
      <c r="K2038" s="84"/>
      <c r="L2038" s="84"/>
      <c r="M2038" s="84"/>
      <c r="N2038" s="84"/>
      <c r="O2038" s="84"/>
    </row>
    <row r="2039" spans="1:15" x14ac:dyDescent="0.2">
      <c r="A2039" s="84" t="s">
        <v>1426</v>
      </c>
      <c r="B2039" s="110">
        <f>'Main Pt 2'!B2261</f>
        <v>0</v>
      </c>
      <c r="C2039" s="110">
        <f>'Main Pt 2'!B2530</f>
        <v>0</v>
      </c>
      <c r="D2039" s="110">
        <f>'Main Pt 2'!B2799</f>
        <v>0</v>
      </c>
      <c r="E2039" s="110">
        <f>'Compare Pt 2'!B2261</f>
        <v>0</v>
      </c>
      <c r="F2039" s="110">
        <f>'Compare Pt 2'!B2530</f>
        <v>0</v>
      </c>
      <c r="G2039" s="110">
        <f>'Compare Pt 2'!B2799</f>
        <v>0</v>
      </c>
      <c r="H2039" s="84"/>
      <c r="I2039" s="84"/>
      <c r="J2039" s="84"/>
      <c r="K2039" s="84"/>
      <c r="L2039" s="84"/>
      <c r="M2039" s="84"/>
      <c r="N2039" s="84"/>
      <c r="O2039" s="84"/>
    </row>
    <row r="2040" spans="1:15" x14ac:dyDescent="0.2">
      <c r="A2040" s="84" t="s">
        <v>1427</v>
      </c>
      <c r="B2040" s="110">
        <f>'Main Pt 2'!B2262</f>
        <v>0</v>
      </c>
      <c r="C2040" s="110">
        <f>'Main Pt 2'!B2531</f>
        <v>0</v>
      </c>
      <c r="D2040" s="110">
        <f>'Main Pt 2'!B2800</f>
        <v>0</v>
      </c>
      <c r="E2040" s="110">
        <f>'Compare Pt 2'!B2262</f>
        <v>0</v>
      </c>
      <c r="F2040" s="110">
        <f>'Compare Pt 2'!B2531</f>
        <v>0</v>
      </c>
      <c r="G2040" s="110">
        <f>'Compare Pt 2'!B2800</f>
        <v>0</v>
      </c>
      <c r="H2040" s="84"/>
      <c r="I2040" s="84"/>
      <c r="J2040" s="84"/>
      <c r="K2040" s="84"/>
      <c r="L2040" s="84"/>
      <c r="M2040" s="84"/>
      <c r="N2040" s="84"/>
      <c r="O2040" s="84"/>
    </row>
    <row r="2041" spans="1:15" x14ac:dyDescent="0.2">
      <c r="A2041" s="84" t="s">
        <v>1429</v>
      </c>
      <c r="B2041" s="110">
        <f>'Main Pt 2'!B2264</f>
        <v>100</v>
      </c>
      <c r="C2041" s="110">
        <f>'Main Pt 2'!B2533</f>
        <v>45</v>
      </c>
      <c r="D2041" s="110">
        <f>'Main Pt 2'!B2802</f>
        <v>55</v>
      </c>
      <c r="E2041" s="110">
        <f>'Compare Pt 2'!B2264</f>
        <v>1145</v>
      </c>
      <c r="F2041" s="110">
        <f>'Compare Pt 2'!B2533</f>
        <v>335</v>
      </c>
      <c r="G2041" s="110">
        <f>'Compare Pt 2'!B2802</f>
        <v>805</v>
      </c>
      <c r="H2041" s="84"/>
      <c r="I2041" s="84"/>
      <c r="J2041" s="84"/>
      <c r="K2041" s="84"/>
      <c r="L2041" s="84"/>
      <c r="M2041" s="84"/>
      <c r="N2041" s="84"/>
      <c r="O2041" s="84"/>
    </row>
    <row r="2042" spans="1:15" x14ac:dyDescent="0.2">
      <c r="A2042" s="84" t="s">
        <v>1430</v>
      </c>
      <c r="B2042" s="110">
        <f>'Main Pt 2'!B2265</f>
        <v>20</v>
      </c>
      <c r="C2042" s="110">
        <f>'Main Pt 2'!B2534</f>
        <v>10</v>
      </c>
      <c r="D2042" s="110">
        <f>'Main Pt 2'!B2803</f>
        <v>20</v>
      </c>
      <c r="E2042" s="110">
        <f>'Compare Pt 2'!B2265</f>
        <v>135</v>
      </c>
      <c r="F2042" s="110">
        <f>'Compare Pt 2'!B2534</f>
        <v>20</v>
      </c>
      <c r="G2042" s="110">
        <f>'Compare Pt 2'!B2803</f>
        <v>115</v>
      </c>
      <c r="H2042" s="84"/>
      <c r="I2042" s="84"/>
      <c r="J2042" s="84"/>
      <c r="K2042" s="84"/>
      <c r="L2042" s="84"/>
      <c r="M2042" s="84"/>
      <c r="N2042" s="84"/>
      <c r="O2042" s="84"/>
    </row>
    <row r="2043" spans="1:15" x14ac:dyDescent="0.2">
      <c r="A2043" s="84" t="s">
        <v>1431</v>
      </c>
      <c r="B2043" s="110">
        <f>'Main Pt 2'!B2266</f>
        <v>120</v>
      </c>
      <c r="C2043" s="110">
        <f>'Main Pt 2'!B2535</f>
        <v>70</v>
      </c>
      <c r="D2043" s="110">
        <f>'Main Pt 2'!B2804</f>
        <v>45</v>
      </c>
      <c r="E2043" s="110">
        <f>'Compare Pt 2'!B2266</f>
        <v>640</v>
      </c>
      <c r="F2043" s="110">
        <f>'Compare Pt 2'!B2535</f>
        <v>385</v>
      </c>
      <c r="G2043" s="110">
        <f>'Compare Pt 2'!B2804</f>
        <v>260</v>
      </c>
      <c r="H2043" s="84"/>
      <c r="I2043" s="84"/>
      <c r="J2043" s="84"/>
      <c r="K2043" s="84"/>
      <c r="L2043" s="84"/>
      <c r="M2043" s="84"/>
      <c r="N2043" s="84"/>
      <c r="O2043" s="84"/>
    </row>
    <row r="2044" spans="1:15" x14ac:dyDescent="0.2">
      <c r="A2044" s="84" t="s">
        <v>1434</v>
      </c>
      <c r="B2044" s="110">
        <f>'Main Pt 2'!B2269</f>
        <v>13465</v>
      </c>
      <c r="C2044" s="110">
        <f>'Main Pt 2'!B2538</f>
        <v>7290</v>
      </c>
      <c r="D2044" s="110">
        <f>'Main Pt 2'!B2807</f>
        <v>6175</v>
      </c>
      <c r="E2044" s="110">
        <f>'Compare Pt 2'!B2269</f>
        <v>58820</v>
      </c>
      <c r="F2044" s="110">
        <f>'Compare Pt 2'!B2538</f>
        <v>30485</v>
      </c>
      <c r="G2044" s="110">
        <f>'Compare Pt 2'!B2807</f>
        <v>28340</v>
      </c>
      <c r="H2044" s="84"/>
      <c r="I2044" s="84"/>
      <c r="J2044" s="84"/>
      <c r="K2044" s="84"/>
      <c r="L2044" s="84"/>
      <c r="M2044" s="84"/>
      <c r="N2044" s="84"/>
      <c r="O2044" s="84"/>
    </row>
    <row r="2045" spans="1:15" x14ac:dyDescent="0.2">
      <c r="A2045" s="84" t="s">
        <v>1435</v>
      </c>
      <c r="B2045" s="110">
        <f>'Main Pt 2'!B2270</f>
        <v>0</v>
      </c>
      <c r="C2045" s="110">
        <f>'Main Pt 2'!B2539</f>
        <v>10</v>
      </c>
      <c r="D2045" s="110">
        <f>'Main Pt 2'!B2808</f>
        <v>0</v>
      </c>
      <c r="E2045" s="110">
        <f>'Compare Pt 2'!B2270</f>
        <v>70</v>
      </c>
      <c r="F2045" s="110">
        <f>'Compare Pt 2'!B2539</f>
        <v>25</v>
      </c>
      <c r="G2045" s="110">
        <f>'Compare Pt 2'!B2808</f>
        <v>50</v>
      </c>
      <c r="H2045" s="84"/>
      <c r="I2045" s="84"/>
      <c r="J2045" s="84"/>
      <c r="K2045" s="84"/>
      <c r="L2045" s="84"/>
      <c r="M2045" s="84"/>
      <c r="N2045" s="84"/>
      <c r="O2045" s="84"/>
    </row>
    <row r="2046" spans="1:15" x14ac:dyDescent="0.2">
      <c r="A2046" s="84" t="s">
        <v>1436</v>
      </c>
      <c r="B2046" s="110">
        <f>'Main Pt 2'!B2271</f>
        <v>23060</v>
      </c>
      <c r="C2046" s="110">
        <f>'Main Pt 2'!B2540</f>
        <v>12560</v>
      </c>
      <c r="D2046" s="110">
        <f>'Main Pt 2'!B2809</f>
        <v>10495</v>
      </c>
      <c r="E2046" s="110">
        <f>'Compare Pt 2'!B2271</f>
        <v>60090</v>
      </c>
      <c r="F2046" s="110">
        <f>'Compare Pt 2'!B2540</f>
        <v>32425</v>
      </c>
      <c r="G2046" s="110">
        <f>'Compare Pt 2'!B2809</f>
        <v>27660</v>
      </c>
      <c r="H2046" s="84"/>
      <c r="I2046" s="84"/>
      <c r="J2046" s="84"/>
      <c r="K2046" s="84"/>
      <c r="L2046" s="84"/>
      <c r="M2046" s="84"/>
      <c r="N2046" s="84"/>
      <c r="O2046" s="84"/>
    </row>
    <row r="2047" spans="1:15" x14ac:dyDescent="0.2">
      <c r="A2047" s="84" t="s">
        <v>1437</v>
      </c>
      <c r="B2047" s="110">
        <f>'Main Pt 2'!B2272</f>
        <v>0</v>
      </c>
      <c r="C2047" s="110">
        <f>'Main Pt 2'!B2541</f>
        <v>0</v>
      </c>
      <c r="D2047" s="110">
        <f>'Main Pt 2'!B2810</f>
        <v>0</v>
      </c>
      <c r="E2047" s="110">
        <f>'Compare Pt 2'!B2272</f>
        <v>25</v>
      </c>
      <c r="F2047" s="110">
        <f>'Compare Pt 2'!B2541</f>
        <v>15</v>
      </c>
      <c r="G2047" s="110">
        <f>'Compare Pt 2'!B2810</f>
        <v>10</v>
      </c>
      <c r="H2047" s="84"/>
      <c r="I2047" s="84"/>
      <c r="J2047" s="84"/>
      <c r="K2047" s="84"/>
      <c r="L2047" s="84"/>
      <c r="M2047" s="84"/>
      <c r="N2047" s="84"/>
      <c r="O2047" s="84"/>
    </row>
    <row r="2048" spans="1:15" x14ac:dyDescent="0.2">
      <c r="A2048" s="84" t="s">
        <v>1438</v>
      </c>
      <c r="B2048" s="110">
        <f>'Main Pt 2'!B2273</f>
        <v>180</v>
      </c>
      <c r="C2048" s="110">
        <f>'Main Pt 2'!B2542</f>
        <v>120</v>
      </c>
      <c r="D2048" s="110">
        <f>'Main Pt 2'!B2811</f>
        <v>60</v>
      </c>
      <c r="E2048" s="110">
        <f>'Compare Pt 2'!B2273</f>
        <v>565</v>
      </c>
      <c r="F2048" s="110">
        <f>'Compare Pt 2'!B2542</f>
        <v>340</v>
      </c>
      <c r="G2048" s="110">
        <f>'Compare Pt 2'!B2811</f>
        <v>230</v>
      </c>
      <c r="H2048" s="84"/>
      <c r="I2048" s="84"/>
      <c r="J2048" s="84"/>
      <c r="K2048" s="84"/>
      <c r="L2048" s="84"/>
      <c r="M2048" s="84"/>
      <c r="N2048" s="84"/>
      <c r="O2048" s="84"/>
    </row>
    <row r="2049" spans="1:15" x14ac:dyDescent="0.2">
      <c r="A2049" s="84" t="s">
        <v>1439</v>
      </c>
      <c r="B2049" s="110">
        <f>'Main Pt 2'!B2274</f>
        <v>45</v>
      </c>
      <c r="C2049" s="110">
        <f>'Main Pt 2'!B2543</f>
        <v>25</v>
      </c>
      <c r="D2049" s="110">
        <f>'Main Pt 2'!B2812</f>
        <v>20</v>
      </c>
      <c r="E2049" s="110">
        <f>'Compare Pt 2'!B2274</f>
        <v>105</v>
      </c>
      <c r="F2049" s="110">
        <f>'Compare Pt 2'!B2543</f>
        <v>65</v>
      </c>
      <c r="G2049" s="110">
        <f>'Compare Pt 2'!B2812</f>
        <v>45</v>
      </c>
      <c r="H2049" s="84"/>
      <c r="I2049" s="84"/>
      <c r="J2049" s="84"/>
      <c r="K2049" s="84"/>
      <c r="L2049" s="84"/>
      <c r="M2049" s="84"/>
      <c r="N2049" s="84"/>
      <c r="O2049" s="84"/>
    </row>
    <row r="2050" spans="1:15" x14ac:dyDescent="0.2">
      <c r="A2050" s="84" t="s">
        <v>1440</v>
      </c>
      <c r="B2050" s="110">
        <f>'Main Pt 2'!B2275</f>
        <v>1080</v>
      </c>
      <c r="C2050" s="110">
        <f>'Main Pt 2'!B2544</f>
        <v>570</v>
      </c>
      <c r="D2050" s="110">
        <f>'Main Pt 2'!B2813</f>
        <v>505</v>
      </c>
      <c r="E2050" s="110">
        <f>'Compare Pt 2'!B2275</f>
        <v>2930</v>
      </c>
      <c r="F2050" s="110">
        <f>'Compare Pt 2'!B2544</f>
        <v>1530</v>
      </c>
      <c r="G2050" s="110">
        <f>'Compare Pt 2'!B2813</f>
        <v>1405</v>
      </c>
      <c r="H2050" s="84"/>
      <c r="I2050" s="84"/>
      <c r="J2050" s="84"/>
      <c r="K2050" s="84"/>
      <c r="L2050" s="84"/>
      <c r="M2050" s="84"/>
      <c r="N2050" s="84"/>
      <c r="O2050" s="84"/>
    </row>
    <row r="2051" spans="1:15" x14ac:dyDescent="0.2">
      <c r="A2051" s="84" t="s">
        <v>1441</v>
      </c>
      <c r="B2051" s="110">
        <f>'Main Pt 2'!B2276</f>
        <v>0</v>
      </c>
      <c r="C2051" s="110">
        <f>'Main Pt 2'!B2545</f>
        <v>0</v>
      </c>
      <c r="D2051" s="110">
        <f>'Main Pt 2'!B2814</f>
        <v>0</v>
      </c>
      <c r="E2051" s="110">
        <f>'Compare Pt 2'!B2276</f>
        <v>0</v>
      </c>
      <c r="F2051" s="110">
        <f>'Compare Pt 2'!B2545</f>
        <v>0</v>
      </c>
      <c r="G2051" s="110">
        <f>'Compare Pt 2'!B2814</f>
        <v>0</v>
      </c>
      <c r="H2051" s="84"/>
      <c r="I2051" s="84"/>
      <c r="J2051" s="84"/>
      <c r="K2051" s="84"/>
      <c r="L2051" s="84"/>
      <c r="M2051" s="84"/>
      <c r="N2051" s="84"/>
      <c r="O2051" s="84"/>
    </row>
    <row r="2052" spans="1:15" x14ac:dyDescent="0.2">
      <c r="A2052" s="84" t="s">
        <v>1443</v>
      </c>
      <c r="B2052" s="110">
        <f>'Main Pt 2'!B2278</f>
        <v>20</v>
      </c>
      <c r="C2052" s="110">
        <f>'Main Pt 2'!B2547</f>
        <v>15</v>
      </c>
      <c r="D2052" s="110">
        <f>'Main Pt 2'!B2816</f>
        <v>10</v>
      </c>
      <c r="E2052" s="110">
        <f>'Compare Pt 2'!B2278</f>
        <v>70</v>
      </c>
      <c r="F2052" s="110">
        <f>'Compare Pt 2'!B2547</f>
        <v>35</v>
      </c>
      <c r="G2052" s="110">
        <f>'Compare Pt 2'!B2816</f>
        <v>35</v>
      </c>
      <c r="H2052" s="84"/>
      <c r="I2052" s="84"/>
      <c r="J2052" s="84"/>
      <c r="K2052" s="84"/>
      <c r="L2052" s="84"/>
      <c r="M2052" s="84"/>
      <c r="N2052" s="84"/>
      <c r="O2052" s="84"/>
    </row>
    <row r="2053" spans="1:15" x14ac:dyDescent="0.2">
      <c r="A2053" s="84" t="s">
        <v>1444</v>
      </c>
      <c r="B2053" s="110">
        <f>'Main Pt 2'!B2279</f>
        <v>40</v>
      </c>
      <c r="C2053" s="110">
        <f>'Main Pt 2'!B2548</f>
        <v>25</v>
      </c>
      <c r="D2053" s="110">
        <f>'Main Pt 2'!B2817</f>
        <v>10</v>
      </c>
      <c r="E2053" s="110">
        <f>'Compare Pt 2'!B2279</f>
        <v>135</v>
      </c>
      <c r="F2053" s="110">
        <f>'Compare Pt 2'!B2548</f>
        <v>75</v>
      </c>
      <c r="G2053" s="110">
        <f>'Compare Pt 2'!B2817</f>
        <v>60</v>
      </c>
      <c r="H2053" s="84"/>
      <c r="I2053" s="84"/>
      <c r="J2053" s="84"/>
      <c r="K2053" s="84"/>
      <c r="L2053" s="84"/>
      <c r="M2053" s="84"/>
      <c r="N2053" s="84"/>
      <c r="O2053" s="84"/>
    </row>
    <row r="2054" spans="1:15" x14ac:dyDescent="0.2">
      <c r="A2054" s="84" t="s">
        <v>1445</v>
      </c>
      <c r="B2054" s="110">
        <f>'Main Pt 2'!B2280</f>
        <v>20</v>
      </c>
      <c r="C2054" s="110">
        <f>'Main Pt 2'!B2549</f>
        <v>15</v>
      </c>
      <c r="D2054" s="110">
        <f>'Main Pt 2'!B2818</f>
        <v>10</v>
      </c>
      <c r="E2054" s="110">
        <f>'Compare Pt 2'!B2280</f>
        <v>50</v>
      </c>
      <c r="F2054" s="110">
        <f>'Compare Pt 2'!B2549</f>
        <v>35</v>
      </c>
      <c r="G2054" s="110">
        <f>'Compare Pt 2'!B2818</f>
        <v>20</v>
      </c>
      <c r="H2054" s="84"/>
      <c r="I2054" s="84"/>
      <c r="J2054" s="84"/>
      <c r="K2054" s="84"/>
      <c r="L2054" s="84"/>
      <c r="M2054" s="84"/>
      <c r="N2054" s="84"/>
      <c r="O2054" s="84"/>
    </row>
    <row r="2055" spans="1:15" x14ac:dyDescent="0.2">
      <c r="A2055" s="84" t="s">
        <v>1446</v>
      </c>
      <c r="B2055" s="110">
        <f>'Main Pt 2'!B2281</f>
        <v>10</v>
      </c>
      <c r="C2055" s="110">
        <f>'Main Pt 2'!B2550</f>
        <v>0</v>
      </c>
      <c r="D2055" s="110">
        <f>'Main Pt 2'!B2819</f>
        <v>0</v>
      </c>
      <c r="E2055" s="110">
        <f>'Compare Pt 2'!B2281</f>
        <v>15</v>
      </c>
      <c r="F2055" s="110">
        <f>'Compare Pt 2'!B2550</f>
        <v>10</v>
      </c>
      <c r="G2055" s="110">
        <f>'Compare Pt 2'!B2819</f>
        <v>10</v>
      </c>
      <c r="H2055" s="84"/>
      <c r="I2055" s="84"/>
      <c r="J2055" s="84"/>
      <c r="K2055" s="84"/>
      <c r="L2055" s="84"/>
      <c r="M2055" s="84"/>
      <c r="N2055" s="84"/>
      <c r="O2055" s="84"/>
    </row>
    <row r="2056" spans="1:15" x14ac:dyDescent="0.2">
      <c r="A2056" s="84" t="s">
        <v>1448</v>
      </c>
      <c r="B2056" s="110">
        <f>'Main Pt 2'!B2283</f>
        <v>0</v>
      </c>
      <c r="C2056" s="110">
        <f>'Main Pt 2'!B2552</f>
        <v>10</v>
      </c>
      <c r="D2056" s="110">
        <f>'Main Pt 2'!B2821</f>
        <v>0</v>
      </c>
      <c r="E2056" s="110">
        <f>'Compare Pt 2'!B2283</f>
        <v>150</v>
      </c>
      <c r="F2056" s="110">
        <f>'Compare Pt 2'!B2552</f>
        <v>70</v>
      </c>
      <c r="G2056" s="110">
        <f>'Compare Pt 2'!B2821</f>
        <v>80</v>
      </c>
      <c r="H2056" s="84"/>
      <c r="I2056" s="84"/>
      <c r="J2056" s="84"/>
      <c r="K2056" s="84"/>
      <c r="L2056" s="84"/>
      <c r="M2056" s="84"/>
      <c r="N2056" s="84"/>
      <c r="O2056" s="84"/>
    </row>
    <row r="2057" spans="1:15" x14ac:dyDescent="0.2">
      <c r="A2057" s="84" t="s">
        <v>1449</v>
      </c>
      <c r="B2057" s="110">
        <f>'Main Pt 2'!B2284</f>
        <v>115</v>
      </c>
      <c r="C2057" s="110">
        <f>'Main Pt 2'!B2553</f>
        <v>30</v>
      </c>
      <c r="D2057" s="110">
        <f>'Main Pt 2'!B2822</f>
        <v>80</v>
      </c>
      <c r="E2057" s="110">
        <f>'Compare Pt 2'!B2284</f>
        <v>525</v>
      </c>
      <c r="F2057" s="110">
        <f>'Compare Pt 2'!B2553</f>
        <v>200</v>
      </c>
      <c r="G2057" s="110">
        <f>'Compare Pt 2'!B2822</f>
        <v>325</v>
      </c>
      <c r="H2057" s="84"/>
      <c r="I2057" s="84"/>
      <c r="J2057" s="84"/>
      <c r="K2057" s="84"/>
      <c r="L2057" s="84"/>
      <c r="M2057" s="84"/>
      <c r="N2057" s="84"/>
      <c r="O2057" s="84"/>
    </row>
    <row r="2058" spans="1:15" x14ac:dyDescent="0.2">
      <c r="A2058" s="84" t="s">
        <v>1450</v>
      </c>
      <c r="B2058" s="110">
        <f>'Main Pt 2'!B2285</f>
        <v>0</v>
      </c>
      <c r="C2058" s="110">
        <f>'Main Pt 2'!B2554</f>
        <v>0</v>
      </c>
      <c r="D2058" s="110">
        <f>'Main Pt 2'!B2823</f>
        <v>0</v>
      </c>
      <c r="E2058" s="110">
        <f>'Compare Pt 2'!B2285</f>
        <v>0</v>
      </c>
      <c r="F2058" s="110">
        <f>'Compare Pt 2'!B2554</f>
        <v>0</v>
      </c>
      <c r="G2058" s="110">
        <f>'Compare Pt 2'!B2823</f>
        <v>0</v>
      </c>
      <c r="H2058" s="84"/>
      <c r="I2058" s="84"/>
      <c r="J2058" s="84"/>
      <c r="K2058" s="84"/>
      <c r="L2058" s="84"/>
      <c r="M2058" s="84"/>
      <c r="N2058" s="84"/>
      <c r="O2058" s="84"/>
    </row>
    <row r="2059" spans="1:15" x14ac:dyDescent="0.2">
      <c r="A2059" s="84" t="s">
        <v>1452</v>
      </c>
      <c r="B2059" s="110">
        <f>'Main Pt 2'!B2287</f>
        <v>0</v>
      </c>
      <c r="C2059" s="110">
        <f>'Main Pt 2'!B2556</f>
        <v>0</v>
      </c>
      <c r="D2059" s="110">
        <f>'Main Pt 2'!B2825</f>
        <v>0</v>
      </c>
      <c r="E2059" s="110">
        <f>'Compare Pt 2'!B2287</f>
        <v>25</v>
      </c>
      <c r="F2059" s="110">
        <f>'Compare Pt 2'!B2556</f>
        <v>25</v>
      </c>
      <c r="G2059" s="110">
        <f>'Compare Pt 2'!B2825</f>
        <v>0</v>
      </c>
      <c r="H2059" s="84"/>
      <c r="I2059" s="84"/>
      <c r="J2059" s="84"/>
      <c r="K2059" s="84"/>
      <c r="L2059" s="84"/>
      <c r="M2059" s="84"/>
      <c r="N2059" s="84"/>
      <c r="O2059" s="84"/>
    </row>
    <row r="2060" spans="1:15" x14ac:dyDescent="0.2">
      <c r="A2060" s="84" t="s">
        <v>1453</v>
      </c>
      <c r="B2060" s="110">
        <f>'Main Pt 2'!B2288</f>
        <v>380</v>
      </c>
      <c r="C2060" s="110">
        <f>'Main Pt 2'!B2557</f>
        <v>260</v>
      </c>
      <c r="D2060" s="110">
        <f>'Main Pt 2'!B2826</f>
        <v>125</v>
      </c>
      <c r="E2060" s="110">
        <f>'Compare Pt 2'!B2288</f>
        <v>685</v>
      </c>
      <c r="F2060" s="110">
        <f>'Compare Pt 2'!B2557</f>
        <v>435</v>
      </c>
      <c r="G2060" s="110">
        <f>'Compare Pt 2'!B2826</f>
        <v>255</v>
      </c>
      <c r="H2060" s="84"/>
      <c r="I2060" s="84"/>
      <c r="J2060" s="84"/>
      <c r="K2060" s="84"/>
      <c r="L2060" s="84"/>
      <c r="M2060" s="84"/>
      <c r="N2060" s="84"/>
      <c r="O2060" s="84"/>
    </row>
    <row r="2061" spans="1:15" x14ac:dyDescent="0.2">
      <c r="A2061" s="84" t="s">
        <v>1454</v>
      </c>
      <c r="B2061" s="110">
        <f>'Main Pt 2'!B2289</f>
        <v>15</v>
      </c>
      <c r="C2061" s="110">
        <f>'Main Pt 2'!B2558</f>
        <v>10</v>
      </c>
      <c r="D2061" s="110">
        <f>'Main Pt 2'!B2827</f>
        <v>0</v>
      </c>
      <c r="E2061" s="110">
        <f>'Compare Pt 2'!B2289</f>
        <v>20</v>
      </c>
      <c r="F2061" s="110">
        <f>'Compare Pt 2'!B2558</f>
        <v>10</v>
      </c>
      <c r="G2061" s="110">
        <f>'Compare Pt 2'!B2827</f>
        <v>0</v>
      </c>
      <c r="H2061" s="84"/>
      <c r="I2061" s="84"/>
      <c r="J2061" s="84"/>
      <c r="K2061" s="84"/>
      <c r="L2061" s="84"/>
      <c r="M2061" s="84"/>
      <c r="N2061" s="84"/>
      <c r="O2061" s="84"/>
    </row>
    <row r="2062" spans="1:15" x14ac:dyDescent="0.2">
      <c r="A2062" s="84" t="s">
        <v>1455</v>
      </c>
      <c r="B2062" s="110">
        <f>'Main Pt 2'!B2290</f>
        <v>0</v>
      </c>
      <c r="C2062" s="110">
        <f>'Main Pt 2'!B2559</f>
        <v>0</v>
      </c>
      <c r="D2062" s="110">
        <f>'Main Pt 2'!B2828</f>
        <v>0</v>
      </c>
      <c r="E2062" s="110">
        <f>'Compare Pt 2'!B2290</f>
        <v>15</v>
      </c>
      <c r="F2062" s="110">
        <f>'Compare Pt 2'!B2559</f>
        <v>10</v>
      </c>
      <c r="G2062" s="110">
        <f>'Compare Pt 2'!B2828</f>
        <v>0</v>
      </c>
      <c r="H2062" s="84"/>
      <c r="I2062" s="84"/>
      <c r="J2062" s="84"/>
      <c r="K2062" s="84"/>
      <c r="L2062" s="84"/>
      <c r="M2062" s="84"/>
      <c r="N2062" s="84"/>
      <c r="O2062" s="84"/>
    </row>
    <row r="2063" spans="1:15" x14ac:dyDescent="0.2">
      <c r="A2063" s="84" t="s">
        <v>1456</v>
      </c>
      <c r="B2063" s="110">
        <f>'Main Pt 2'!B2291</f>
        <v>0</v>
      </c>
      <c r="C2063" s="110">
        <f>'Main Pt 2'!B2560</f>
        <v>0</v>
      </c>
      <c r="D2063" s="110">
        <f>'Main Pt 2'!B2829</f>
        <v>0</v>
      </c>
      <c r="E2063" s="110">
        <f>'Compare Pt 2'!B2291</f>
        <v>0</v>
      </c>
      <c r="F2063" s="110">
        <f>'Compare Pt 2'!B2560</f>
        <v>0</v>
      </c>
      <c r="G2063" s="110">
        <f>'Compare Pt 2'!B2829</f>
        <v>10</v>
      </c>
      <c r="H2063" s="84"/>
      <c r="I2063" s="84"/>
      <c r="J2063" s="84"/>
      <c r="K2063" s="84"/>
      <c r="L2063" s="84"/>
      <c r="M2063" s="84"/>
      <c r="N2063" s="84"/>
      <c r="O2063" s="84"/>
    </row>
    <row r="2064" spans="1:15" x14ac:dyDescent="0.2">
      <c r="A2064" s="84" t="s">
        <v>1458</v>
      </c>
      <c r="B2064" s="110">
        <f>'Main Pt 2'!B2293</f>
        <v>10</v>
      </c>
      <c r="C2064" s="110">
        <f>'Main Pt 2'!B2562</f>
        <v>0</v>
      </c>
      <c r="D2064" s="110">
        <f>'Main Pt 2'!B2831</f>
        <v>10</v>
      </c>
      <c r="E2064" s="110">
        <f>'Compare Pt 2'!B2293</f>
        <v>50</v>
      </c>
      <c r="F2064" s="110">
        <f>'Compare Pt 2'!B2562</f>
        <v>10</v>
      </c>
      <c r="G2064" s="110">
        <f>'Compare Pt 2'!B2831</f>
        <v>40</v>
      </c>
      <c r="H2064" s="84"/>
      <c r="I2064" s="84"/>
      <c r="J2064" s="84"/>
      <c r="K2064" s="84"/>
      <c r="L2064" s="84"/>
      <c r="M2064" s="84"/>
      <c r="N2064" s="84"/>
      <c r="O2064" s="84"/>
    </row>
    <row r="2065" spans="1:15" x14ac:dyDescent="0.2">
      <c r="A2065" s="84" t="s">
        <v>1459</v>
      </c>
      <c r="B2065" s="110">
        <f>'Main Pt 2'!B2294</f>
        <v>20</v>
      </c>
      <c r="C2065" s="110">
        <f>'Main Pt 2'!B2563</f>
        <v>0</v>
      </c>
      <c r="D2065" s="110">
        <f>'Main Pt 2'!B2832</f>
        <v>10</v>
      </c>
      <c r="E2065" s="110">
        <f>'Compare Pt 2'!B2294</f>
        <v>105</v>
      </c>
      <c r="F2065" s="110">
        <f>'Compare Pt 2'!B2563</f>
        <v>40</v>
      </c>
      <c r="G2065" s="110">
        <f>'Compare Pt 2'!B2832</f>
        <v>65</v>
      </c>
      <c r="H2065" s="84"/>
      <c r="I2065" s="84"/>
      <c r="J2065" s="84"/>
      <c r="K2065" s="84"/>
      <c r="L2065" s="84"/>
      <c r="M2065" s="84"/>
      <c r="N2065" s="84"/>
      <c r="O2065" s="84"/>
    </row>
    <row r="2066" spans="1:15" x14ac:dyDescent="0.2">
      <c r="A2066" s="84" t="s">
        <v>1460</v>
      </c>
      <c r="B2066" s="110">
        <f>'Main Pt 2'!B2295</f>
        <v>170</v>
      </c>
      <c r="C2066" s="110">
        <f>'Main Pt 2'!B2564</f>
        <v>90</v>
      </c>
      <c r="D2066" s="110">
        <f>'Main Pt 2'!B2833</f>
        <v>85</v>
      </c>
      <c r="E2066" s="110">
        <f>'Compare Pt 2'!B2295</f>
        <v>435</v>
      </c>
      <c r="F2066" s="110">
        <f>'Compare Pt 2'!B2564</f>
        <v>220</v>
      </c>
      <c r="G2066" s="110">
        <f>'Compare Pt 2'!B2833</f>
        <v>215</v>
      </c>
      <c r="H2066" s="84"/>
      <c r="I2066" s="84"/>
      <c r="J2066" s="84"/>
      <c r="K2066" s="84"/>
      <c r="L2066" s="84"/>
      <c r="M2066" s="84"/>
      <c r="N2066" s="84"/>
      <c r="O2066" s="84"/>
    </row>
    <row r="2067" spans="1:15" x14ac:dyDescent="0.2">
      <c r="A2067" s="84" t="s">
        <v>1461</v>
      </c>
      <c r="B2067" s="110">
        <f>'Main Pt 2'!B2296</f>
        <v>0</v>
      </c>
      <c r="C2067" s="110">
        <f>'Main Pt 2'!B2565</f>
        <v>0</v>
      </c>
      <c r="D2067" s="110">
        <f>'Main Pt 2'!B2834</f>
        <v>0</v>
      </c>
      <c r="E2067" s="110">
        <f>'Compare Pt 2'!B2296</f>
        <v>0</v>
      </c>
      <c r="F2067" s="110">
        <f>'Compare Pt 2'!B2565</f>
        <v>0</v>
      </c>
      <c r="G2067" s="110">
        <f>'Compare Pt 2'!B2834</f>
        <v>0</v>
      </c>
      <c r="H2067" s="84"/>
      <c r="I2067" s="84"/>
      <c r="J2067" s="84"/>
      <c r="K2067" s="84"/>
      <c r="L2067" s="84"/>
      <c r="M2067" s="84"/>
      <c r="N2067" s="84"/>
      <c r="O2067" s="84"/>
    </row>
    <row r="2068" spans="1:15" x14ac:dyDescent="0.2">
      <c r="A2068" s="84" t="s">
        <v>1462</v>
      </c>
      <c r="B2068" s="110">
        <f>'Main Pt 2'!B2297</f>
        <v>30</v>
      </c>
      <c r="C2068" s="110">
        <f>'Main Pt 2'!B2566</f>
        <v>25</v>
      </c>
      <c r="D2068" s="110">
        <f>'Main Pt 2'!B2835</f>
        <v>10</v>
      </c>
      <c r="E2068" s="110">
        <f>'Compare Pt 2'!B2297</f>
        <v>80</v>
      </c>
      <c r="F2068" s="110">
        <f>'Compare Pt 2'!B2566</f>
        <v>45</v>
      </c>
      <c r="G2068" s="110">
        <f>'Compare Pt 2'!B2835</f>
        <v>35</v>
      </c>
      <c r="H2068" s="84"/>
      <c r="I2068" s="84"/>
      <c r="J2068" s="84"/>
      <c r="K2068" s="84"/>
      <c r="L2068" s="84"/>
      <c r="M2068" s="84"/>
      <c r="N2068" s="84"/>
      <c r="O2068" s="84"/>
    </row>
    <row r="2069" spans="1:15" x14ac:dyDescent="0.2">
      <c r="A2069" s="84"/>
      <c r="B2069" s="110"/>
      <c r="C2069" s="110"/>
      <c r="D2069" s="110"/>
      <c r="E2069" s="110"/>
      <c r="F2069" s="110"/>
      <c r="G2069" s="110"/>
      <c r="H2069" s="84"/>
      <c r="I2069" s="84"/>
      <c r="J2069" s="84"/>
      <c r="K2069" s="84"/>
      <c r="L2069" s="84"/>
      <c r="M2069" s="84"/>
      <c r="N2069" s="84"/>
      <c r="O2069" s="84"/>
    </row>
    <row r="2070" spans="1:15" x14ac:dyDescent="0.2">
      <c r="A2070" s="84"/>
      <c r="B2070" s="110"/>
      <c r="C2070" s="110"/>
      <c r="D2070" s="110"/>
      <c r="E2070" s="110"/>
      <c r="F2070" s="110"/>
      <c r="G2070" s="110"/>
      <c r="H2070" s="84"/>
      <c r="I2070" s="84"/>
      <c r="J2070" s="84"/>
      <c r="K2070" s="84"/>
      <c r="L2070" s="84"/>
      <c r="M2070" s="84"/>
      <c r="N2070" s="84"/>
      <c r="O2070" s="84"/>
    </row>
    <row r="2071" spans="1:15" x14ac:dyDescent="0.2">
      <c r="A2071" s="84" t="s">
        <v>2050</v>
      </c>
      <c r="B2071" s="110">
        <f>'Main Pt 2'!B2298</f>
        <v>80880</v>
      </c>
      <c r="C2071" s="110">
        <f>'Main Pt 2'!B2567</f>
        <v>42940</v>
      </c>
      <c r="D2071" s="110">
        <f>'Main Pt 2'!B2836</f>
        <v>37935</v>
      </c>
      <c r="E2071" s="110">
        <f>'Compare Pt 2'!B2298</f>
        <v>590275</v>
      </c>
      <c r="F2071" s="110">
        <f>'Compare Pt 2'!B2567</f>
        <v>300115</v>
      </c>
      <c r="G2071" s="110">
        <f>'Compare Pt 2'!B2836</f>
        <v>290155</v>
      </c>
      <c r="H2071" s="84"/>
      <c r="I2071" s="84"/>
      <c r="J2071" s="84"/>
      <c r="K2071" s="84"/>
      <c r="L2071" s="84"/>
      <c r="M2071" s="84"/>
      <c r="N2071" s="84"/>
      <c r="O2071" s="84"/>
    </row>
    <row r="2072" spans="1:15" x14ac:dyDescent="0.2">
      <c r="A2072" s="84" t="s">
        <v>2039</v>
      </c>
      <c r="B2072" s="110">
        <f>'Main Pt 2'!B2299</f>
        <v>42610</v>
      </c>
      <c r="C2072" s="110">
        <f>'Main Pt 2'!B2568</f>
        <v>22685</v>
      </c>
      <c r="D2072" s="110">
        <f>'Main Pt 2'!B2837</f>
        <v>19930</v>
      </c>
      <c r="E2072" s="110">
        <f>'Compare Pt 2'!B2299</f>
        <v>412685</v>
      </c>
      <c r="F2072" s="110">
        <f>'Compare Pt 2'!B2568</f>
        <v>211095</v>
      </c>
      <c r="G2072" s="110">
        <f>'Compare Pt 2'!B2837</f>
        <v>201585</v>
      </c>
      <c r="H2072" s="84"/>
      <c r="I2072" s="84"/>
      <c r="J2072" s="84"/>
      <c r="K2072" s="84"/>
      <c r="L2072" s="84"/>
      <c r="M2072" s="84"/>
      <c r="N2072" s="84"/>
      <c r="O2072" s="84"/>
    </row>
    <row r="2073" spans="1:15" x14ac:dyDescent="0.2">
      <c r="A2073" s="84" t="s">
        <v>2051</v>
      </c>
      <c r="B2073" s="110">
        <f>'Main Pt 2'!B2300</f>
        <v>33355</v>
      </c>
      <c r="C2073" s="110">
        <f>'Main Pt 2'!B2569</f>
        <v>17785</v>
      </c>
      <c r="D2073" s="110">
        <f>'Main Pt 2'!B2838</f>
        <v>15565</v>
      </c>
      <c r="E2073" s="110">
        <f>'Compare Pt 2'!B2300</f>
        <v>154290</v>
      </c>
      <c r="F2073" s="110">
        <f>'Compare Pt 2'!B2569</f>
        <v>77870</v>
      </c>
      <c r="G2073" s="110">
        <f>'Compare Pt 2'!B2838</f>
        <v>76420</v>
      </c>
      <c r="H2073" s="84"/>
      <c r="I2073" s="84"/>
      <c r="J2073" s="84"/>
      <c r="K2073" s="84"/>
      <c r="L2073" s="84"/>
      <c r="M2073" s="84"/>
      <c r="N2073" s="84"/>
      <c r="O2073" s="84"/>
    </row>
    <row r="2074" spans="1:15" x14ac:dyDescent="0.2">
      <c r="A2074" s="84" t="s">
        <v>2052</v>
      </c>
      <c r="B2074" s="110">
        <f>'Main Pt 2'!B2301</f>
        <v>1990</v>
      </c>
      <c r="C2074" s="110">
        <f>'Main Pt 2'!B2570</f>
        <v>950</v>
      </c>
      <c r="D2074" s="110">
        <f>'Main Pt 2'!B2839</f>
        <v>1040</v>
      </c>
      <c r="E2074" s="110">
        <f>'Compare Pt 2'!B2301</f>
        <v>7830</v>
      </c>
      <c r="F2074" s="110">
        <f>'Compare Pt 2'!B2570</f>
        <v>3595</v>
      </c>
      <c r="G2074" s="110">
        <f>'Compare Pt 2'!B2839</f>
        <v>4235</v>
      </c>
      <c r="H2074" s="84"/>
      <c r="I2074" s="84"/>
      <c r="J2074" s="84"/>
      <c r="K2074" s="84"/>
      <c r="L2074" s="84"/>
      <c r="M2074" s="84"/>
      <c r="N2074" s="84"/>
      <c r="O2074" s="84"/>
    </row>
    <row r="2075" spans="1:15" x14ac:dyDescent="0.2">
      <c r="A2075" s="84" t="s">
        <v>2053</v>
      </c>
      <c r="B2075" s="110">
        <f>'Main Pt 2'!B2302</f>
        <v>2925</v>
      </c>
      <c r="C2075" s="110">
        <f>'Main Pt 2'!B2571</f>
        <v>1520</v>
      </c>
      <c r="D2075" s="110">
        <f>'Main Pt 2'!B2840</f>
        <v>1400</v>
      </c>
      <c r="E2075" s="110">
        <f>'Compare Pt 2'!B2302</f>
        <v>15475</v>
      </c>
      <c r="F2075" s="110">
        <f>'Compare Pt 2'!B2571</f>
        <v>7565</v>
      </c>
      <c r="G2075" s="110">
        <f>'Compare Pt 2'!B2840</f>
        <v>7915</v>
      </c>
      <c r="H2075" s="84"/>
      <c r="I2075" s="84"/>
      <c r="J2075" s="84"/>
      <c r="K2075" s="84"/>
      <c r="L2075" s="84"/>
      <c r="M2075" s="84"/>
      <c r="N2075" s="84"/>
      <c r="O2075" s="84"/>
    </row>
    <row r="2076" spans="1:15" x14ac:dyDescent="0.2">
      <c r="A2076" s="84"/>
      <c r="B2076" s="110"/>
      <c r="C2076" s="110"/>
      <c r="D2076" s="110"/>
      <c r="E2076" s="110"/>
      <c r="F2076" s="110"/>
      <c r="G2076" s="110"/>
      <c r="H2076" s="84"/>
      <c r="I2076" s="84"/>
      <c r="J2076" s="84"/>
      <c r="K2076" s="84"/>
      <c r="L2076" s="84"/>
      <c r="M2076" s="84"/>
      <c r="N2076" s="84"/>
      <c r="O2076" s="84"/>
    </row>
    <row r="2077" spans="1:15" s="2" customFormat="1" ht="15.75" x14ac:dyDescent="0.25">
      <c r="A2077" s="99" t="s">
        <v>2352</v>
      </c>
      <c r="B2077" s="126">
        <f>'Main Pt 2'!B2841</f>
        <v>1782710</v>
      </c>
      <c r="C2077" s="126">
        <f>'Main Pt 2'!B2852</f>
        <v>907455</v>
      </c>
      <c r="D2077" s="126">
        <f>'Main Pt 2'!B2863</f>
        <v>875255</v>
      </c>
      <c r="E2077" s="126">
        <f>'Compare Pt 2'!B2841</f>
        <v>19956255</v>
      </c>
      <c r="F2077" s="126">
        <f>'Compare Pt 2'!B2852</f>
        <v>10342965</v>
      </c>
      <c r="G2077" s="126">
        <f>'Compare Pt 2'!B2863</f>
        <v>9613285</v>
      </c>
      <c r="H2077" s="99"/>
      <c r="I2077" s="99"/>
      <c r="J2077" s="127"/>
      <c r="K2077" s="128"/>
      <c r="L2077" s="128"/>
      <c r="M2077" s="99"/>
      <c r="N2077" s="128"/>
      <c r="O2077" s="128"/>
    </row>
    <row r="2078" spans="1:15" x14ac:dyDescent="0.2">
      <c r="A2078" s="69" t="s">
        <v>2326</v>
      </c>
      <c r="B2078" s="106">
        <f>'Main Pt 2'!B2842</f>
        <v>1524845</v>
      </c>
      <c r="C2078" s="106">
        <f>'Main Pt 2'!B2853</f>
        <v>772490</v>
      </c>
      <c r="D2078" s="106">
        <f>'Main Pt 2'!B2864</f>
        <v>752350</v>
      </c>
      <c r="E2078" s="106">
        <f>'Compare Pt 2'!B2842</f>
        <v>17456720</v>
      </c>
      <c r="F2078" s="106">
        <f>'Compare Pt 2'!B2853</f>
        <v>9056235</v>
      </c>
      <c r="G2078" s="106">
        <f>'Compare Pt 2'!B2864</f>
        <v>8400485</v>
      </c>
      <c r="H2078" s="69"/>
      <c r="I2078" s="69"/>
      <c r="J2078" s="69"/>
      <c r="K2078" s="69"/>
      <c r="L2078" s="69"/>
      <c r="M2078" s="69"/>
      <c r="N2078" s="69"/>
      <c r="O2078" s="69"/>
    </row>
    <row r="2079" spans="1:15" x14ac:dyDescent="0.2">
      <c r="A2079" s="69" t="s">
        <v>2043</v>
      </c>
      <c r="B2079" s="106">
        <f>'Main Pt 2'!B2843</f>
        <v>115355</v>
      </c>
      <c r="C2079" s="106">
        <f>'Main Pt 2'!B2854</f>
        <v>59855</v>
      </c>
      <c r="D2079" s="106">
        <f>'Main Pt 2'!B2865</f>
        <v>55505</v>
      </c>
      <c r="E2079" s="106">
        <f>'Compare Pt 2'!B2843</f>
        <v>1259230</v>
      </c>
      <c r="F2079" s="106">
        <f>'Compare Pt 2'!B2854</f>
        <v>661460</v>
      </c>
      <c r="G2079" s="106">
        <f>'Compare Pt 2'!B2865</f>
        <v>597765</v>
      </c>
      <c r="H2079" s="69"/>
      <c r="I2079" s="69"/>
      <c r="J2079" s="69"/>
      <c r="K2079" s="69"/>
      <c r="L2079" s="69"/>
      <c r="M2079" s="69"/>
      <c r="N2079" s="69"/>
      <c r="O2079" s="69"/>
    </row>
    <row r="2080" spans="1:15" x14ac:dyDescent="0.2">
      <c r="A2080" s="69" t="s">
        <v>2044</v>
      </c>
      <c r="B2080" s="106">
        <f>'Main Pt 2'!B2844</f>
        <v>50035</v>
      </c>
      <c r="C2080" s="106">
        <f>'Main Pt 2'!B2855</f>
        <v>24695</v>
      </c>
      <c r="D2080" s="106">
        <f>'Main Pt 2'!B2866</f>
        <v>25345</v>
      </c>
      <c r="E2080" s="106">
        <f>'Compare Pt 2'!B2844</f>
        <v>705785</v>
      </c>
      <c r="F2080" s="106">
        <f>'Compare Pt 2'!B2855</f>
        <v>349035</v>
      </c>
      <c r="G2080" s="106">
        <f>'Compare Pt 2'!B2866</f>
        <v>356745</v>
      </c>
      <c r="H2080" s="69"/>
      <c r="I2080" s="69"/>
      <c r="J2080" s="69"/>
      <c r="K2080" s="69"/>
      <c r="L2080" s="69"/>
      <c r="M2080" s="69"/>
      <c r="N2080" s="69"/>
      <c r="O2080" s="69"/>
    </row>
    <row r="2081" spans="1:15" x14ac:dyDescent="0.2">
      <c r="A2081" s="69" t="s">
        <v>2327</v>
      </c>
      <c r="B2081" s="106">
        <f>'Main Pt 2'!B2845</f>
        <v>86840</v>
      </c>
      <c r="C2081" s="106">
        <f>'Main Pt 2'!B2856</f>
        <v>47525</v>
      </c>
      <c r="D2081" s="106">
        <f>'Main Pt 2'!B2867</f>
        <v>39310</v>
      </c>
      <c r="E2081" s="106">
        <f>'Compare Pt 2'!B2845</f>
        <v>496565</v>
      </c>
      <c r="F2081" s="106">
        <f>'Compare Pt 2'!B2856</f>
        <v>257460</v>
      </c>
      <c r="G2081" s="106">
        <f>'Compare Pt 2'!B2867</f>
        <v>239110</v>
      </c>
      <c r="H2081" s="69"/>
      <c r="I2081" s="69"/>
      <c r="J2081" s="69"/>
      <c r="K2081" s="69"/>
      <c r="L2081" s="69"/>
      <c r="M2081" s="69"/>
      <c r="N2081" s="69"/>
      <c r="O2081" s="69"/>
    </row>
    <row r="2082" spans="1:15" x14ac:dyDescent="0.2">
      <c r="A2082" s="69" t="s">
        <v>2328</v>
      </c>
      <c r="B2082" s="106">
        <f>'Main Pt 2'!B2846</f>
        <v>1340</v>
      </c>
      <c r="C2082" s="106">
        <f>'Main Pt 2'!B2857</f>
        <v>480</v>
      </c>
      <c r="D2082" s="106">
        <f>'Main Pt 2'!B2868</f>
        <v>860</v>
      </c>
      <c r="E2082" s="106">
        <f>'Compare Pt 2'!B2846</f>
        <v>37615</v>
      </c>
      <c r="F2082" s="106">
        <f>'Compare Pt 2'!B2857</f>
        <v>17215</v>
      </c>
      <c r="G2082" s="106">
        <f>'Compare Pt 2'!B2868</f>
        <v>20400</v>
      </c>
      <c r="H2082" s="69"/>
      <c r="I2082" s="69"/>
      <c r="J2082" s="69"/>
      <c r="K2082" s="69"/>
      <c r="L2082" s="69"/>
      <c r="M2082" s="69"/>
      <c r="N2082" s="69"/>
      <c r="O2082" s="69"/>
    </row>
    <row r="2083" spans="1:15" x14ac:dyDescent="0.2">
      <c r="A2083" s="69" t="s">
        <v>2329</v>
      </c>
      <c r="B2083" s="106">
        <f>'Main Pt 2'!B2847</f>
        <v>85500</v>
      </c>
      <c r="C2083" s="106">
        <f>'Main Pt 2'!B2858</f>
        <v>47045</v>
      </c>
      <c r="D2083" s="106">
        <f>'Main Pt 2'!B2869</f>
        <v>38455</v>
      </c>
      <c r="E2083" s="106">
        <f>'Compare Pt 2'!B2847</f>
        <v>458950</v>
      </c>
      <c r="F2083" s="106">
        <f>'Compare Pt 2'!B2858</f>
        <v>240245</v>
      </c>
      <c r="G2083" s="106">
        <f>'Compare Pt 2'!B2869</f>
        <v>218705</v>
      </c>
      <c r="H2083" s="69"/>
      <c r="I2083" s="69"/>
      <c r="J2083" s="69"/>
      <c r="K2083" s="69"/>
      <c r="L2083" s="69"/>
      <c r="M2083" s="69"/>
      <c r="N2083" s="69"/>
      <c r="O2083" s="69"/>
    </row>
    <row r="2084" spans="1:15" x14ac:dyDescent="0.2">
      <c r="A2084" s="69" t="s">
        <v>2034</v>
      </c>
      <c r="B2084" s="106">
        <f>'Main Pt 2'!B2848</f>
        <v>540</v>
      </c>
      <c r="C2084" s="106">
        <f>'Main Pt 2'!B2859</f>
        <v>270</v>
      </c>
      <c r="D2084" s="106">
        <f>'Main Pt 2'!B2870</f>
        <v>270</v>
      </c>
      <c r="E2084" s="106">
        <f>'Compare Pt 2'!B2848</f>
        <v>2535</v>
      </c>
      <c r="F2084" s="106">
        <f>'Compare Pt 2'!B2859</f>
        <v>1200</v>
      </c>
      <c r="G2084" s="106">
        <f>'Compare Pt 2'!B2870</f>
        <v>1340</v>
      </c>
      <c r="H2084" s="69"/>
      <c r="I2084" s="69"/>
      <c r="J2084" s="69"/>
      <c r="K2084" s="69"/>
      <c r="L2084" s="69"/>
      <c r="M2084" s="69"/>
      <c r="N2084" s="69"/>
      <c r="O2084" s="69"/>
    </row>
    <row r="2085" spans="1:15" x14ac:dyDescent="0.2">
      <c r="A2085" s="69" t="s">
        <v>2330</v>
      </c>
      <c r="B2085" s="106">
        <f>'Main Pt 2'!B2849</f>
        <v>3015</v>
      </c>
      <c r="C2085" s="106">
        <f>'Main Pt 2'!B2860</f>
        <v>1635</v>
      </c>
      <c r="D2085" s="106">
        <f>'Main Pt 2'!B2871</f>
        <v>1380</v>
      </c>
      <c r="E2085" s="106">
        <f>'Compare Pt 2'!B2849</f>
        <v>18045</v>
      </c>
      <c r="F2085" s="106">
        <f>'Compare Pt 2'!B2860</f>
        <v>8765</v>
      </c>
      <c r="G2085" s="106">
        <f>'Compare Pt 2'!B2871</f>
        <v>9280</v>
      </c>
      <c r="H2085" s="69"/>
      <c r="I2085" s="69"/>
      <c r="J2085" s="69"/>
      <c r="K2085" s="69"/>
      <c r="L2085" s="69"/>
      <c r="M2085" s="69"/>
      <c r="N2085" s="69"/>
      <c r="O2085" s="69"/>
    </row>
    <row r="2086" spans="1:15" x14ac:dyDescent="0.2">
      <c r="A2086" s="69" t="s">
        <v>2331</v>
      </c>
      <c r="B2086" s="106">
        <f>'Main Pt 2'!B2850</f>
        <v>2060</v>
      </c>
      <c r="C2086" s="106">
        <f>'Main Pt 2'!B2861</f>
        <v>975</v>
      </c>
      <c r="D2086" s="106">
        <f>'Main Pt 2'!B2872</f>
        <v>1080</v>
      </c>
      <c r="E2086" s="106">
        <f>'Compare Pt 2'!B2850</f>
        <v>17265</v>
      </c>
      <c r="F2086" s="106">
        <f>'Compare Pt 2'!B2861</f>
        <v>8730</v>
      </c>
      <c r="G2086" s="106">
        <f>'Compare Pt 2'!B2872</f>
        <v>8535</v>
      </c>
      <c r="H2086" s="69"/>
      <c r="I2086" s="69"/>
      <c r="J2086" s="69"/>
      <c r="K2086" s="69"/>
      <c r="L2086" s="69"/>
      <c r="M2086" s="69"/>
      <c r="N2086" s="69"/>
      <c r="O2086" s="69"/>
    </row>
    <row r="2087" spans="1:15" x14ac:dyDescent="0.2">
      <c r="A2087" s="69" t="s">
        <v>2332</v>
      </c>
      <c r="B2087" s="106">
        <f>'Main Pt 2'!B2851</f>
        <v>25</v>
      </c>
      <c r="C2087" s="106">
        <f>'Main Pt 2'!B2862</f>
        <v>20</v>
      </c>
      <c r="D2087" s="106">
        <f>'Main Pt 2'!B2873</f>
        <v>0</v>
      </c>
      <c r="E2087" s="106">
        <f>'Compare Pt 2'!B2851</f>
        <v>115</v>
      </c>
      <c r="F2087" s="106">
        <f>'Compare Pt 2'!B2862</f>
        <v>90</v>
      </c>
      <c r="G2087" s="106">
        <f>'Compare Pt 2'!B2873</f>
        <v>30</v>
      </c>
      <c r="H2087" s="69"/>
      <c r="I2087" s="69"/>
      <c r="J2087" s="69"/>
      <c r="K2087" s="69"/>
      <c r="L2087" s="69"/>
      <c r="M2087" s="69"/>
      <c r="N2087" s="69"/>
      <c r="O2087" s="69"/>
    </row>
    <row r="2088" spans="1:15" x14ac:dyDescent="0.2">
      <c r="A2088" s="69"/>
      <c r="B2088" s="106"/>
      <c r="C2088" s="106"/>
      <c r="D2088" s="106"/>
      <c r="E2088" s="106"/>
      <c r="F2088" s="106"/>
      <c r="G2088" s="106"/>
      <c r="H2088" s="69"/>
      <c r="I2088" s="69"/>
      <c r="J2088" s="69"/>
      <c r="K2088" s="69"/>
      <c r="L2088" s="69"/>
      <c r="M2088" s="69"/>
      <c r="N2088" s="69"/>
      <c r="O2088" s="69"/>
    </row>
    <row r="2089" spans="1:15" s="2" customFormat="1" ht="15.75" x14ac:dyDescent="0.25">
      <c r="A2089" s="102" t="s">
        <v>2355</v>
      </c>
      <c r="B2089" s="120">
        <f>'Main Pt 2'!B2874</f>
        <v>4743750</v>
      </c>
      <c r="C2089" s="120">
        <f>'Main Pt 2'!B2883</f>
        <v>2208895</v>
      </c>
      <c r="D2089" s="120">
        <f>'Main Pt 2'!B2892</f>
        <v>2534855</v>
      </c>
      <c r="E2089" s="120">
        <f>'Compare Pt 2'!B2874</f>
        <v>34091785</v>
      </c>
      <c r="F2089" s="120">
        <f>'Compare Pt 2'!B2883</f>
        <v>16783745</v>
      </c>
      <c r="G2089" s="120">
        <f>'Compare Pt 2'!B2892</f>
        <v>17308035</v>
      </c>
      <c r="H2089" s="102"/>
      <c r="I2089" s="102" t="s">
        <v>2471</v>
      </c>
      <c r="J2089" s="124" t="str">
        <f>TRIM('Main Pt 1'!$B$2)</f>
        <v>LIM-AT</v>
      </c>
      <c r="K2089" s="125" t="str">
        <f>CONCATENATE(J2089,": Male")</f>
        <v>LIM-AT: Male</v>
      </c>
      <c r="L2089" s="125" t="str">
        <f>CONCATENATE(J2089,": Female")</f>
        <v>LIM-AT: Female</v>
      </c>
      <c r="M2089" s="102" t="str">
        <f>TRIM('Compare Pt 1'!$B$2)</f>
        <v>Total pop'n</v>
      </c>
      <c r="N2089" s="125" t="str">
        <f>CONCATENATE(M2089,": Male")</f>
        <v>Total pop'n: Male</v>
      </c>
      <c r="O2089" s="125" t="str">
        <f>CONCATENATE(M2089,": Female")</f>
        <v>Total pop'n: Female</v>
      </c>
    </row>
    <row r="2090" spans="1:15" x14ac:dyDescent="0.2">
      <c r="A2090" s="84" t="s">
        <v>2356</v>
      </c>
      <c r="B2090" s="110">
        <f>'Main Pt 2'!B2875</f>
        <v>3675105</v>
      </c>
      <c r="C2090" s="110">
        <f>'Main Pt 2'!B2884</f>
        <v>1702450</v>
      </c>
      <c r="D2090" s="110">
        <f>'Main Pt 2'!B2893</f>
        <v>1972650</v>
      </c>
      <c r="E2090" s="110">
        <f>'Compare Pt 2'!B2875</f>
        <v>29644795</v>
      </c>
      <c r="F2090" s="110">
        <f>'Compare Pt 2'!B2884</f>
        <v>14593190</v>
      </c>
      <c r="G2090" s="110">
        <f>'Compare Pt 2'!B2893</f>
        <v>15051600</v>
      </c>
      <c r="H2090" s="84"/>
      <c r="I2090" s="84" t="s">
        <v>2473</v>
      </c>
      <c r="J2090" s="118">
        <f>B2090/B$2089</f>
        <v>0.7747256916996047</v>
      </c>
      <c r="K2090" s="118">
        <f>C2090/C$2089</f>
        <v>0.77072472888027721</v>
      </c>
      <c r="L2090" s="118">
        <f>D2090/D$2089</f>
        <v>0.77821019348246745</v>
      </c>
      <c r="M2090" s="118">
        <f>E2090/E$2089</f>
        <v>0.86955831148178364</v>
      </c>
      <c r="N2090" s="118">
        <f t="shared" ref="N2090:O2090" si="230">F2090/F$2089</f>
        <v>0.86948353898370123</v>
      </c>
      <c r="O2090" s="118">
        <f t="shared" si="230"/>
        <v>0.86963078131053007</v>
      </c>
    </row>
    <row r="2091" spans="1:15" x14ac:dyDescent="0.2">
      <c r="A2091" s="84" t="s">
        <v>2357</v>
      </c>
      <c r="B2091" s="110">
        <f>'Main Pt 2'!B2876</f>
        <v>1068645</v>
      </c>
      <c r="C2091" s="110">
        <f>'Main Pt 2'!B2885</f>
        <v>506440</v>
      </c>
      <c r="D2091" s="110">
        <f>'Main Pt 2'!B2894</f>
        <v>562200</v>
      </c>
      <c r="E2091" s="110">
        <f>'Compare Pt 2'!B2876</f>
        <v>4446990</v>
      </c>
      <c r="F2091" s="110">
        <f>'Compare Pt 2'!B2885</f>
        <v>2190555</v>
      </c>
      <c r="G2091" s="110">
        <f>'Compare Pt 2'!B2894</f>
        <v>2256435</v>
      </c>
      <c r="H2091" s="84"/>
      <c r="I2091" s="84" t="s">
        <v>2474</v>
      </c>
      <c r="J2091" s="118">
        <f t="shared" ref="J2091:O2091" si="231">B2092/B$2089</f>
        <v>0.12304505928853755</v>
      </c>
      <c r="K2091" s="118">
        <f t="shared" si="231"/>
        <v>0.12319734527897433</v>
      </c>
      <c r="L2091" s="118">
        <f t="shared" si="231"/>
        <v>0.12291235593357411</v>
      </c>
      <c r="M2091" s="118">
        <f t="shared" si="231"/>
        <v>7.6954462783336217E-2</v>
      </c>
      <c r="N2091" s="118">
        <f t="shared" si="231"/>
        <v>7.7023929998936466E-2</v>
      </c>
      <c r="O2091" s="118">
        <f t="shared" si="231"/>
        <v>7.6886833196258275E-2</v>
      </c>
    </row>
    <row r="2092" spans="1:15" x14ac:dyDescent="0.2">
      <c r="A2092" s="84" t="s">
        <v>2358</v>
      </c>
      <c r="B2092" s="110">
        <f>'Main Pt 2'!B2877</f>
        <v>583695</v>
      </c>
      <c r="C2092" s="110">
        <f>'Main Pt 2'!B2886</f>
        <v>272130</v>
      </c>
      <c r="D2092" s="110">
        <f>'Main Pt 2'!B2895</f>
        <v>311565</v>
      </c>
      <c r="E2092" s="110">
        <f>'Compare Pt 2'!B2877</f>
        <v>2623515</v>
      </c>
      <c r="F2092" s="110">
        <f>'Compare Pt 2'!B2886</f>
        <v>1292750</v>
      </c>
      <c r="G2092" s="110">
        <f>'Compare Pt 2'!B2895</f>
        <v>1330760</v>
      </c>
      <c r="H2092" s="84"/>
      <c r="I2092" s="84" t="s">
        <v>2475</v>
      </c>
      <c r="J2092" s="118">
        <f t="shared" ref="J2092:L2094" si="232">B2095/B$2089</f>
        <v>4.7247430830039523E-2</v>
      </c>
      <c r="K2092" s="118">
        <f t="shared" si="232"/>
        <v>4.6588905312384701E-2</v>
      </c>
      <c r="L2092" s="118">
        <f t="shared" si="232"/>
        <v>4.7821275773170455E-2</v>
      </c>
      <c r="M2092" s="118">
        <f t="shared" ref="M2092:O2094" si="233">E2095/E$2089</f>
        <v>3.4891836845738641E-2</v>
      </c>
      <c r="N2092" s="118">
        <f t="shared" si="233"/>
        <v>3.4610869028336641E-2</v>
      </c>
      <c r="O2092" s="118">
        <f t="shared" si="233"/>
        <v>3.5164592629954819E-2</v>
      </c>
    </row>
    <row r="2093" spans="1:15" x14ac:dyDescent="0.2">
      <c r="A2093" s="84" t="s">
        <v>2359</v>
      </c>
      <c r="B2093" s="110">
        <f>'Main Pt 2'!B2878</f>
        <v>484960</v>
      </c>
      <c r="C2093" s="110">
        <f>'Main Pt 2'!B2887</f>
        <v>234315</v>
      </c>
      <c r="D2093" s="110">
        <f>'Main Pt 2'!B2896</f>
        <v>250640</v>
      </c>
      <c r="E2093" s="110">
        <f>'Compare Pt 2'!B2878</f>
        <v>1823475</v>
      </c>
      <c r="F2093" s="110">
        <f>'Compare Pt 2'!B2887</f>
        <v>897805</v>
      </c>
      <c r="G2093" s="110">
        <f>'Compare Pt 2'!B2896</f>
        <v>925670</v>
      </c>
      <c r="H2093" s="84"/>
      <c r="I2093" s="84" t="s">
        <v>2476</v>
      </c>
      <c r="J2093" s="118">
        <f t="shared" si="232"/>
        <v>1.0592885375494071E-2</v>
      </c>
      <c r="K2093" s="118">
        <f t="shared" si="232"/>
        <v>1.0840261759839195E-2</v>
      </c>
      <c r="L2093" s="118">
        <f t="shared" si="232"/>
        <v>1.0379291912160657E-2</v>
      </c>
      <c r="M2093" s="118">
        <f t="shared" si="233"/>
        <v>7.6697362722427118E-3</v>
      </c>
      <c r="N2093" s="118">
        <f t="shared" si="233"/>
        <v>7.8742855066017744E-3</v>
      </c>
      <c r="O2093" s="118">
        <f t="shared" si="233"/>
        <v>7.4713853999024155E-3</v>
      </c>
    </row>
    <row r="2094" spans="1:15" x14ac:dyDescent="0.2">
      <c r="A2094" s="84" t="s">
        <v>2360</v>
      </c>
      <c r="B2094" s="110">
        <f>'Main Pt 2'!B2879</f>
        <v>274380</v>
      </c>
      <c r="C2094" s="110">
        <f>'Main Pt 2'!B2888</f>
        <v>126855</v>
      </c>
      <c r="D2094" s="110">
        <f>'Main Pt 2'!B2897</f>
        <v>147525</v>
      </c>
      <c r="E2094" s="110">
        <f>'Compare Pt 2'!B2879</f>
        <v>1451005</v>
      </c>
      <c r="F2094" s="110">
        <f>'Compare Pt 2'!B2888</f>
        <v>713060</v>
      </c>
      <c r="G2094" s="110">
        <f>'Compare Pt 2'!B2897</f>
        <v>737945</v>
      </c>
      <c r="H2094" s="84"/>
      <c r="I2094" s="84" t="s">
        <v>2477</v>
      </c>
      <c r="J2094" s="118">
        <f t="shared" si="232"/>
        <v>4.4389986824769433E-2</v>
      </c>
      <c r="K2094" s="118">
        <f t="shared" si="232"/>
        <v>4.8648758768524536E-2</v>
      </c>
      <c r="L2094" s="118">
        <f t="shared" si="232"/>
        <v>4.0676882898627337E-2</v>
      </c>
      <c r="M2094" s="118">
        <f t="shared" si="233"/>
        <v>1.0925652616898764E-2</v>
      </c>
      <c r="N2094" s="118">
        <f t="shared" si="233"/>
        <v>1.1007376482423916E-2</v>
      </c>
      <c r="O2094" s="118">
        <f t="shared" si="233"/>
        <v>1.0846407463354447E-2</v>
      </c>
    </row>
    <row r="2095" spans="1:15" x14ac:dyDescent="0.2">
      <c r="A2095" s="84" t="s">
        <v>2361</v>
      </c>
      <c r="B2095" s="110">
        <f>'Main Pt 2'!B2880</f>
        <v>224130</v>
      </c>
      <c r="C2095" s="110">
        <f>'Main Pt 2'!B2889</f>
        <v>102910</v>
      </c>
      <c r="D2095" s="110">
        <f>'Main Pt 2'!B2898</f>
        <v>121220</v>
      </c>
      <c r="E2095" s="110">
        <f>'Compare Pt 2'!B2880</f>
        <v>1189525</v>
      </c>
      <c r="F2095" s="110">
        <f>'Compare Pt 2'!B2889</f>
        <v>580900</v>
      </c>
      <c r="G2095" s="110">
        <f>'Compare Pt 2'!B2898</f>
        <v>608630</v>
      </c>
      <c r="H2095" s="84"/>
      <c r="I2095" s="84"/>
      <c r="J2095" s="84"/>
      <c r="K2095" s="84"/>
      <c r="L2095" s="84"/>
      <c r="M2095" s="84"/>
      <c r="N2095" s="84"/>
      <c r="O2095" s="84"/>
    </row>
    <row r="2096" spans="1:15" x14ac:dyDescent="0.2">
      <c r="A2096" s="84" t="s">
        <v>2362</v>
      </c>
      <c r="B2096" s="110">
        <f>'Main Pt 2'!B2881</f>
        <v>50250</v>
      </c>
      <c r="C2096" s="110">
        <f>'Main Pt 2'!B2890</f>
        <v>23945</v>
      </c>
      <c r="D2096" s="110">
        <f>'Main Pt 2'!B2899</f>
        <v>26310</v>
      </c>
      <c r="E2096" s="110">
        <f>'Compare Pt 2'!B2881</f>
        <v>261475</v>
      </c>
      <c r="F2096" s="110">
        <f>'Compare Pt 2'!B2890</f>
        <v>132160</v>
      </c>
      <c r="G2096" s="110">
        <f>'Compare Pt 2'!B2899</f>
        <v>129315</v>
      </c>
      <c r="H2096" s="84"/>
      <c r="I2096" s="84"/>
      <c r="J2096" s="84"/>
      <c r="K2096" s="84"/>
      <c r="L2096" s="84"/>
      <c r="M2096" s="84"/>
      <c r="N2096" s="84"/>
      <c r="O2096" s="84"/>
    </row>
    <row r="2097" spans="1:15" x14ac:dyDescent="0.2">
      <c r="A2097" s="84" t="s">
        <v>2363</v>
      </c>
      <c r="B2097" s="110">
        <f>'Main Pt 2'!B2882</f>
        <v>210575</v>
      </c>
      <c r="C2097" s="110">
        <f>'Main Pt 2'!B2891</f>
        <v>107460</v>
      </c>
      <c r="D2097" s="110">
        <f>'Main Pt 2'!B2900</f>
        <v>103110</v>
      </c>
      <c r="E2097" s="110">
        <f>'Compare Pt 2'!B2882</f>
        <v>372475</v>
      </c>
      <c r="F2097" s="110">
        <f>'Compare Pt 2'!B2891</f>
        <v>184745</v>
      </c>
      <c r="G2097" s="110">
        <f>'Compare Pt 2'!B2900</f>
        <v>187730</v>
      </c>
      <c r="H2097" s="84"/>
      <c r="I2097" s="84"/>
      <c r="J2097" s="84"/>
      <c r="K2097" s="84"/>
      <c r="L2097" s="84"/>
      <c r="M2097" s="84"/>
      <c r="N2097" s="84"/>
      <c r="O2097" s="84"/>
    </row>
    <row r="2098" spans="1:15" x14ac:dyDescent="0.2">
      <c r="A2098" s="84"/>
      <c r="B2098" s="110"/>
      <c r="C2098" s="110"/>
      <c r="D2098" s="110"/>
      <c r="E2098" s="110"/>
      <c r="F2098" s="110"/>
      <c r="G2098" s="110"/>
      <c r="H2098" s="84"/>
      <c r="I2098" s="84"/>
      <c r="J2098" s="84"/>
      <c r="K2098" s="84"/>
      <c r="L2098" s="84"/>
      <c r="M2098" s="84"/>
      <c r="N2098" s="84"/>
      <c r="O2098" s="84"/>
    </row>
    <row r="2099" spans="1:15" ht="15.75" x14ac:dyDescent="0.25">
      <c r="A2099" s="99" t="s">
        <v>2373</v>
      </c>
      <c r="B2099" s="106">
        <f>'Main Pt 2'!B2901</f>
        <v>4482385</v>
      </c>
      <c r="C2099" s="106">
        <f>'Main Pt 2'!B2910</f>
        <v>2074010</v>
      </c>
      <c r="D2099" s="106">
        <f>'Main Pt 2'!B2919</f>
        <v>2408375</v>
      </c>
      <c r="E2099" s="106">
        <f>'Compare Pt 2'!B2901</f>
        <v>32568565</v>
      </c>
      <c r="F2099" s="106">
        <f>'Compare Pt 2'!B2910</f>
        <v>16004315</v>
      </c>
      <c r="G2099" s="106">
        <f>'Compare Pt 2'!B2919</f>
        <v>16564245</v>
      </c>
      <c r="H2099" s="69"/>
      <c r="I2099" s="69" t="s">
        <v>2472</v>
      </c>
      <c r="J2099" s="112" t="str">
        <f>TRIM('Main Pt 1'!$B$2)</f>
        <v>LIM-AT</v>
      </c>
      <c r="K2099" s="100" t="str">
        <f>CONCATENATE(J2099,": Male")</f>
        <v>LIM-AT: Male</v>
      </c>
      <c r="L2099" s="100" t="str">
        <f>CONCATENATE(J2099,": Female")</f>
        <v>LIM-AT: Female</v>
      </c>
      <c r="M2099" s="69" t="str">
        <f>TRIM('Compare Pt 1'!$B$2)</f>
        <v>Total pop'n</v>
      </c>
      <c r="N2099" s="100" t="str">
        <f>CONCATENATE(M2099,": Male")</f>
        <v>Total pop'n: Male</v>
      </c>
      <c r="O2099" s="100" t="str">
        <f>CONCATENATE(M2099,": Female")</f>
        <v>Total pop'n: Female</v>
      </c>
    </row>
    <row r="2100" spans="1:15" x14ac:dyDescent="0.2">
      <c r="A2100" s="69" t="s">
        <v>2356</v>
      </c>
      <c r="B2100" s="106">
        <f>'Main Pt 2'!B2902</f>
        <v>2169985</v>
      </c>
      <c r="C2100" s="106">
        <f>'Main Pt 2'!B2911</f>
        <v>994265</v>
      </c>
      <c r="D2100" s="106">
        <f>'Main Pt 2'!B2920</f>
        <v>1175725</v>
      </c>
      <c r="E2100" s="106">
        <f>'Compare Pt 2'!B2902</f>
        <v>20134755</v>
      </c>
      <c r="F2100" s="106">
        <f>'Compare Pt 2'!B2911</f>
        <v>9902645</v>
      </c>
      <c r="G2100" s="106">
        <f>'Compare Pt 2'!B2920</f>
        <v>10232115</v>
      </c>
      <c r="H2100" s="69"/>
      <c r="I2100" s="69" t="s">
        <v>2473</v>
      </c>
      <c r="J2100" s="101">
        <f>B2100/B$2089</f>
        <v>0.45744084321475625</v>
      </c>
      <c r="K2100" s="101">
        <f>C2100/C$2089</f>
        <v>0.45011872452063134</v>
      </c>
      <c r="L2100" s="101">
        <f>D2100/D$2089</f>
        <v>0.46382337451254607</v>
      </c>
      <c r="M2100" s="101">
        <f>E2100/E$2089</f>
        <v>0.59060430540671305</v>
      </c>
      <c r="N2100" s="101">
        <f t="shared" ref="N2100" si="234">F2100/F$2089</f>
        <v>0.59001402845431694</v>
      </c>
      <c r="O2100" s="101">
        <f t="shared" ref="O2100" si="235">G2100/G$2089</f>
        <v>0.59117716135887177</v>
      </c>
    </row>
    <row r="2101" spans="1:15" x14ac:dyDescent="0.2">
      <c r="A2101" s="69" t="s">
        <v>2357</v>
      </c>
      <c r="B2101" s="106">
        <f>'Main Pt 2'!B2903</f>
        <v>2312400</v>
      </c>
      <c r="C2101" s="106">
        <f>'Main Pt 2'!B2912</f>
        <v>1079745</v>
      </c>
      <c r="D2101" s="106">
        <f>'Main Pt 2'!B2921</f>
        <v>1232655</v>
      </c>
      <c r="E2101" s="106">
        <f>'Compare Pt 2'!B2903</f>
        <v>12433805</v>
      </c>
      <c r="F2101" s="106">
        <f>'Compare Pt 2'!B2912</f>
        <v>6101675</v>
      </c>
      <c r="G2101" s="106">
        <f>'Compare Pt 2'!B2921</f>
        <v>6332130</v>
      </c>
      <c r="H2101" s="69"/>
      <c r="I2101" s="69" t="s">
        <v>2474</v>
      </c>
      <c r="J2101" s="101">
        <f t="shared" ref="J2101:O2101" si="236">B2102/B$2089</f>
        <v>0.24050592885375494</v>
      </c>
      <c r="K2101" s="101">
        <f t="shared" si="236"/>
        <v>0.23728606384640283</v>
      </c>
      <c r="L2101" s="101">
        <f t="shared" si="236"/>
        <v>0.24330977511534191</v>
      </c>
      <c r="M2101" s="101">
        <f t="shared" si="236"/>
        <v>0.19816005527431316</v>
      </c>
      <c r="N2101" s="101">
        <f t="shared" si="236"/>
        <v>0.1974964467107907</v>
      </c>
      <c r="O2101" s="101">
        <f t="shared" si="236"/>
        <v>0.19880361924389453</v>
      </c>
    </row>
    <row r="2102" spans="1:15" x14ac:dyDescent="0.2">
      <c r="A2102" s="69" t="s">
        <v>2358</v>
      </c>
      <c r="B2102" s="106">
        <f>'Main Pt 2'!B2904</f>
        <v>1140900</v>
      </c>
      <c r="C2102" s="106">
        <f>'Main Pt 2'!B2913</f>
        <v>524140</v>
      </c>
      <c r="D2102" s="106">
        <f>'Main Pt 2'!B2922</f>
        <v>616755</v>
      </c>
      <c r="E2102" s="106">
        <f>'Compare Pt 2'!B2904</f>
        <v>6755630</v>
      </c>
      <c r="F2102" s="106">
        <f>'Compare Pt 2'!B2913</f>
        <v>3314730</v>
      </c>
      <c r="G2102" s="106">
        <f>'Compare Pt 2'!B2922</f>
        <v>3440900</v>
      </c>
      <c r="H2102" s="69"/>
      <c r="I2102" s="69" t="s">
        <v>2475</v>
      </c>
      <c r="J2102" s="101">
        <f t="shared" ref="J2102:L2104" si="237">B2105/B$2089</f>
        <v>0.11136126482213439</v>
      </c>
      <c r="K2102" s="101">
        <f t="shared" si="237"/>
        <v>0.10852711423585096</v>
      </c>
      <c r="L2102" s="101">
        <f t="shared" si="237"/>
        <v>0.11382899613587365</v>
      </c>
      <c r="M2102" s="101">
        <f t="shared" ref="M2102:O2104" si="238">E2105/E$2089</f>
        <v>0.10171570658444549</v>
      </c>
      <c r="N2102" s="101">
        <f t="shared" si="238"/>
        <v>0.10068968516859617</v>
      </c>
      <c r="O2102" s="101">
        <f t="shared" si="238"/>
        <v>0.10271067743969781</v>
      </c>
    </row>
    <row r="2103" spans="1:15" x14ac:dyDescent="0.2">
      <c r="A2103" s="69" t="s">
        <v>2359</v>
      </c>
      <c r="B2103" s="106">
        <f>'Main Pt 2'!B2905</f>
        <v>1171505</v>
      </c>
      <c r="C2103" s="106">
        <f>'Main Pt 2'!B2914</f>
        <v>555605</v>
      </c>
      <c r="D2103" s="106">
        <f>'Main Pt 2'!B2923</f>
        <v>615895</v>
      </c>
      <c r="E2103" s="106">
        <f>'Compare Pt 2'!B2905</f>
        <v>5678180</v>
      </c>
      <c r="F2103" s="106">
        <f>'Compare Pt 2'!B2914</f>
        <v>2786945</v>
      </c>
      <c r="G2103" s="106">
        <f>'Compare Pt 2'!B2923</f>
        <v>2891225</v>
      </c>
      <c r="H2103" s="69"/>
      <c r="I2103" s="69" t="s">
        <v>2476</v>
      </c>
      <c r="J2103" s="101">
        <f t="shared" si="237"/>
        <v>2.6562318840579711E-2</v>
      </c>
      <c r="K2103" s="101">
        <f t="shared" si="237"/>
        <v>2.6173720344335065E-2</v>
      </c>
      <c r="L2103" s="101">
        <f t="shared" si="237"/>
        <v>2.6902919496381451E-2</v>
      </c>
      <c r="M2103" s="101">
        <f t="shared" si="238"/>
        <v>2.4318028522120505E-2</v>
      </c>
      <c r="N2103" s="101">
        <f t="shared" si="238"/>
        <v>2.4689066713060762E-2</v>
      </c>
      <c r="O2103" s="101">
        <f t="shared" si="238"/>
        <v>2.3958525621192699E-2</v>
      </c>
    </row>
    <row r="2104" spans="1:15" x14ac:dyDescent="0.2">
      <c r="A2104" s="69" t="s">
        <v>2360</v>
      </c>
      <c r="B2104" s="106">
        <f>'Main Pt 2'!B2906</f>
        <v>654275</v>
      </c>
      <c r="C2104" s="106">
        <f>'Main Pt 2'!B2915</f>
        <v>297540</v>
      </c>
      <c r="D2104" s="106">
        <f>'Main Pt 2'!B2924</f>
        <v>356735</v>
      </c>
      <c r="E2104" s="106">
        <f>'Compare Pt 2'!B2906</f>
        <v>4296720</v>
      </c>
      <c r="F2104" s="106">
        <f>'Compare Pt 2'!B2915</f>
        <v>2104325</v>
      </c>
      <c r="G2104" s="106">
        <f>'Compare Pt 2'!B2924</f>
        <v>2192395</v>
      </c>
      <c r="H2104" s="69"/>
      <c r="I2104" s="69" t="s">
        <v>2477</v>
      </c>
      <c r="J2104" s="101">
        <f t="shared" si="237"/>
        <v>0.10903399209486166</v>
      </c>
      <c r="K2104" s="101">
        <f t="shared" si="237"/>
        <v>0.11682990816675307</v>
      </c>
      <c r="L2104" s="101">
        <f t="shared" si="237"/>
        <v>0.10224056208343278</v>
      </c>
      <c r="M2104" s="101">
        <f t="shared" si="238"/>
        <v>4.0521638864025454E-2</v>
      </c>
      <c r="N2104" s="101">
        <f t="shared" si="238"/>
        <v>4.0671792856719402E-2</v>
      </c>
      <c r="O2104" s="101">
        <f t="shared" si="238"/>
        <v>4.0376044998753469E-2</v>
      </c>
    </row>
    <row r="2105" spans="1:15" x14ac:dyDescent="0.2">
      <c r="A2105" s="69" t="s">
        <v>2361</v>
      </c>
      <c r="B2105" s="106">
        <f>'Main Pt 2'!B2907</f>
        <v>528270</v>
      </c>
      <c r="C2105" s="106">
        <f>'Main Pt 2'!B2916</f>
        <v>239725</v>
      </c>
      <c r="D2105" s="106">
        <f>'Main Pt 2'!B2925</f>
        <v>288540</v>
      </c>
      <c r="E2105" s="106">
        <f>'Compare Pt 2'!B2907</f>
        <v>3467670</v>
      </c>
      <c r="F2105" s="106">
        <f>'Compare Pt 2'!B2916</f>
        <v>1689950</v>
      </c>
      <c r="G2105" s="106">
        <f>'Compare Pt 2'!B2925</f>
        <v>1777720</v>
      </c>
      <c r="H2105" s="69"/>
      <c r="I2105" s="69"/>
      <c r="J2105" s="69"/>
      <c r="K2105" s="69"/>
      <c r="L2105" s="69"/>
      <c r="M2105" s="69"/>
      <c r="N2105" s="69"/>
      <c r="O2105" s="69"/>
    </row>
    <row r="2106" spans="1:15" x14ac:dyDescent="0.2">
      <c r="A2106" s="69" t="s">
        <v>2362</v>
      </c>
      <c r="B2106" s="106">
        <f>'Main Pt 2'!B2908</f>
        <v>126005</v>
      </c>
      <c r="C2106" s="106">
        <f>'Main Pt 2'!B2917</f>
        <v>57815</v>
      </c>
      <c r="D2106" s="106">
        <f>'Main Pt 2'!B2926</f>
        <v>68195</v>
      </c>
      <c r="E2106" s="106">
        <f>'Compare Pt 2'!B2908</f>
        <v>829045</v>
      </c>
      <c r="F2106" s="106">
        <f>'Compare Pt 2'!B2917</f>
        <v>414375</v>
      </c>
      <c r="G2106" s="106">
        <f>'Compare Pt 2'!B2926</f>
        <v>414675</v>
      </c>
      <c r="H2106" s="69"/>
      <c r="I2106" s="69"/>
      <c r="J2106" s="69"/>
      <c r="K2106" s="69"/>
      <c r="L2106" s="69"/>
      <c r="M2106" s="69"/>
      <c r="N2106" s="69"/>
      <c r="O2106" s="69"/>
    </row>
    <row r="2107" spans="1:15" x14ac:dyDescent="0.2">
      <c r="A2107" s="69" t="s">
        <v>2363</v>
      </c>
      <c r="B2107" s="106">
        <f>'Main Pt 2'!B2909</f>
        <v>517230</v>
      </c>
      <c r="C2107" s="106">
        <f>'Main Pt 2'!B2918</f>
        <v>258065</v>
      </c>
      <c r="D2107" s="106">
        <f>'Main Pt 2'!B2927</f>
        <v>259165</v>
      </c>
      <c r="E2107" s="106">
        <f>'Compare Pt 2'!B2909</f>
        <v>1381455</v>
      </c>
      <c r="F2107" s="106">
        <f>'Compare Pt 2'!B2918</f>
        <v>682625</v>
      </c>
      <c r="G2107" s="106">
        <f>'Compare Pt 2'!B2927</f>
        <v>698830</v>
      </c>
      <c r="H2107" s="69"/>
      <c r="I2107" s="69"/>
      <c r="J2107" s="69"/>
      <c r="K2107" s="69"/>
      <c r="L2107" s="69"/>
      <c r="M2107" s="69"/>
      <c r="N2107" s="69"/>
      <c r="O2107" s="69"/>
    </row>
    <row r="2108" spans="1:15" x14ac:dyDescent="0.2">
      <c r="B2108" s="6"/>
      <c r="C2108" s="6"/>
      <c r="D2108" s="6"/>
      <c r="E2108" s="6"/>
      <c r="F2108" s="6"/>
      <c r="G2108" s="6"/>
    </row>
  </sheetData>
  <mergeCells count="20">
    <mergeCell ref="B1:D1"/>
    <mergeCell ref="E1:G1"/>
    <mergeCell ref="R36:X36"/>
    <mergeCell ref="R47:X47"/>
    <mergeCell ref="R604:X604"/>
    <mergeCell ref="R1167:X1167"/>
    <mergeCell ref="R1174:X1174"/>
    <mergeCell ref="R1189:X1189"/>
    <mergeCell ref="R1012:X1012"/>
    <mergeCell ref="R1024:X1024"/>
    <mergeCell ref="R1031:X1031"/>
    <mergeCell ref="R1039:X1039"/>
    <mergeCell ref="R1096:X1096"/>
    <mergeCell ref="R1771:X1771"/>
    <mergeCell ref="R1777:X1777"/>
    <mergeCell ref="R1672:X1672"/>
    <mergeCell ref="R1678:X1678"/>
    <mergeCell ref="R1687:X1687"/>
    <mergeCell ref="R1692:X1692"/>
    <mergeCell ref="R1765:X176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1477"/>
  <sheetViews>
    <sheetView showGridLines="0" zoomScaleNormal="100" workbookViewId="0">
      <selection activeCell="R130" sqref="R130"/>
    </sheetView>
  </sheetViews>
  <sheetFormatPr defaultRowHeight="15" x14ac:dyDescent="0.2"/>
  <sheetData>
    <row r="1" spans="1:18" ht="30" x14ac:dyDescent="0.4">
      <c r="A1" s="70" t="s">
        <v>2524</v>
      </c>
      <c r="B1" s="69"/>
      <c r="C1" s="69"/>
      <c r="D1" s="69"/>
      <c r="E1" s="69"/>
      <c r="F1" s="69"/>
      <c r="G1" s="69"/>
      <c r="H1" s="69"/>
      <c r="I1" s="69"/>
      <c r="J1" s="69"/>
      <c r="K1" s="69"/>
      <c r="L1" s="69"/>
      <c r="M1" s="69"/>
      <c r="N1" s="69"/>
      <c r="O1" s="69"/>
      <c r="P1" s="69"/>
      <c r="Q1" s="69"/>
      <c r="R1" s="69"/>
    </row>
    <row r="2" spans="1:18" x14ac:dyDescent="0.2">
      <c r="A2" s="69"/>
      <c r="B2" s="69"/>
      <c r="C2" s="69"/>
      <c r="D2" s="69"/>
      <c r="E2" s="69"/>
      <c r="F2" s="69"/>
      <c r="G2" s="69"/>
      <c r="H2" s="69"/>
      <c r="I2" s="69"/>
      <c r="J2" s="69"/>
      <c r="K2" s="69"/>
      <c r="L2" s="69"/>
      <c r="M2" s="69"/>
      <c r="N2" s="69"/>
      <c r="O2" s="69"/>
      <c r="P2" s="69"/>
      <c r="Q2" s="69"/>
      <c r="R2" s="69"/>
    </row>
    <row r="3" spans="1:18" ht="25.5" x14ac:dyDescent="0.35">
      <c r="A3" s="72" t="s">
        <v>2522</v>
      </c>
      <c r="B3" s="69"/>
      <c r="C3" s="69"/>
      <c r="D3" s="69"/>
      <c r="E3" s="69"/>
      <c r="F3" s="69"/>
      <c r="G3" s="69"/>
      <c r="H3" s="69"/>
      <c r="I3" s="69"/>
      <c r="J3" s="69"/>
      <c r="K3" s="69"/>
      <c r="L3" s="69"/>
      <c r="M3" s="69"/>
      <c r="N3" s="69"/>
      <c r="O3" s="69"/>
      <c r="P3" s="69"/>
      <c r="Q3" s="69"/>
      <c r="R3" s="69"/>
    </row>
    <row r="4" spans="1:18" x14ac:dyDescent="0.2">
      <c r="A4" s="69"/>
      <c r="B4" s="69"/>
      <c r="C4" s="69"/>
      <c r="D4" s="69"/>
      <c r="E4" s="69"/>
      <c r="F4" s="69"/>
      <c r="G4" s="69"/>
      <c r="H4" s="69"/>
      <c r="I4" s="69"/>
      <c r="J4" s="69"/>
      <c r="K4" s="69"/>
      <c r="L4" s="69"/>
      <c r="M4" s="69"/>
      <c r="N4" s="69"/>
      <c r="O4" s="69"/>
      <c r="P4" s="69"/>
      <c r="Q4" s="69"/>
      <c r="R4" s="69"/>
    </row>
    <row r="5" spans="1:18" x14ac:dyDescent="0.2">
      <c r="A5" s="69"/>
      <c r="B5" s="69"/>
      <c r="C5" s="69"/>
      <c r="D5" s="69"/>
      <c r="E5" s="69"/>
      <c r="F5" s="69"/>
      <c r="G5" s="69"/>
      <c r="H5" s="69"/>
      <c r="I5" s="69"/>
      <c r="J5" s="69"/>
      <c r="K5" s="69"/>
      <c r="L5" s="69"/>
      <c r="M5" s="69"/>
      <c r="N5" s="69"/>
      <c r="O5" s="69"/>
      <c r="P5" s="69"/>
      <c r="Q5" s="69"/>
      <c r="R5" s="69"/>
    </row>
    <row r="6" spans="1:18" x14ac:dyDescent="0.2">
      <c r="A6" s="69"/>
      <c r="B6" s="69"/>
      <c r="C6" s="69"/>
      <c r="D6" s="69"/>
      <c r="E6" s="69"/>
      <c r="F6" s="69"/>
      <c r="G6" s="69"/>
      <c r="H6" s="69"/>
      <c r="I6" s="69"/>
      <c r="J6" s="69"/>
      <c r="K6" s="69"/>
      <c r="L6" s="69"/>
      <c r="M6" s="69"/>
      <c r="N6" s="69"/>
      <c r="O6" s="69"/>
      <c r="P6" s="69"/>
      <c r="Q6" s="69"/>
      <c r="R6" s="69"/>
    </row>
    <row r="7" spans="1:18" x14ac:dyDescent="0.2">
      <c r="A7" s="69"/>
      <c r="B7" s="69"/>
      <c r="C7" s="69"/>
      <c r="D7" s="69"/>
      <c r="E7" s="69"/>
      <c r="F7" s="69"/>
      <c r="G7" s="69"/>
      <c r="H7" s="69"/>
      <c r="I7" s="69"/>
      <c r="J7" s="69"/>
      <c r="K7" s="69"/>
      <c r="L7" s="69"/>
      <c r="M7" s="69"/>
      <c r="N7" s="69"/>
      <c r="O7" s="69"/>
      <c r="P7" s="69"/>
      <c r="Q7" s="69"/>
      <c r="R7" s="69"/>
    </row>
    <row r="8" spans="1:18" x14ac:dyDescent="0.2">
      <c r="A8" s="69"/>
      <c r="B8" s="69"/>
      <c r="C8" s="69"/>
      <c r="D8" s="69"/>
      <c r="E8" s="69"/>
      <c r="F8" s="69"/>
      <c r="G8" s="69"/>
      <c r="H8" s="69"/>
      <c r="I8" s="69"/>
      <c r="J8" s="69"/>
      <c r="K8" s="69"/>
      <c r="L8" s="69"/>
      <c r="M8" s="69"/>
      <c r="N8" s="69"/>
      <c r="O8" s="69"/>
      <c r="P8" s="69"/>
      <c r="Q8" s="69"/>
      <c r="R8" s="69"/>
    </row>
    <row r="9" spans="1:18" x14ac:dyDescent="0.2">
      <c r="A9" s="69"/>
      <c r="B9" s="69"/>
      <c r="C9" s="69"/>
      <c r="D9" s="69"/>
      <c r="E9" s="69"/>
      <c r="F9" s="69"/>
      <c r="G9" s="69"/>
      <c r="H9" s="69"/>
      <c r="I9" s="69"/>
      <c r="J9" s="69"/>
      <c r="K9" s="69"/>
      <c r="L9" s="69"/>
      <c r="M9" s="69"/>
      <c r="N9" s="69"/>
      <c r="O9" s="69"/>
      <c r="P9" s="69"/>
      <c r="Q9" s="69"/>
      <c r="R9" s="69"/>
    </row>
    <row r="10" spans="1:18" x14ac:dyDescent="0.2">
      <c r="A10" s="69"/>
      <c r="B10" s="69"/>
      <c r="C10" s="69"/>
      <c r="D10" s="69"/>
      <c r="E10" s="69"/>
      <c r="F10" s="69"/>
      <c r="G10" s="69"/>
      <c r="H10" s="69"/>
      <c r="I10" s="69"/>
      <c r="J10" s="69"/>
      <c r="K10" s="69"/>
      <c r="L10" s="69"/>
      <c r="M10" s="69"/>
      <c r="N10" s="69"/>
      <c r="O10" s="69"/>
      <c r="P10" s="69"/>
      <c r="Q10" s="69"/>
      <c r="R10" s="69"/>
    </row>
    <row r="11" spans="1:18" x14ac:dyDescent="0.2">
      <c r="A11" s="69"/>
      <c r="B11" s="69"/>
      <c r="C11" s="69"/>
      <c r="D11" s="69"/>
      <c r="E11" s="69"/>
      <c r="F11" s="69"/>
      <c r="G11" s="69"/>
      <c r="H11" s="69"/>
      <c r="I11" s="69"/>
      <c r="J11" s="69"/>
      <c r="K11" s="69"/>
      <c r="L11" s="69"/>
      <c r="M11" s="69"/>
      <c r="N11" s="69"/>
      <c r="O11" s="69"/>
      <c r="P11" s="69"/>
      <c r="Q11" s="69"/>
      <c r="R11" s="69"/>
    </row>
    <row r="12" spans="1:18" x14ac:dyDescent="0.2">
      <c r="A12" s="69"/>
      <c r="B12" s="69"/>
      <c r="C12" s="69"/>
      <c r="D12" s="69"/>
      <c r="E12" s="69"/>
      <c r="F12" s="69"/>
      <c r="G12" s="69"/>
      <c r="H12" s="69"/>
      <c r="I12" s="69"/>
      <c r="J12" s="69"/>
      <c r="K12" s="69"/>
      <c r="L12" s="69"/>
      <c r="M12" s="69"/>
      <c r="N12" s="69"/>
      <c r="O12" s="69"/>
      <c r="P12" s="69"/>
      <c r="Q12" s="69"/>
      <c r="R12" s="69"/>
    </row>
    <row r="13" spans="1:18" x14ac:dyDescent="0.2">
      <c r="A13" s="69"/>
      <c r="B13" s="69"/>
      <c r="C13" s="69"/>
      <c r="D13" s="69"/>
      <c r="E13" s="69"/>
      <c r="F13" s="69"/>
      <c r="G13" s="69"/>
      <c r="H13" s="69"/>
      <c r="I13" s="69"/>
      <c r="J13" s="69"/>
      <c r="K13" s="69"/>
      <c r="L13" s="69"/>
      <c r="M13" s="69"/>
      <c r="N13" s="69"/>
      <c r="O13" s="69"/>
      <c r="P13" s="69"/>
      <c r="Q13" s="69"/>
      <c r="R13" s="69"/>
    </row>
    <row r="14" spans="1:18" x14ac:dyDescent="0.2">
      <c r="A14" s="69"/>
      <c r="B14" s="69"/>
      <c r="C14" s="69"/>
      <c r="D14" s="69"/>
      <c r="E14" s="69"/>
      <c r="F14" s="69"/>
      <c r="G14" s="69"/>
      <c r="H14" s="69"/>
      <c r="I14" s="69"/>
      <c r="J14" s="69"/>
      <c r="K14" s="69"/>
      <c r="L14" s="69"/>
      <c r="M14" s="69"/>
      <c r="N14" s="69"/>
      <c r="O14" s="69"/>
      <c r="P14" s="69"/>
      <c r="Q14" s="69"/>
      <c r="R14" s="69"/>
    </row>
    <row r="15" spans="1:18" x14ac:dyDescent="0.2">
      <c r="A15" s="69"/>
      <c r="B15" s="69"/>
      <c r="C15" s="69"/>
      <c r="D15" s="69"/>
      <c r="E15" s="69"/>
      <c r="F15" s="69"/>
      <c r="G15" s="69"/>
      <c r="H15" s="69"/>
      <c r="I15" s="69"/>
      <c r="J15" s="69"/>
      <c r="K15" s="69"/>
      <c r="L15" s="69"/>
      <c r="M15" s="69"/>
      <c r="N15" s="69"/>
      <c r="O15" s="69"/>
      <c r="P15" s="69"/>
      <c r="Q15" s="69"/>
      <c r="R15" s="69"/>
    </row>
    <row r="16" spans="1:18" x14ac:dyDescent="0.2">
      <c r="A16" s="69"/>
      <c r="B16" s="69"/>
      <c r="C16" s="69"/>
      <c r="D16" s="69"/>
      <c r="E16" s="69"/>
      <c r="F16" s="69"/>
      <c r="G16" s="69"/>
      <c r="H16" s="69"/>
      <c r="I16" s="69"/>
      <c r="J16" s="69"/>
      <c r="K16" s="69"/>
      <c r="L16" s="69"/>
      <c r="M16" s="69"/>
      <c r="N16" s="69"/>
      <c r="O16" s="69"/>
      <c r="P16" s="69"/>
      <c r="Q16" s="69"/>
      <c r="R16" s="69"/>
    </row>
    <row r="17" spans="1:18" x14ac:dyDescent="0.2">
      <c r="A17" s="69"/>
      <c r="B17" s="69"/>
      <c r="C17" s="69"/>
      <c r="D17" s="69"/>
      <c r="E17" s="69"/>
      <c r="F17" s="69"/>
      <c r="G17" s="69"/>
      <c r="H17" s="69"/>
      <c r="I17" s="69"/>
      <c r="J17" s="69"/>
      <c r="K17" s="69"/>
      <c r="L17" s="69"/>
      <c r="M17" s="69"/>
      <c r="N17" s="69"/>
      <c r="O17" s="69"/>
      <c r="P17" s="69"/>
      <c r="Q17" s="69"/>
      <c r="R17" s="69"/>
    </row>
    <row r="18" spans="1:18" x14ac:dyDescent="0.2">
      <c r="A18" s="69"/>
      <c r="B18" s="69"/>
      <c r="C18" s="69"/>
      <c r="D18" s="69"/>
      <c r="E18" s="69"/>
      <c r="F18" s="69"/>
      <c r="G18" s="69"/>
      <c r="H18" s="69"/>
      <c r="I18" s="69"/>
      <c r="J18" s="69"/>
      <c r="K18" s="69"/>
      <c r="L18" s="69"/>
      <c r="M18" s="69"/>
      <c r="N18" s="69"/>
      <c r="O18" s="69"/>
      <c r="P18" s="69"/>
      <c r="Q18" s="69"/>
      <c r="R18" s="69"/>
    </row>
    <row r="19" spans="1:18" x14ac:dyDescent="0.2">
      <c r="A19" s="69"/>
      <c r="B19" s="69"/>
      <c r="C19" s="69"/>
      <c r="D19" s="69"/>
      <c r="E19" s="69"/>
      <c r="F19" s="69"/>
      <c r="G19" s="69"/>
      <c r="H19" s="69"/>
      <c r="I19" s="69"/>
      <c r="J19" s="69"/>
      <c r="K19" s="69"/>
      <c r="L19" s="69"/>
      <c r="M19" s="69"/>
      <c r="N19" s="69"/>
      <c r="O19" s="69"/>
      <c r="P19" s="69"/>
      <c r="Q19" s="69"/>
      <c r="R19" s="69"/>
    </row>
    <row r="20" spans="1:18" x14ac:dyDescent="0.2">
      <c r="A20" s="69"/>
      <c r="B20" s="69"/>
      <c r="C20" s="69"/>
      <c r="D20" s="69"/>
      <c r="E20" s="69"/>
      <c r="F20" s="69"/>
      <c r="G20" s="69"/>
      <c r="H20" s="69"/>
      <c r="I20" s="69"/>
      <c r="J20" s="69"/>
      <c r="K20" s="69"/>
      <c r="L20" s="69"/>
      <c r="M20" s="69"/>
      <c r="N20" s="69"/>
      <c r="O20" s="69"/>
      <c r="P20" s="69"/>
      <c r="Q20" s="69"/>
      <c r="R20" s="69"/>
    </row>
    <row r="21" spans="1:18" x14ac:dyDescent="0.2">
      <c r="A21" s="69"/>
      <c r="B21" s="69"/>
      <c r="C21" s="69"/>
      <c r="D21" s="69"/>
      <c r="E21" s="69"/>
      <c r="F21" s="69"/>
      <c r="G21" s="69"/>
      <c r="H21" s="69"/>
      <c r="I21" s="69"/>
      <c r="J21" s="69"/>
      <c r="K21" s="69"/>
      <c r="L21" s="69"/>
      <c r="M21" s="69"/>
      <c r="N21" s="69"/>
      <c r="O21" s="69"/>
      <c r="P21" s="69"/>
      <c r="Q21" s="69"/>
      <c r="R21" s="69"/>
    </row>
    <row r="22" spans="1:18" x14ac:dyDescent="0.2">
      <c r="A22" s="69"/>
      <c r="B22" s="69"/>
      <c r="C22" s="69"/>
      <c r="D22" s="69"/>
      <c r="E22" s="69"/>
      <c r="F22" s="69"/>
      <c r="G22" s="69"/>
      <c r="H22" s="69"/>
      <c r="I22" s="69"/>
      <c r="J22" s="69"/>
      <c r="K22" s="69"/>
      <c r="L22" s="69"/>
      <c r="M22" s="69"/>
      <c r="N22" s="69"/>
      <c r="O22" s="69"/>
      <c r="P22" s="69"/>
      <c r="Q22" s="69"/>
      <c r="R22" s="69"/>
    </row>
    <row r="23" spans="1:18" x14ac:dyDescent="0.2">
      <c r="A23" s="69"/>
      <c r="B23" s="69"/>
      <c r="C23" s="69"/>
      <c r="D23" s="69"/>
      <c r="E23" s="69"/>
      <c r="F23" s="69"/>
      <c r="G23" s="69"/>
      <c r="H23" s="69"/>
      <c r="I23" s="69"/>
      <c r="J23" s="69"/>
      <c r="K23" s="69"/>
      <c r="L23" s="69"/>
      <c r="M23" s="69"/>
      <c r="N23" s="69"/>
      <c r="O23" s="69"/>
      <c r="P23" s="69"/>
      <c r="Q23" s="69"/>
      <c r="R23" s="69"/>
    </row>
    <row r="24" spans="1:18" x14ac:dyDescent="0.2">
      <c r="A24" s="69"/>
      <c r="B24" s="69"/>
      <c r="C24" s="69"/>
      <c r="D24" s="69"/>
      <c r="E24" s="69"/>
      <c r="F24" s="69"/>
      <c r="G24" s="69"/>
      <c r="H24" s="69"/>
      <c r="I24" s="69"/>
      <c r="J24" s="69"/>
      <c r="K24" s="69"/>
      <c r="L24" s="69"/>
      <c r="M24" s="69"/>
      <c r="N24" s="69"/>
      <c r="O24" s="69"/>
      <c r="P24" s="69"/>
      <c r="Q24" s="69"/>
      <c r="R24" s="69"/>
    </row>
    <row r="25" spans="1:18" x14ac:dyDescent="0.2">
      <c r="A25" s="69"/>
      <c r="B25" s="69"/>
      <c r="C25" s="69"/>
      <c r="D25" s="69"/>
      <c r="E25" s="69"/>
      <c r="F25" s="69"/>
      <c r="G25" s="69"/>
      <c r="H25" s="69"/>
      <c r="I25" s="69"/>
      <c r="J25" s="69"/>
      <c r="K25" s="69"/>
      <c r="L25" s="69"/>
      <c r="M25" s="69"/>
      <c r="N25" s="69"/>
      <c r="O25" s="69"/>
      <c r="P25" s="69"/>
      <c r="Q25" s="69"/>
      <c r="R25" s="69"/>
    </row>
    <row r="26" spans="1:18" x14ac:dyDescent="0.2">
      <c r="A26" s="69"/>
      <c r="B26" s="69"/>
      <c r="C26" s="69"/>
      <c r="D26" s="69"/>
      <c r="E26" s="69"/>
      <c r="F26" s="69"/>
      <c r="G26" s="69"/>
      <c r="H26" s="69"/>
      <c r="I26" s="69"/>
      <c r="J26" s="69"/>
      <c r="K26" s="69"/>
      <c r="L26" s="69"/>
      <c r="M26" s="69"/>
      <c r="N26" s="69"/>
      <c r="O26" s="69"/>
      <c r="P26" s="69"/>
      <c r="Q26" s="69"/>
      <c r="R26" s="69"/>
    </row>
    <row r="27" spans="1:18" x14ac:dyDescent="0.2">
      <c r="A27" s="69"/>
      <c r="B27" s="69"/>
      <c r="C27" s="69"/>
      <c r="D27" s="69"/>
      <c r="E27" s="69"/>
      <c r="F27" s="69"/>
      <c r="G27" s="69"/>
      <c r="H27" s="69"/>
      <c r="I27" s="69"/>
      <c r="J27" s="69"/>
      <c r="K27" s="69"/>
      <c r="L27" s="69"/>
      <c r="M27" s="69"/>
      <c r="N27" s="69"/>
      <c r="O27" s="69"/>
      <c r="P27" s="69"/>
      <c r="Q27" s="69"/>
      <c r="R27" s="69"/>
    </row>
    <row r="28" spans="1:18" x14ac:dyDescent="0.2">
      <c r="A28" s="69"/>
      <c r="B28" s="69"/>
      <c r="C28" s="69"/>
      <c r="D28" s="69"/>
      <c r="E28" s="69"/>
      <c r="F28" s="69"/>
      <c r="G28" s="69"/>
      <c r="H28" s="69"/>
      <c r="I28" s="69"/>
      <c r="J28" s="69"/>
      <c r="K28" s="69"/>
      <c r="L28" s="69"/>
      <c r="M28" s="69"/>
      <c r="N28" s="69"/>
      <c r="O28" s="69"/>
      <c r="P28" s="69"/>
      <c r="Q28" s="69"/>
      <c r="R28" s="69"/>
    </row>
    <row r="29" spans="1:18" x14ac:dyDescent="0.2">
      <c r="A29" s="69"/>
      <c r="B29" s="69"/>
      <c r="C29" s="69"/>
      <c r="D29" s="69"/>
      <c r="E29" s="69"/>
      <c r="F29" s="69"/>
      <c r="G29" s="69"/>
      <c r="H29" s="69"/>
      <c r="I29" s="69"/>
      <c r="J29" s="69"/>
      <c r="K29" s="69"/>
      <c r="L29" s="69"/>
      <c r="M29" s="69"/>
      <c r="N29" s="69"/>
      <c r="O29" s="69"/>
      <c r="P29" s="69"/>
      <c r="Q29" s="69"/>
      <c r="R29" s="69"/>
    </row>
    <row r="30" spans="1:18" x14ac:dyDescent="0.2">
      <c r="A30" s="69"/>
      <c r="B30" s="69"/>
      <c r="C30" s="69"/>
      <c r="D30" s="69"/>
      <c r="E30" s="69"/>
      <c r="F30" s="69"/>
      <c r="G30" s="69"/>
      <c r="H30" s="69"/>
      <c r="I30" s="69"/>
      <c r="J30" s="69"/>
      <c r="K30" s="69"/>
      <c r="L30" s="69"/>
      <c r="M30" s="69"/>
      <c r="N30" s="69"/>
      <c r="O30" s="69"/>
      <c r="P30" s="69"/>
      <c r="Q30" s="69"/>
      <c r="R30" s="69"/>
    </row>
    <row r="31" spans="1:18" s="7" customFormat="1" ht="30" x14ac:dyDescent="0.4">
      <c r="A31" s="83" t="s">
        <v>2525</v>
      </c>
      <c r="B31" s="84"/>
      <c r="C31" s="84"/>
      <c r="D31" s="84"/>
      <c r="E31" s="84"/>
      <c r="F31" s="84"/>
      <c r="G31" s="84"/>
      <c r="H31" s="84"/>
      <c r="I31" s="84"/>
      <c r="J31" s="84"/>
      <c r="K31" s="84"/>
      <c r="L31" s="84"/>
      <c r="M31" s="84"/>
      <c r="N31" s="84"/>
      <c r="O31" s="84"/>
      <c r="P31" s="84"/>
      <c r="Q31" s="132" t="s">
        <v>2686</v>
      </c>
      <c r="R31" s="130">
        <v>0.03</v>
      </c>
    </row>
    <row r="32" spans="1:18" s="7" customFormat="1" x14ac:dyDescent="0.2">
      <c r="A32" s="84"/>
      <c r="B32" s="84"/>
      <c r="C32" s="84"/>
      <c r="D32" s="84"/>
      <c r="E32" s="84"/>
      <c r="F32" s="84"/>
      <c r="G32" s="84"/>
      <c r="H32" s="84"/>
      <c r="I32" s="84"/>
      <c r="J32" s="84"/>
      <c r="K32" s="84"/>
      <c r="L32" s="84"/>
      <c r="M32" s="84"/>
      <c r="N32" s="84"/>
      <c r="O32" s="84"/>
      <c r="P32" s="84"/>
      <c r="Q32" s="84"/>
      <c r="R32" s="84"/>
    </row>
    <row r="33" spans="1:18" ht="25.5" x14ac:dyDescent="0.35">
      <c r="A33" s="85" t="s">
        <v>2427</v>
      </c>
      <c r="B33" s="84"/>
      <c r="C33" s="84"/>
      <c r="D33" s="84"/>
      <c r="E33" s="84"/>
      <c r="F33" s="84"/>
      <c r="G33" s="84"/>
      <c r="H33" s="84"/>
      <c r="I33" s="84"/>
      <c r="J33" s="84"/>
      <c r="K33" s="84"/>
      <c r="L33" s="84"/>
      <c r="M33" s="84"/>
      <c r="N33" s="84"/>
      <c r="O33" s="84"/>
      <c r="P33" s="84"/>
      <c r="Q33" s="84"/>
      <c r="R33" s="84"/>
    </row>
    <row r="34" spans="1:18" x14ac:dyDescent="0.2">
      <c r="A34" s="84"/>
      <c r="B34" s="84"/>
      <c r="C34" s="84"/>
      <c r="D34" s="84"/>
      <c r="E34" s="84"/>
      <c r="F34" s="84"/>
      <c r="G34" s="84"/>
      <c r="H34" s="84"/>
      <c r="I34" s="84"/>
      <c r="J34" s="84"/>
      <c r="K34" s="84"/>
      <c r="L34" s="84"/>
      <c r="M34" s="84"/>
      <c r="N34" s="84"/>
      <c r="O34" s="84"/>
      <c r="P34" s="84"/>
      <c r="Q34" s="84"/>
      <c r="R34" s="84"/>
    </row>
    <row r="35" spans="1:18" x14ac:dyDescent="0.2">
      <c r="A35" s="84"/>
      <c r="B35" s="84"/>
      <c r="C35" s="84"/>
      <c r="D35" s="84"/>
      <c r="E35" s="84"/>
      <c r="F35" s="84"/>
      <c r="G35" s="84"/>
      <c r="H35" s="84"/>
      <c r="I35" s="84"/>
      <c r="J35" s="84"/>
      <c r="K35" s="84"/>
      <c r="L35" s="84"/>
      <c r="M35" s="84"/>
      <c r="N35" s="84"/>
      <c r="O35" s="84"/>
      <c r="P35" s="84"/>
      <c r="Q35" s="84"/>
      <c r="R35" s="84"/>
    </row>
    <row r="36" spans="1:18" x14ac:dyDescent="0.2">
      <c r="A36" s="84"/>
      <c r="B36" s="84"/>
      <c r="C36" s="84"/>
      <c r="D36" s="84"/>
      <c r="E36" s="84"/>
      <c r="F36" s="84"/>
      <c r="G36" s="84"/>
      <c r="H36" s="84"/>
      <c r="I36" s="84"/>
      <c r="J36" s="84"/>
      <c r="K36" s="84"/>
      <c r="L36" s="84"/>
      <c r="M36" s="84"/>
      <c r="N36" s="84"/>
      <c r="O36" s="84"/>
      <c r="P36" s="84"/>
      <c r="Q36" s="84"/>
      <c r="R36" s="84"/>
    </row>
    <row r="37" spans="1:18" x14ac:dyDescent="0.2">
      <c r="A37" s="84"/>
      <c r="B37" s="84"/>
      <c r="C37" s="84"/>
      <c r="D37" s="84"/>
      <c r="E37" s="84"/>
      <c r="F37" s="84"/>
      <c r="G37" s="84"/>
      <c r="H37" s="84"/>
      <c r="I37" s="84"/>
      <c r="J37" s="84"/>
      <c r="K37" s="84"/>
      <c r="L37" s="84"/>
      <c r="M37" s="84"/>
      <c r="N37" s="84"/>
      <c r="O37" s="84"/>
      <c r="P37" s="84"/>
      <c r="Q37" s="84"/>
      <c r="R37" s="84"/>
    </row>
    <row r="38" spans="1:18" x14ac:dyDescent="0.2">
      <c r="A38" s="84"/>
      <c r="B38" s="84"/>
      <c r="C38" s="84"/>
      <c r="D38" s="84"/>
      <c r="E38" s="84"/>
      <c r="F38" s="84"/>
      <c r="G38" s="84"/>
      <c r="H38" s="84"/>
      <c r="I38" s="84"/>
      <c r="J38" s="84"/>
      <c r="K38" s="84"/>
      <c r="L38" s="84"/>
      <c r="M38" s="84"/>
      <c r="N38" s="84"/>
      <c r="O38" s="84"/>
      <c r="P38" s="84"/>
      <c r="Q38" s="84"/>
      <c r="R38" s="84"/>
    </row>
    <row r="39" spans="1:18" x14ac:dyDescent="0.2">
      <c r="A39" s="84"/>
      <c r="B39" s="84"/>
      <c r="C39" s="84"/>
      <c r="D39" s="84"/>
      <c r="E39" s="84"/>
      <c r="F39" s="84"/>
      <c r="G39" s="84"/>
      <c r="H39" s="84"/>
      <c r="I39" s="84"/>
      <c r="J39" s="84"/>
      <c r="K39" s="84"/>
      <c r="L39" s="84"/>
      <c r="M39" s="84"/>
      <c r="N39" s="84"/>
      <c r="O39" s="84"/>
      <c r="P39" s="84"/>
      <c r="Q39" s="84"/>
      <c r="R39" s="84"/>
    </row>
    <row r="40" spans="1:18" x14ac:dyDescent="0.2">
      <c r="A40" s="84"/>
      <c r="B40" s="84"/>
      <c r="C40" s="84"/>
      <c r="D40" s="84"/>
      <c r="E40" s="84"/>
      <c r="F40" s="84"/>
      <c r="G40" s="84"/>
      <c r="H40" s="84"/>
      <c r="I40" s="84"/>
      <c r="J40" s="84"/>
      <c r="K40" s="84"/>
      <c r="L40" s="84"/>
      <c r="M40" s="84"/>
      <c r="N40" s="84"/>
      <c r="O40" s="84"/>
      <c r="P40" s="84"/>
      <c r="Q40" s="84"/>
      <c r="R40" s="84"/>
    </row>
    <row r="41" spans="1:18" x14ac:dyDescent="0.2">
      <c r="A41" s="84"/>
      <c r="B41" s="84"/>
      <c r="C41" s="84"/>
      <c r="D41" s="84"/>
      <c r="E41" s="84"/>
      <c r="F41" s="84"/>
      <c r="G41" s="84"/>
      <c r="H41" s="84"/>
      <c r="I41" s="84"/>
      <c r="J41" s="84"/>
      <c r="K41" s="84"/>
      <c r="L41" s="84"/>
      <c r="M41" s="84"/>
      <c r="N41" s="84"/>
      <c r="O41" s="84"/>
      <c r="P41" s="84"/>
      <c r="Q41" s="84"/>
      <c r="R41" s="84"/>
    </row>
    <row r="42" spans="1:18" x14ac:dyDescent="0.2">
      <c r="A42" s="84"/>
      <c r="B42" s="84"/>
      <c r="C42" s="84"/>
      <c r="D42" s="84"/>
      <c r="E42" s="84"/>
      <c r="F42" s="84"/>
      <c r="G42" s="84"/>
      <c r="H42" s="84"/>
      <c r="I42" s="84"/>
      <c r="J42" s="84"/>
      <c r="K42" s="84"/>
      <c r="L42" s="84"/>
      <c r="M42" s="84"/>
      <c r="N42" s="84"/>
      <c r="O42" s="84"/>
      <c r="P42" s="84"/>
      <c r="Q42" s="84"/>
      <c r="R42" s="84"/>
    </row>
    <row r="43" spans="1:18" x14ac:dyDescent="0.2">
      <c r="A43" s="84"/>
      <c r="B43" s="84"/>
      <c r="C43" s="84"/>
      <c r="D43" s="84"/>
      <c r="E43" s="84"/>
      <c r="F43" s="84"/>
      <c r="G43" s="84"/>
      <c r="H43" s="84"/>
      <c r="I43" s="84"/>
      <c r="J43" s="84"/>
      <c r="K43" s="84"/>
      <c r="L43" s="84"/>
      <c r="M43" s="84"/>
      <c r="N43" s="84"/>
      <c r="O43" s="84"/>
      <c r="P43" s="84"/>
      <c r="Q43" s="84"/>
      <c r="R43" s="84"/>
    </row>
    <row r="44" spans="1:18" x14ac:dyDescent="0.2">
      <c r="A44" s="84"/>
      <c r="B44" s="84"/>
      <c r="C44" s="84"/>
      <c r="D44" s="84"/>
      <c r="E44" s="84"/>
      <c r="F44" s="84"/>
      <c r="G44" s="84"/>
      <c r="H44" s="84"/>
      <c r="I44" s="84"/>
      <c r="J44" s="84"/>
      <c r="K44" s="84"/>
      <c r="L44" s="84"/>
      <c r="M44" s="84"/>
      <c r="N44" s="84"/>
      <c r="O44" s="84"/>
      <c r="P44" s="84"/>
      <c r="Q44" s="84"/>
      <c r="R44" s="84"/>
    </row>
    <row r="45" spans="1:18" x14ac:dyDescent="0.2">
      <c r="A45" s="84"/>
      <c r="B45" s="84"/>
      <c r="C45" s="84"/>
      <c r="D45" s="84"/>
      <c r="E45" s="84"/>
      <c r="F45" s="84"/>
      <c r="G45" s="84"/>
      <c r="H45" s="84"/>
      <c r="I45" s="84"/>
      <c r="J45" s="84"/>
      <c r="K45" s="84"/>
      <c r="L45" s="84"/>
      <c r="M45" s="84"/>
      <c r="N45" s="84"/>
      <c r="O45" s="84"/>
      <c r="P45" s="84"/>
      <c r="Q45" s="84"/>
      <c r="R45" s="84"/>
    </row>
    <row r="46" spans="1:18" x14ac:dyDescent="0.2">
      <c r="A46" s="84"/>
      <c r="B46" s="84"/>
      <c r="C46" s="84"/>
      <c r="D46" s="84"/>
      <c r="E46" s="84"/>
      <c r="F46" s="84"/>
      <c r="G46" s="84"/>
      <c r="H46" s="84"/>
      <c r="I46" s="84"/>
      <c r="J46" s="84"/>
      <c r="K46" s="84"/>
      <c r="L46" s="84"/>
      <c r="M46" s="84"/>
      <c r="N46" s="84"/>
      <c r="O46" s="84"/>
      <c r="P46" s="84"/>
      <c r="Q46" s="84"/>
      <c r="R46" s="84"/>
    </row>
    <row r="47" spans="1:18" x14ac:dyDescent="0.2">
      <c r="A47" s="84"/>
      <c r="B47" s="84"/>
      <c r="C47" s="84"/>
      <c r="D47" s="84"/>
      <c r="E47" s="84"/>
      <c r="F47" s="84"/>
      <c r="G47" s="84"/>
      <c r="H47" s="84"/>
      <c r="I47" s="84"/>
      <c r="J47" s="84"/>
      <c r="K47" s="84"/>
      <c r="L47" s="84"/>
      <c r="M47" s="84"/>
      <c r="N47" s="84"/>
      <c r="O47" s="84"/>
      <c r="P47" s="84"/>
      <c r="Q47" s="84"/>
      <c r="R47" s="84"/>
    </row>
    <row r="48" spans="1:18" x14ac:dyDescent="0.2">
      <c r="A48" s="84"/>
      <c r="B48" s="84"/>
      <c r="C48" s="84"/>
      <c r="D48" s="84"/>
      <c r="E48" s="84"/>
      <c r="F48" s="84"/>
      <c r="G48" s="84"/>
      <c r="H48" s="84"/>
      <c r="I48" s="84"/>
      <c r="J48" s="84"/>
      <c r="K48" s="84"/>
      <c r="L48" s="84"/>
      <c r="M48" s="84"/>
      <c r="N48" s="84"/>
      <c r="O48" s="84"/>
      <c r="P48" s="84"/>
      <c r="Q48" s="84"/>
      <c r="R48" s="84"/>
    </row>
    <row r="49" spans="1:18" x14ac:dyDescent="0.2">
      <c r="A49" s="84"/>
      <c r="B49" s="84"/>
      <c r="C49" s="84"/>
      <c r="D49" s="84"/>
      <c r="E49" s="84"/>
      <c r="F49" s="84"/>
      <c r="G49" s="84"/>
      <c r="H49" s="84"/>
      <c r="I49" s="84"/>
      <c r="J49" s="84"/>
      <c r="K49" s="84"/>
      <c r="L49" s="84"/>
      <c r="M49" s="84"/>
      <c r="N49" s="84"/>
      <c r="O49" s="84"/>
      <c r="P49" s="84"/>
      <c r="Q49" s="84"/>
      <c r="R49" s="84"/>
    </row>
    <row r="50" spans="1:18" x14ac:dyDescent="0.2">
      <c r="A50" s="84"/>
      <c r="B50" s="84"/>
      <c r="C50" s="84"/>
      <c r="D50" s="84"/>
      <c r="E50" s="84"/>
      <c r="F50" s="84"/>
      <c r="G50" s="84"/>
      <c r="H50" s="84"/>
      <c r="I50" s="84"/>
      <c r="J50" s="84"/>
      <c r="K50" s="84"/>
      <c r="L50" s="84"/>
      <c r="M50" s="84"/>
      <c r="N50" s="84"/>
      <c r="O50" s="84"/>
      <c r="P50" s="84"/>
      <c r="Q50" s="84"/>
      <c r="R50" s="84"/>
    </row>
    <row r="51" spans="1:18" x14ac:dyDescent="0.2">
      <c r="A51" s="84"/>
      <c r="B51" s="84"/>
      <c r="C51" s="84"/>
      <c r="D51" s="84"/>
      <c r="E51" s="84"/>
      <c r="F51" s="84"/>
      <c r="G51" s="84"/>
      <c r="H51" s="84"/>
      <c r="I51" s="84"/>
      <c r="J51" s="84"/>
      <c r="K51" s="84"/>
      <c r="L51" s="84"/>
      <c r="M51" s="84"/>
      <c r="N51" s="84"/>
      <c r="O51" s="84"/>
      <c r="P51" s="84"/>
      <c r="Q51" s="84"/>
      <c r="R51" s="84"/>
    </row>
    <row r="52" spans="1:18" x14ac:dyDescent="0.2">
      <c r="A52" s="84"/>
      <c r="B52" s="84"/>
      <c r="C52" s="84"/>
      <c r="D52" s="84"/>
      <c r="E52" s="84"/>
      <c r="F52" s="84"/>
      <c r="G52" s="84"/>
      <c r="H52" s="84"/>
      <c r="I52" s="84"/>
      <c r="J52" s="84"/>
      <c r="K52" s="84"/>
      <c r="L52" s="84"/>
      <c r="M52" s="84"/>
      <c r="N52" s="84"/>
      <c r="O52" s="84"/>
      <c r="P52" s="84"/>
      <c r="Q52" s="84"/>
      <c r="R52" s="84"/>
    </row>
    <row r="53" spans="1:18" x14ac:dyDescent="0.2">
      <c r="A53" s="84"/>
      <c r="B53" s="84"/>
      <c r="C53" s="84"/>
      <c r="D53" s="84"/>
      <c r="E53" s="84"/>
      <c r="F53" s="84"/>
      <c r="G53" s="84"/>
      <c r="H53" s="84"/>
      <c r="I53" s="84"/>
      <c r="J53" s="84"/>
      <c r="K53" s="84"/>
      <c r="L53" s="84"/>
      <c r="M53" s="84"/>
      <c r="N53" s="84"/>
      <c r="O53" s="84"/>
      <c r="P53" s="84"/>
      <c r="Q53" s="84"/>
      <c r="R53" s="84"/>
    </row>
    <row r="54" spans="1:18" x14ac:dyDescent="0.2">
      <c r="A54" s="84"/>
      <c r="B54" s="84"/>
      <c r="C54" s="84"/>
      <c r="D54" s="84"/>
      <c r="E54" s="84"/>
      <c r="F54" s="84"/>
      <c r="G54" s="84"/>
      <c r="H54" s="84"/>
      <c r="I54" s="84"/>
      <c r="J54" s="84"/>
      <c r="K54" s="84"/>
      <c r="L54" s="84"/>
      <c r="M54" s="84"/>
      <c r="N54" s="84"/>
      <c r="O54" s="84"/>
      <c r="P54" s="84"/>
      <c r="Q54" s="84"/>
      <c r="R54" s="84"/>
    </row>
    <row r="55" spans="1:18" x14ac:dyDescent="0.2">
      <c r="A55" s="84"/>
      <c r="B55" s="84"/>
      <c r="C55" s="84"/>
      <c r="D55" s="84"/>
      <c r="E55" s="84"/>
      <c r="F55" s="84"/>
      <c r="G55" s="84"/>
      <c r="H55" s="84"/>
      <c r="I55" s="84"/>
      <c r="J55" s="84"/>
      <c r="K55" s="84"/>
      <c r="L55" s="84"/>
      <c r="M55" s="84"/>
      <c r="N55" s="84"/>
      <c r="O55" s="84"/>
      <c r="P55" s="84"/>
      <c r="Q55" s="84"/>
      <c r="R55" s="84"/>
    </row>
    <row r="56" spans="1:18" x14ac:dyDescent="0.2">
      <c r="A56" s="84"/>
      <c r="B56" s="84"/>
      <c r="C56" s="84"/>
      <c r="D56" s="84"/>
      <c r="E56" s="84"/>
      <c r="F56" s="84"/>
      <c r="G56" s="84"/>
      <c r="H56" s="84"/>
      <c r="I56" s="84"/>
      <c r="J56" s="84"/>
      <c r="K56" s="84"/>
      <c r="L56" s="84"/>
      <c r="M56" s="84"/>
      <c r="N56" s="84"/>
      <c r="O56" s="84"/>
      <c r="P56" s="84"/>
      <c r="Q56" s="84"/>
      <c r="R56" s="84"/>
    </row>
    <row r="57" spans="1:18" x14ac:dyDescent="0.2">
      <c r="A57" s="84"/>
      <c r="B57" s="84"/>
      <c r="C57" s="84"/>
      <c r="D57" s="84"/>
      <c r="E57" s="84"/>
      <c r="F57" s="84"/>
      <c r="G57" s="84"/>
      <c r="H57" s="84"/>
      <c r="I57" s="84"/>
      <c r="J57" s="84"/>
      <c r="K57" s="84"/>
      <c r="L57" s="84"/>
      <c r="M57" s="84"/>
      <c r="N57" s="84"/>
      <c r="O57" s="84"/>
      <c r="P57" s="84"/>
      <c r="Q57" s="84"/>
      <c r="R57" s="84"/>
    </row>
    <row r="58" spans="1:18" x14ac:dyDescent="0.2">
      <c r="A58" s="84"/>
      <c r="B58" s="84"/>
      <c r="C58" s="84"/>
      <c r="D58" s="84"/>
      <c r="E58" s="84"/>
      <c r="F58" s="84"/>
      <c r="G58" s="84"/>
      <c r="H58" s="84"/>
      <c r="I58" s="84"/>
      <c r="J58" s="84"/>
      <c r="K58" s="84"/>
      <c r="L58" s="84"/>
      <c r="M58" s="84"/>
      <c r="N58" s="84"/>
      <c r="O58" s="84"/>
      <c r="P58" s="84"/>
      <c r="Q58" s="84"/>
      <c r="R58" s="84"/>
    </row>
    <row r="59" spans="1:18" x14ac:dyDescent="0.2">
      <c r="A59" s="84"/>
      <c r="B59" s="84"/>
      <c r="C59" s="84"/>
      <c r="D59" s="84"/>
      <c r="E59" s="84"/>
      <c r="F59" s="84"/>
      <c r="G59" s="84"/>
      <c r="H59" s="84"/>
      <c r="I59" s="84"/>
      <c r="J59" s="84"/>
      <c r="K59" s="84"/>
      <c r="L59" s="84"/>
      <c r="M59" s="84"/>
      <c r="N59" s="84"/>
      <c r="O59" s="84"/>
      <c r="P59" s="84"/>
      <c r="Q59" s="84"/>
      <c r="R59" s="84"/>
    </row>
    <row r="60" spans="1:18" ht="25.5" x14ac:dyDescent="0.35">
      <c r="A60" s="85" t="s">
        <v>2651</v>
      </c>
      <c r="B60" s="84"/>
      <c r="C60" s="84"/>
      <c r="D60" s="84"/>
      <c r="E60" s="84"/>
      <c r="F60" s="84"/>
      <c r="G60" s="84"/>
      <c r="H60" s="84"/>
      <c r="I60" s="84"/>
      <c r="J60" s="84"/>
      <c r="K60" s="84"/>
      <c r="L60" s="84"/>
      <c r="M60" s="84"/>
      <c r="N60" s="84"/>
      <c r="O60" s="84"/>
      <c r="P60" s="84"/>
      <c r="Q60" s="84"/>
      <c r="R60" s="84"/>
    </row>
    <row r="61" spans="1:18" x14ac:dyDescent="0.2">
      <c r="A61" s="84"/>
      <c r="B61" s="84"/>
      <c r="C61" s="84"/>
      <c r="D61" s="84"/>
      <c r="E61" s="84"/>
      <c r="F61" s="84"/>
      <c r="G61" s="84"/>
      <c r="H61" s="84"/>
      <c r="I61" s="84"/>
      <c r="J61" s="84"/>
      <c r="K61" s="84"/>
      <c r="L61" s="84"/>
      <c r="M61" s="84"/>
      <c r="N61" s="84"/>
      <c r="O61" s="84"/>
      <c r="P61" s="84"/>
      <c r="Q61" s="84"/>
      <c r="R61" s="84"/>
    </row>
    <row r="62" spans="1:18" x14ac:dyDescent="0.2">
      <c r="A62" s="84"/>
      <c r="B62" s="84"/>
      <c r="C62" s="84"/>
      <c r="D62" s="84"/>
      <c r="E62" s="84"/>
      <c r="F62" s="84"/>
      <c r="G62" s="84"/>
      <c r="H62" s="84"/>
      <c r="I62" s="84"/>
      <c r="J62" s="84"/>
      <c r="K62" s="84"/>
      <c r="L62" s="84"/>
      <c r="M62" s="84"/>
      <c r="N62" s="84"/>
      <c r="O62" s="84"/>
      <c r="P62" s="84"/>
      <c r="Q62" s="84"/>
      <c r="R62" s="84"/>
    </row>
    <row r="63" spans="1:18" x14ac:dyDescent="0.2">
      <c r="A63" s="84"/>
      <c r="B63" s="84"/>
      <c r="C63" s="84"/>
      <c r="D63" s="84"/>
      <c r="E63" s="84"/>
      <c r="F63" s="84"/>
      <c r="G63" s="84"/>
      <c r="H63" s="84"/>
      <c r="I63" s="84"/>
      <c r="J63" s="84"/>
      <c r="K63" s="84"/>
      <c r="L63" s="84"/>
      <c r="M63" s="84"/>
      <c r="N63" s="84"/>
      <c r="O63" s="84"/>
      <c r="P63" s="84"/>
      <c r="Q63" s="84"/>
      <c r="R63" s="84"/>
    </row>
    <row r="64" spans="1:18" x14ac:dyDescent="0.2">
      <c r="A64" s="84"/>
      <c r="B64" s="84"/>
      <c r="C64" s="84"/>
      <c r="D64" s="84"/>
      <c r="E64" s="84"/>
      <c r="F64" s="84"/>
      <c r="G64" s="84"/>
      <c r="H64" s="84"/>
      <c r="I64" s="84"/>
      <c r="J64" s="84"/>
      <c r="K64" s="84"/>
      <c r="L64" s="84"/>
      <c r="M64" s="84"/>
      <c r="N64" s="84"/>
      <c r="O64" s="84"/>
      <c r="P64" s="84"/>
      <c r="Q64" s="84"/>
      <c r="R64" s="84"/>
    </row>
    <row r="65" spans="1:18" x14ac:dyDescent="0.2">
      <c r="A65" s="84"/>
      <c r="B65" s="84"/>
      <c r="C65" s="84"/>
      <c r="D65" s="84"/>
      <c r="E65" s="84"/>
      <c r="F65" s="84"/>
      <c r="G65" s="84"/>
      <c r="H65" s="84"/>
      <c r="I65" s="84"/>
      <c r="J65" s="84"/>
      <c r="K65" s="84"/>
      <c r="L65" s="84"/>
      <c r="M65" s="84"/>
      <c r="N65" s="84"/>
      <c r="O65" s="84"/>
      <c r="P65" s="84"/>
      <c r="Q65" s="84"/>
      <c r="R65" s="84"/>
    </row>
    <row r="66" spans="1:18" x14ac:dyDescent="0.2">
      <c r="A66" s="84"/>
      <c r="B66" s="84"/>
      <c r="C66" s="84"/>
      <c r="D66" s="84"/>
      <c r="E66" s="84"/>
      <c r="F66" s="84"/>
      <c r="G66" s="84"/>
      <c r="H66" s="84"/>
      <c r="I66" s="84"/>
      <c r="J66" s="84"/>
      <c r="K66" s="84"/>
      <c r="L66" s="84"/>
      <c r="M66" s="84"/>
      <c r="N66" s="84"/>
      <c r="O66" s="84"/>
      <c r="P66" s="84"/>
      <c r="Q66" s="84"/>
      <c r="R66" s="84"/>
    </row>
    <row r="67" spans="1:18" x14ac:dyDescent="0.2">
      <c r="A67" s="84"/>
      <c r="B67" s="84"/>
      <c r="C67" s="84"/>
      <c r="D67" s="84"/>
      <c r="E67" s="84"/>
      <c r="F67" s="84"/>
      <c r="G67" s="84"/>
      <c r="H67" s="84"/>
      <c r="I67" s="84"/>
      <c r="J67" s="84"/>
      <c r="K67" s="84"/>
      <c r="L67" s="84"/>
      <c r="M67" s="84"/>
      <c r="N67" s="84"/>
      <c r="O67" s="84"/>
      <c r="P67" s="84"/>
      <c r="Q67" s="84"/>
      <c r="R67" s="84"/>
    </row>
    <row r="68" spans="1:18" x14ac:dyDescent="0.2">
      <c r="A68" s="84"/>
      <c r="B68" s="84"/>
      <c r="C68" s="84"/>
      <c r="D68" s="84"/>
      <c r="E68" s="84"/>
      <c r="F68" s="84"/>
      <c r="G68" s="84"/>
      <c r="H68" s="84"/>
      <c r="I68" s="84"/>
      <c r="J68" s="84"/>
      <c r="K68" s="84"/>
      <c r="L68" s="84"/>
      <c r="M68" s="84"/>
      <c r="N68" s="84"/>
      <c r="O68" s="84"/>
      <c r="P68" s="84"/>
      <c r="Q68" s="84"/>
      <c r="R68" s="84"/>
    </row>
    <row r="69" spans="1:18" x14ac:dyDescent="0.2">
      <c r="A69" s="84"/>
      <c r="B69" s="84"/>
      <c r="C69" s="84"/>
      <c r="D69" s="84"/>
      <c r="E69" s="84"/>
      <c r="F69" s="84"/>
      <c r="G69" s="84"/>
      <c r="H69" s="84"/>
      <c r="I69" s="84"/>
      <c r="J69" s="84"/>
      <c r="K69" s="84"/>
      <c r="L69" s="84"/>
      <c r="M69" s="84"/>
      <c r="N69" s="84"/>
      <c r="O69" s="84"/>
      <c r="P69" s="84"/>
      <c r="Q69" s="84"/>
      <c r="R69" s="84"/>
    </row>
    <row r="70" spans="1:18" x14ac:dyDescent="0.2">
      <c r="A70" s="84"/>
      <c r="B70" s="84"/>
      <c r="C70" s="84"/>
      <c r="D70" s="84"/>
      <c r="E70" s="84"/>
      <c r="F70" s="84"/>
      <c r="G70" s="84"/>
      <c r="H70" s="84"/>
      <c r="I70" s="84"/>
      <c r="J70" s="84"/>
      <c r="K70" s="84"/>
      <c r="L70" s="84"/>
      <c r="M70" s="84"/>
      <c r="N70" s="84"/>
      <c r="O70" s="84"/>
      <c r="P70" s="84"/>
      <c r="Q70" s="84"/>
      <c r="R70" s="84"/>
    </row>
    <row r="71" spans="1:18" x14ac:dyDescent="0.2">
      <c r="A71" s="84"/>
      <c r="B71" s="84"/>
      <c r="C71" s="84"/>
      <c r="D71" s="84"/>
      <c r="E71" s="84"/>
      <c r="F71" s="84"/>
      <c r="G71" s="84"/>
      <c r="H71" s="84"/>
      <c r="I71" s="84"/>
      <c r="J71" s="84"/>
      <c r="K71" s="84"/>
      <c r="L71" s="84"/>
      <c r="M71" s="84"/>
      <c r="N71" s="84"/>
      <c r="O71" s="84"/>
      <c r="P71" s="84"/>
      <c r="Q71" s="84"/>
      <c r="R71" s="84"/>
    </row>
    <row r="72" spans="1:18" x14ac:dyDescent="0.2">
      <c r="A72" s="84"/>
      <c r="B72" s="84"/>
      <c r="C72" s="84"/>
      <c r="D72" s="84"/>
      <c r="E72" s="84"/>
      <c r="F72" s="84"/>
      <c r="G72" s="84"/>
      <c r="H72" s="84"/>
      <c r="I72" s="84"/>
      <c r="J72" s="84"/>
      <c r="K72" s="84"/>
      <c r="L72" s="84"/>
      <c r="M72" s="84"/>
      <c r="N72" s="84"/>
      <c r="O72" s="84"/>
      <c r="P72" s="84"/>
      <c r="Q72" s="84"/>
      <c r="R72" s="84"/>
    </row>
    <row r="73" spans="1:18" x14ac:dyDescent="0.2">
      <c r="A73" s="84"/>
      <c r="B73" s="84"/>
      <c r="C73" s="84"/>
      <c r="D73" s="84"/>
      <c r="E73" s="84"/>
      <c r="F73" s="84"/>
      <c r="G73" s="84"/>
      <c r="H73" s="84"/>
      <c r="I73" s="84"/>
      <c r="J73" s="84"/>
      <c r="K73" s="84"/>
      <c r="L73" s="84"/>
      <c r="M73" s="84"/>
      <c r="N73" s="84"/>
      <c r="O73" s="84"/>
      <c r="P73" s="84"/>
      <c r="Q73" s="84"/>
      <c r="R73" s="84"/>
    </row>
    <row r="74" spans="1:18" x14ac:dyDescent="0.2">
      <c r="A74" s="84"/>
      <c r="B74" s="84"/>
      <c r="C74" s="84"/>
      <c r="D74" s="84"/>
      <c r="E74" s="84"/>
      <c r="F74" s="84"/>
      <c r="G74" s="84"/>
      <c r="H74" s="84"/>
      <c r="I74" s="84"/>
      <c r="J74" s="84"/>
      <c r="K74" s="84"/>
      <c r="L74" s="84"/>
      <c r="M74" s="84"/>
      <c r="N74" s="84"/>
      <c r="O74" s="84"/>
      <c r="P74" s="84"/>
      <c r="Q74" s="84"/>
      <c r="R74" s="84"/>
    </row>
    <row r="75" spans="1:18" x14ac:dyDescent="0.2">
      <c r="A75" s="84"/>
      <c r="B75" s="84"/>
      <c r="C75" s="84"/>
      <c r="D75" s="84"/>
      <c r="E75" s="84"/>
      <c r="F75" s="84"/>
      <c r="G75" s="84"/>
      <c r="H75" s="84"/>
      <c r="I75" s="84"/>
      <c r="J75" s="84"/>
      <c r="K75" s="84"/>
      <c r="L75" s="84"/>
      <c r="M75" s="84"/>
      <c r="N75" s="84"/>
      <c r="O75" s="84"/>
      <c r="P75" s="84"/>
      <c r="Q75" s="84"/>
      <c r="R75" s="84"/>
    </row>
    <row r="76" spans="1:18" x14ac:dyDescent="0.2">
      <c r="A76" s="84"/>
      <c r="B76" s="84"/>
      <c r="C76" s="84"/>
      <c r="D76" s="84"/>
      <c r="E76" s="84"/>
      <c r="F76" s="84"/>
      <c r="G76" s="84"/>
      <c r="H76" s="84"/>
      <c r="I76" s="84"/>
      <c r="J76" s="84"/>
      <c r="K76" s="84"/>
      <c r="L76" s="84"/>
      <c r="M76" s="84"/>
      <c r="N76" s="84"/>
      <c r="O76" s="84"/>
      <c r="P76" s="84"/>
      <c r="Q76" s="84"/>
      <c r="R76" s="84"/>
    </row>
    <row r="77" spans="1:18" x14ac:dyDescent="0.2">
      <c r="A77" s="84"/>
      <c r="B77" s="84"/>
      <c r="C77" s="84"/>
      <c r="D77" s="84"/>
      <c r="E77" s="84"/>
      <c r="F77" s="84"/>
      <c r="G77" s="84"/>
      <c r="H77" s="84"/>
      <c r="I77" s="84"/>
      <c r="J77" s="84"/>
      <c r="K77" s="84"/>
      <c r="L77" s="84"/>
      <c r="M77" s="84"/>
      <c r="N77" s="84"/>
      <c r="O77" s="84"/>
      <c r="P77" s="84"/>
      <c r="Q77" s="84"/>
      <c r="R77" s="84"/>
    </row>
    <row r="78" spans="1:18" x14ac:dyDescent="0.2">
      <c r="A78" s="84"/>
      <c r="B78" s="84"/>
      <c r="C78" s="84"/>
      <c r="D78" s="84"/>
      <c r="E78" s="84"/>
      <c r="F78" s="84"/>
      <c r="G78" s="84"/>
      <c r="H78" s="84"/>
      <c r="I78" s="84"/>
      <c r="J78" s="84"/>
      <c r="K78" s="84"/>
      <c r="L78" s="84"/>
      <c r="M78" s="84"/>
      <c r="N78" s="84"/>
      <c r="O78" s="84"/>
      <c r="P78" s="84"/>
      <c r="Q78" s="84"/>
      <c r="R78" s="84"/>
    </row>
    <row r="79" spans="1:18" x14ac:dyDescent="0.2">
      <c r="A79" s="84"/>
      <c r="B79" s="84"/>
      <c r="C79" s="84"/>
      <c r="D79" s="84"/>
      <c r="E79" s="84"/>
      <c r="F79" s="84"/>
      <c r="G79" s="84"/>
      <c r="H79" s="84"/>
      <c r="I79" s="84"/>
      <c r="J79" s="84"/>
      <c r="K79" s="84"/>
      <c r="L79" s="84"/>
      <c r="M79" s="84"/>
      <c r="N79" s="84"/>
      <c r="O79" s="84"/>
      <c r="P79" s="84"/>
      <c r="Q79" s="84"/>
      <c r="R79" s="84"/>
    </row>
    <row r="80" spans="1:18" x14ac:dyDescent="0.2">
      <c r="A80" s="84"/>
      <c r="B80" s="84"/>
      <c r="C80" s="84"/>
      <c r="D80" s="84"/>
      <c r="E80" s="84"/>
      <c r="F80" s="84"/>
      <c r="G80" s="84"/>
      <c r="H80" s="84"/>
      <c r="I80" s="84"/>
      <c r="J80" s="84"/>
      <c r="K80" s="84"/>
      <c r="L80" s="84"/>
      <c r="M80" s="84"/>
      <c r="N80" s="84"/>
      <c r="O80" s="84"/>
      <c r="P80" s="84"/>
      <c r="Q80" s="84"/>
      <c r="R80" s="84"/>
    </row>
    <row r="81" spans="1:18" x14ac:dyDescent="0.2">
      <c r="A81" s="84"/>
      <c r="B81" s="84"/>
      <c r="C81" s="84"/>
      <c r="D81" s="84"/>
      <c r="E81" s="84"/>
      <c r="F81" s="84"/>
      <c r="G81" s="84"/>
      <c r="H81" s="84"/>
      <c r="I81" s="84"/>
      <c r="J81" s="84"/>
      <c r="K81" s="84"/>
      <c r="L81" s="84"/>
      <c r="M81" s="84"/>
      <c r="N81" s="84"/>
      <c r="O81" s="84"/>
      <c r="P81" s="84"/>
      <c r="Q81" s="84"/>
      <c r="R81" s="84"/>
    </row>
    <row r="82" spans="1:18" x14ac:dyDescent="0.2">
      <c r="A82" s="84"/>
      <c r="B82" s="84"/>
      <c r="C82" s="84"/>
      <c r="D82" s="84"/>
      <c r="E82" s="84"/>
      <c r="F82" s="84"/>
      <c r="G82" s="84"/>
      <c r="H82" s="84"/>
      <c r="I82" s="84"/>
      <c r="J82" s="84"/>
      <c r="K82" s="84"/>
      <c r="L82" s="84"/>
      <c r="M82" s="84"/>
      <c r="N82" s="84"/>
      <c r="O82" s="84"/>
      <c r="P82" s="84"/>
      <c r="Q82" s="84"/>
      <c r="R82" s="84"/>
    </row>
    <row r="83" spans="1:18" x14ac:dyDescent="0.2">
      <c r="A83" s="84"/>
      <c r="B83" s="84"/>
      <c r="C83" s="84"/>
      <c r="D83" s="84"/>
      <c r="E83" s="84"/>
      <c r="F83" s="84"/>
      <c r="G83" s="84"/>
      <c r="H83" s="84"/>
      <c r="I83" s="84"/>
      <c r="J83" s="84"/>
      <c r="K83" s="84"/>
      <c r="L83" s="84"/>
      <c r="M83" s="84"/>
      <c r="N83" s="84"/>
      <c r="O83" s="84"/>
      <c r="P83" s="84"/>
      <c r="Q83" s="84"/>
      <c r="R83" s="84"/>
    </row>
    <row r="84" spans="1:18" x14ac:dyDescent="0.2">
      <c r="A84" s="84"/>
      <c r="B84" s="84"/>
      <c r="C84" s="84"/>
      <c r="D84" s="84"/>
      <c r="E84" s="84"/>
      <c r="F84" s="84"/>
      <c r="G84" s="84"/>
      <c r="H84" s="84"/>
      <c r="I84" s="84"/>
      <c r="J84" s="84"/>
      <c r="K84" s="84"/>
      <c r="L84" s="84"/>
      <c r="M84" s="84"/>
      <c r="N84" s="84"/>
      <c r="O84" s="84"/>
      <c r="P84" s="84"/>
      <c r="Q84" s="84"/>
      <c r="R84" s="84"/>
    </row>
    <row r="85" spans="1:18" x14ac:dyDescent="0.2">
      <c r="A85" s="84"/>
      <c r="B85" s="84"/>
      <c r="C85" s="84"/>
      <c r="D85" s="84"/>
      <c r="E85" s="84"/>
      <c r="F85" s="84"/>
      <c r="G85" s="84"/>
      <c r="H85" s="84"/>
      <c r="I85" s="84"/>
      <c r="J85" s="84"/>
      <c r="K85" s="84"/>
      <c r="L85" s="84"/>
      <c r="M85" s="84"/>
      <c r="N85" s="84"/>
      <c r="O85" s="84"/>
      <c r="P85" s="84"/>
      <c r="Q85" s="84"/>
      <c r="R85" s="84"/>
    </row>
    <row r="86" spans="1:18" x14ac:dyDescent="0.2">
      <c r="A86" s="84"/>
      <c r="B86" s="84"/>
      <c r="C86" s="84"/>
      <c r="D86" s="84"/>
      <c r="E86" s="84"/>
      <c r="F86" s="84"/>
      <c r="G86" s="84"/>
      <c r="H86" s="84"/>
      <c r="I86" s="84"/>
      <c r="J86" s="84"/>
      <c r="K86" s="84"/>
      <c r="L86" s="84"/>
      <c r="M86" s="84"/>
      <c r="N86" s="84"/>
      <c r="O86" s="84"/>
      <c r="P86" s="84"/>
      <c r="Q86" s="84"/>
      <c r="R86" s="84"/>
    </row>
    <row r="87" spans="1:18" ht="30" x14ac:dyDescent="0.4">
      <c r="A87" s="70" t="s">
        <v>2526</v>
      </c>
      <c r="B87" s="69"/>
      <c r="C87" s="69"/>
      <c r="D87" s="69"/>
      <c r="E87" s="69"/>
      <c r="F87" s="69"/>
      <c r="G87" s="69"/>
      <c r="H87" s="69"/>
      <c r="I87" s="69"/>
      <c r="J87" s="69"/>
      <c r="K87" s="69"/>
      <c r="L87" s="69"/>
      <c r="M87" s="69"/>
      <c r="N87" s="69"/>
      <c r="O87" s="69"/>
      <c r="P87" s="69"/>
      <c r="Q87" s="133" t="s">
        <v>2686</v>
      </c>
      <c r="R87" s="134">
        <v>0.01</v>
      </c>
    </row>
    <row r="88" spans="1:18" x14ac:dyDescent="0.2">
      <c r="A88" s="69"/>
      <c r="B88" s="69"/>
      <c r="C88" s="69"/>
      <c r="D88" s="69"/>
      <c r="E88" s="69"/>
      <c r="F88" s="69"/>
      <c r="G88" s="69"/>
      <c r="H88" s="69"/>
      <c r="I88" s="69"/>
      <c r="J88" s="69"/>
      <c r="K88" s="69"/>
      <c r="L88" s="69"/>
      <c r="M88" s="69"/>
      <c r="N88" s="69"/>
      <c r="O88" s="69"/>
      <c r="P88" s="69"/>
      <c r="Q88" s="69"/>
      <c r="R88" s="69"/>
    </row>
    <row r="89" spans="1:18" ht="23.25" x14ac:dyDescent="0.35">
      <c r="A89" s="71" t="s">
        <v>2527</v>
      </c>
      <c r="B89" s="69"/>
      <c r="C89" s="69"/>
      <c r="D89" s="69"/>
      <c r="E89" s="69"/>
      <c r="F89" s="69"/>
      <c r="G89" s="69"/>
      <c r="H89" s="69"/>
      <c r="I89" s="69"/>
      <c r="J89" s="69"/>
      <c r="K89" s="69"/>
      <c r="L89" s="69"/>
      <c r="M89" s="69"/>
      <c r="N89" s="69"/>
      <c r="O89" s="69"/>
      <c r="P89" s="69"/>
      <c r="Q89" s="69"/>
      <c r="R89" s="69"/>
    </row>
    <row r="90" spans="1:18" x14ac:dyDescent="0.2">
      <c r="A90" s="69"/>
      <c r="B90" s="69"/>
      <c r="C90" s="69"/>
      <c r="D90" s="69"/>
      <c r="E90" s="69"/>
      <c r="F90" s="69"/>
      <c r="G90" s="69"/>
      <c r="H90" s="69"/>
      <c r="I90" s="69"/>
      <c r="J90" s="69"/>
      <c r="K90" s="69"/>
      <c r="L90" s="69"/>
      <c r="M90" s="69"/>
      <c r="N90" s="69"/>
      <c r="O90" s="69"/>
      <c r="P90" s="69"/>
      <c r="Q90" s="69"/>
      <c r="R90" s="69"/>
    </row>
    <row r="91" spans="1:18" x14ac:dyDescent="0.2">
      <c r="A91" s="69"/>
      <c r="B91" s="69"/>
      <c r="C91" s="69"/>
      <c r="D91" s="69"/>
      <c r="E91" s="69"/>
      <c r="F91" s="69"/>
      <c r="G91" s="69"/>
      <c r="H91" s="69"/>
      <c r="I91" s="69"/>
      <c r="J91" s="69"/>
      <c r="K91" s="69"/>
      <c r="L91" s="69"/>
      <c r="M91" s="69"/>
      <c r="N91" s="69"/>
      <c r="O91" s="69"/>
      <c r="P91" s="69"/>
      <c r="Q91" s="69"/>
      <c r="R91" s="69"/>
    </row>
    <row r="92" spans="1:18" x14ac:dyDescent="0.2">
      <c r="A92" s="69"/>
      <c r="B92" s="69"/>
      <c r="C92" s="69"/>
      <c r="D92" s="69"/>
      <c r="E92" s="69"/>
      <c r="F92" s="69"/>
      <c r="G92" s="69"/>
      <c r="H92" s="69"/>
      <c r="I92" s="69"/>
      <c r="J92" s="69"/>
      <c r="K92" s="69"/>
      <c r="L92" s="69"/>
      <c r="M92" s="69"/>
      <c r="N92" s="69"/>
      <c r="O92" s="69"/>
      <c r="P92" s="69"/>
      <c r="Q92" s="69"/>
      <c r="R92" s="69"/>
    </row>
    <row r="93" spans="1:18" x14ac:dyDescent="0.2">
      <c r="A93" s="69"/>
      <c r="B93" s="69"/>
      <c r="C93" s="69"/>
      <c r="D93" s="69"/>
      <c r="E93" s="69"/>
      <c r="F93" s="69"/>
      <c r="G93" s="69"/>
      <c r="H93" s="69"/>
      <c r="I93" s="69"/>
      <c r="J93" s="69"/>
      <c r="K93" s="69"/>
      <c r="L93" s="69"/>
      <c r="M93" s="69"/>
      <c r="N93" s="69"/>
      <c r="O93" s="69"/>
      <c r="P93" s="69"/>
      <c r="Q93" s="69"/>
      <c r="R93" s="69"/>
    </row>
    <row r="94" spans="1:18" x14ac:dyDescent="0.2">
      <c r="A94" s="69"/>
      <c r="B94" s="69"/>
      <c r="C94" s="69"/>
      <c r="D94" s="69"/>
      <c r="E94" s="69"/>
      <c r="F94" s="69"/>
      <c r="G94" s="69"/>
      <c r="H94" s="69"/>
      <c r="I94" s="69"/>
      <c r="J94" s="69"/>
      <c r="K94" s="69"/>
      <c r="L94" s="69"/>
      <c r="M94" s="69"/>
      <c r="N94" s="69"/>
      <c r="O94" s="69"/>
      <c r="P94" s="69"/>
      <c r="Q94" s="69"/>
      <c r="R94" s="69"/>
    </row>
    <row r="95" spans="1:18" x14ac:dyDescent="0.2">
      <c r="A95" s="69"/>
      <c r="B95" s="69"/>
      <c r="C95" s="69"/>
      <c r="D95" s="69"/>
      <c r="E95" s="69"/>
      <c r="F95" s="69"/>
      <c r="G95" s="69"/>
      <c r="H95" s="69"/>
      <c r="I95" s="69"/>
      <c r="J95" s="69"/>
      <c r="K95" s="69"/>
      <c r="L95" s="69"/>
      <c r="M95" s="69"/>
      <c r="N95" s="69"/>
      <c r="O95" s="69"/>
      <c r="P95" s="69"/>
      <c r="Q95" s="69"/>
      <c r="R95" s="69"/>
    </row>
    <row r="96" spans="1:18" x14ac:dyDescent="0.2">
      <c r="A96" s="69"/>
      <c r="B96" s="69"/>
      <c r="C96" s="69"/>
      <c r="D96" s="69"/>
      <c r="E96" s="69"/>
      <c r="F96" s="69"/>
      <c r="G96" s="69"/>
      <c r="H96" s="69"/>
      <c r="I96" s="69"/>
      <c r="J96" s="69"/>
      <c r="K96" s="69"/>
      <c r="L96" s="69"/>
      <c r="M96" s="69"/>
      <c r="N96" s="69"/>
      <c r="O96" s="69"/>
      <c r="P96" s="69"/>
      <c r="Q96" s="69"/>
      <c r="R96" s="69"/>
    </row>
    <row r="97" spans="1:18" x14ac:dyDescent="0.2">
      <c r="A97" s="69"/>
      <c r="B97" s="69"/>
      <c r="C97" s="69"/>
      <c r="D97" s="69"/>
      <c r="E97" s="69"/>
      <c r="F97" s="69"/>
      <c r="G97" s="69"/>
      <c r="H97" s="69"/>
      <c r="I97" s="69"/>
      <c r="J97" s="69"/>
      <c r="K97" s="69"/>
      <c r="L97" s="69"/>
      <c r="M97" s="69"/>
      <c r="N97" s="69"/>
      <c r="O97" s="69"/>
      <c r="P97" s="69"/>
      <c r="Q97" s="69"/>
      <c r="R97" s="69"/>
    </row>
    <row r="98" spans="1:18" x14ac:dyDescent="0.2">
      <c r="A98" s="69"/>
      <c r="B98" s="69"/>
      <c r="C98" s="69"/>
      <c r="D98" s="69"/>
      <c r="E98" s="69"/>
      <c r="F98" s="69"/>
      <c r="G98" s="69"/>
      <c r="H98" s="69"/>
      <c r="I98" s="69"/>
      <c r="J98" s="69"/>
      <c r="K98" s="69"/>
      <c r="L98" s="69"/>
      <c r="M98" s="69"/>
      <c r="N98" s="69"/>
      <c r="O98" s="69"/>
      <c r="P98" s="69"/>
      <c r="Q98" s="69"/>
      <c r="R98" s="69"/>
    </row>
    <row r="99" spans="1:18" x14ac:dyDescent="0.2">
      <c r="A99" s="69"/>
      <c r="B99" s="69"/>
      <c r="C99" s="69"/>
      <c r="D99" s="69"/>
      <c r="E99" s="69"/>
      <c r="F99" s="69"/>
      <c r="G99" s="69"/>
      <c r="H99" s="69"/>
      <c r="I99" s="69"/>
      <c r="J99" s="69"/>
      <c r="K99" s="69"/>
      <c r="L99" s="69"/>
      <c r="M99" s="69"/>
      <c r="N99" s="69"/>
      <c r="O99" s="69"/>
      <c r="P99" s="69"/>
      <c r="Q99" s="69"/>
      <c r="R99" s="69"/>
    </row>
    <row r="100" spans="1:18" x14ac:dyDescent="0.2">
      <c r="A100" s="69"/>
      <c r="B100" s="69"/>
      <c r="C100" s="69"/>
      <c r="D100" s="69"/>
      <c r="E100" s="69"/>
      <c r="F100" s="69"/>
      <c r="G100" s="69"/>
      <c r="H100" s="69"/>
      <c r="I100" s="69"/>
      <c r="J100" s="69"/>
      <c r="K100" s="69"/>
      <c r="L100" s="69"/>
      <c r="M100" s="69"/>
      <c r="N100" s="69"/>
      <c r="O100" s="69"/>
      <c r="P100" s="69"/>
      <c r="Q100" s="69"/>
      <c r="R100" s="69"/>
    </row>
    <row r="101" spans="1:18" x14ac:dyDescent="0.2">
      <c r="A101" s="69"/>
      <c r="B101" s="69"/>
      <c r="C101" s="69"/>
      <c r="D101" s="69"/>
      <c r="E101" s="69"/>
      <c r="F101" s="69"/>
      <c r="G101" s="69"/>
      <c r="H101" s="69"/>
      <c r="I101" s="69"/>
      <c r="J101" s="69"/>
      <c r="K101" s="69"/>
      <c r="L101" s="69"/>
      <c r="M101" s="69"/>
      <c r="N101" s="69"/>
      <c r="O101" s="69"/>
      <c r="P101" s="69"/>
      <c r="Q101" s="69"/>
      <c r="R101" s="69"/>
    </row>
    <row r="102" spans="1:18" x14ac:dyDescent="0.2">
      <c r="A102" s="69"/>
      <c r="B102" s="69"/>
      <c r="C102" s="69"/>
      <c r="D102" s="69"/>
      <c r="E102" s="69"/>
      <c r="F102" s="69"/>
      <c r="G102" s="69"/>
      <c r="H102" s="69"/>
      <c r="I102" s="69"/>
      <c r="J102" s="69"/>
      <c r="K102" s="69"/>
      <c r="L102" s="69"/>
      <c r="M102" s="69"/>
      <c r="N102" s="69"/>
      <c r="O102" s="69"/>
      <c r="P102" s="69"/>
      <c r="Q102" s="69"/>
      <c r="R102" s="69"/>
    </row>
    <row r="103" spans="1:18" x14ac:dyDescent="0.2">
      <c r="A103" s="69"/>
      <c r="B103" s="69"/>
      <c r="C103" s="69"/>
      <c r="D103" s="69"/>
      <c r="E103" s="69"/>
      <c r="F103" s="69"/>
      <c r="G103" s="69"/>
      <c r="H103" s="69"/>
      <c r="I103" s="69"/>
      <c r="J103" s="69"/>
      <c r="K103" s="69"/>
      <c r="L103" s="69"/>
      <c r="M103" s="69"/>
      <c r="N103" s="69"/>
      <c r="O103" s="69"/>
      <c r="P103" s="69"/>
      <c r="Q103" s="69"/>
      <c r="R103" s="69"/>
    </row>
    <row r="104" spans="1:18" x14ac:dyDescent="0.2">
      <c r="A104" s="69"/>
      <c r="B104" s="69"/>
      <c r="C104" s="69"/>
      <c r="D104" s="69"/>
      <c r="E104" s="69"/>
      <c r="F104" s="69"/>
      <c r="G104" s="69"/>
      <c r="H104" s="69"/>
      <c r="I104" s="69"/>
      <c r="J104" s="69"/>
      <c r="K104" s="69"/>
      <c r="L104" s="69"/>
      <c r="M104" s="69"/>
      <c r="N104" s="69"/>
      <c r="O104" s="69"/>
      <c r="P104" s="69"/>
      <c r="Q104" s="69"/>
      <c r="R104" s="69"/>
    </row>
    <row r="105" spans="1:18" x14ac:dyDescent="0.2">
      <c r="A105" s="69"/>
      <c r="B105" s="69"/>
      <c r="C105" s="69"/>
      <c r="D105" s="69"/>
      <c r="E105" s="69"/>
      <c r="F105" s="69"/>
      <c r="G105" s="69"/>
      <c r="H105" s="69"/>
      <c r="I105" s="69"/>
      <c r="J105" s="69"/>
      <c r="K105" s="69"/>
      <c r="L105" s="69"/>
      <c r="M105" s="69"/>
      <c r="N105" s="69"/>
      <c r="O105" s="69"/>
      <c r="P105" s="69"/>
      <c r="Q105" s="69"/>
      <c r="R105" s="69"/>
    </row>
    <row r="106" spans="1:18" x14ac:dyDescent="0.2">
      <c r="A106" s="69"/>
      <c r="B106" s="69"/>
      <c r="C106" s="69"/>
      <c r="D106" s="69"/>
      <c r="E106" s="69"/>
      <c r="F106" s="69"/>
      <c r="G106" s="69"/>
      <c r="H106" s="69"/>
      <c r="I106" s="69"/>
      <c r="J106" s="69"/>
      <c r="K106" s="69"/>
      <c r="L106" s="69"/>
      <c r="M106" s="69"/>
      <c r="N106" s="69"/>
      <c r="O106" s="69"/>
      <c r="P106" s="69"/>
      <c r="Q106" s="69"/>
      <c r="R106" s="69"/>
    </row>
    <row r="107" spans="1:18" x14ac:dyDescent="0.2">
      <c r="A107" s="69"/>
      <c r="B107" s="69"/>
      <c r="C107" s="69"/>
      <c r="D107" s="69"/>
      <c r="E107" s="69"/>
      <c r="F107" s="69"/>
      <c r="G107" s="69"/>
      <c r="H107" s="69"/>
      <c r="I107" s="69"/>
      <c r="J107" s="69"/>
      <c r="K107" s="69"/>
      <c r="L107" s="69"/>
      <c r="M107" s="69"/>
      <c r="N107" s="69"/>
      <c r="O107" s="69"/>
      <c r="P107" s="69"/>
      <c r="Q107" s="69"/>
      <c r="R107" s="69"/>
    </row>
    <row r="108" spans="1:18" x14ac:dyDescent="0.2">
      <c r="A108" s="69"/>
      <c r="B108" s="69"/>
      <c r="C108" s="69"/>
      <c r="D108" s="69"/>
      <c r="E108" s="69"/>
      <c r="F108" s="69"/>
      <c r="G108" s="69"/>
      <c r="H108" s="69"/>
      <c r="I108" s="69"/>
      <c r="J108" s="69"/>
      <c r="K108" s="69"/>
      <c r="L108" s="69"/>
      <c r="M108" s="69"/>
      <c r="N108" s="69"/>
      <c r="O108" s="69"/>
      <c r="P108" s="69"/>
      <c r="Q108" s="69"/>
      <c r="R108" s="69"/>
    </row>
    <row r="109" spans="1:18" x14ac:dyDescent="0.2">
      <c r="A109" s="69"/>
      <c r="B109" s="69"/>
      <c r="C109" s="69"/>
      <c r="D109" s="69"/>
      <c r="E109" s="69"/>
      <c r="F109" s="69"/>
      <c r="G109" s="69"/>
      <c r="H109" s="69"/>
      <c r="I109" s="69"/>
      <c r="J109" s="69"/>
      <c r="K109" s="69"/>
      <c r="L109" s="69"/>
      <c r="M109" s="69"/>
      <c r="N109" s="69"/>
      <c r="O109" s="69"/>
      <c r="P109" s="69"/>
      <c r="Q109" s="69"/>
      <c r="R109" s="69"/>
    </row>
    <row r="110" spans="1:18" x14ac:dyDescent="0.2">
      <c r="A110" s="69"/>
      <c r="B110" s="69"/>
      <c r="C110" s="69"/>
      <c r="D110" s="69"/>
      <c r="E110" s="69"/>
      <c r="F110" s="69"/>
      <c r="G110" s="69"/>
      <c r="H110" s="69"/>
      <c r="I110" s="69"/>
      <c r="J110" s="69"/>
      <c r="K110" s="69"/>
      <c r="L110" s="69"/>
      <c r="M110" s="69"/>
      <c r="N110" s="69"/>
      <c r="O110" s="69"/>
      <c r="P110" s="69"/>
      <c r="Q110" s="69"/>
      <c r="R110" s="69"/>
    </row>
    <row r="111" spans="1:18" x14ac:dyDescent="0.2">
      <c r="A111" s="69"/>
      <c r="B111" s="69"/>
      <c r="C111" s="69"/>
      <c r="D111" s="69"/>
      <c r="E111" s="69"/>
      <c r="F111" s="69"/>
      <c r="G111" s="69"/>
      <c r="H111" s="69"/>
      <c r="I111" s="69"/>
      <c r="J111" s="69"/>
      <c r="K111" s="69"/>
      <c r="L111" s="69"/>
      <c r="M111" s="69"/>
      <c r="N111" s="69"/>
      <c r="O111" s="69"/>
      <c r="P111" s="69"/>
      <c r="Q111" s="69"/>
      <c r="R111" s="69"/>
    </row>
    <row r="112" spans="1:18" x14ac:dyDescent="0.2">
      <c r="A112" s="69"/>
      <c r="B112" s="69"/>
      <c r="C112" s="69"/>
      <c r="D112" s="69"/>
      <c r="E112" s="69"/>
      <c r="F112" s="69"/>
      <c r="G112" s="69"/>
      <c r="H112" s="69"/>
      <c r="I112" s="69"/>
      <c r="J112" s="69"/>
      <c r="K112" s="69"/>
      <c r="L112" s="69"/>
      <c r="M112" s="69"/>
      <c r="N112" s="69"/>
      <c r="O112" s="69"/>
      <c r="P112" s="69"/>
      <c r="Q112" s="69"/>
      <c r="R112" s="69"/>
    </row>
    <row r="113" spans="1:18" x14ac:dyDescent="0.2">
      <c r="A113" s="69"/>
      <c r="B113" s="69"/>
      <c r="C113" s="69"/>
      <c r="D113" s="69"/>
      <c r="E113" s="69"/>
      <c r="F113" s="69"/>
      <c r="G113" s="69"/>
      <c r="H113" s="69"/>
      <c r="I113" s="69"/>
      <c r="J113" s="69"/>
      <c r="K113" s="69"/>
      <c r="L113" s="69"/>
      <c r="M113" s="69"/>
      <c r="N113" s="69"/>
      <c r="O113" s="69"/>
      <c r="P113" s="69"/>
      <c r="Q113" s="69"/>
      <c r="R113" s="69"/>
    </row>
    <row r="114" spans="1:18" x14ac:dyDescent="0.2">
      <c r="A114" s="69"/>
      <c r="B114" s="69"/>
      <c r="C114" s="69"/>
      <c r="D114" s="69"/>
      <c r="E114" s="69"/>
      <c r="F114" s="69"/>
      <c r="G114" s="69"/>
      <c r="H114" s="69"/>
      <c r="I114" s="69"/>
      <c r="J114" s="69"/>
      <c r="K114" s="69"/>
      <c r="L114" s="69"/>
      <c r="M114" s="69"/>
      <c r="N114" s="69"/>
      <c r="O114" s="69"/>
      <c r="P114" s="69"/>
      <c r="Q114" s="69"/>
      <c r="R114" s="69"/>
    </row>
    <row r="115" spans="1:18" x14ac:dyDescent="0.2">
      <c r="A115" s="69"/>
      <c r="B115" s="69"/>
      <c r="C115" s="69"/>
      <c r="D115" s="69"/>
      <c r="E115" s="69"/>
      <c r="F115" s="69"/>
      <c r="G115" s="69"/>
      <c r="H115" s="69"/>
      <c r="I115" s="69"/>
      <c r="J115" s="69"/>
      <c r="K115" s="69"/>
      <c r="L115" s="69"/>
      <c r="M115" s="69"/>
      <c r="N115" s="69"/>
      <c r="O115" s="69"/>
      <c r="P115" s="69"/>
      <c r="Q115" s="69"/>
      <c r="R115" s="69"/>
    </row>
    <row r="116" spans="1:18" x14ac:dyDescent="0.2">
      <c r="A116" s="69"/>
      <c r="B116" s="69"/>
      <c r="C116" s="69"/>
      <c r="D116" s="69"/>
      <c r="E116" s="69"/>
      <c r="F116" s="69"/>
      <c r="G116" s="69"/>
      <c r="H116" s="69"/>
      <c r="I116" s="69"/>
      <c r="J116" s="69"/>
      <c r="K116" s="69"/>
      <c r="L116" s="69"/>
      <c r="M116" s="69"/>
      <c r="N116" s="69"/>
      <c r="O116" s="69"/>
      <c r="P116" s="69"/>
      <c r="Q116" s="69"/>
      <c r="R116" s="69"/>
    </row>
    <row r="117" spans="1:18" ht="25.5" x14ac:dyDescent="0.35">
      <c r="A117" s="72" t="s">
        <v>2528</v>
      </c>
      <c r="B117" s="69"/>
      <c r="C117" s="69"/>
      <c r="D117" s="69"/>
      <c r="E117" s="69"/>
      <c r="F117" s="69"/>
      <c r="G117" s="69"/>
      <c r="H117" s="69"/>
      <c r="I117" s="69"/>
      <c r="J117" s="69"/>
      <c r="K117" s="69"/>
      <c r="L117" s="69"/>
      <c r="M117" s="69"/>
      <c r="N117" s="69"/>
      <c r="O117" s="69"/>
      <c r="P117" s="69"/>
      <c r="Q117" s="69"/>
      <c r="R117" s="69"/>
    </row>
    <row r="118" spans="1:18" x14ac:dyDescent="0.2">
      <c r="A118" s="69"/>
      <c r="B118" s="69"/>
      <c r="C118" s="69"/>
      <c r="D118" s="69"/>
      <c r="E118" s="69"/>
      <c r="F118" s="69"/>
      <c r="G118" s="69"/>
      <c r="H118" s="69"/>
      <c r="I118" s="69"/>
      <c r="J118" s="69"/>
      <c r="K118" s="69"/>
      <c r="L118" s="69"/>
      <c r="M118" s="69"/>
      <c r="N118" s="69"/>
      <c r="O118" s="69"/>
      <c r="P118" s="69"/>
      <c r="Q118" s="69"/>
      <c r="R118" s="69"/>
    </row>
    <row r="119" spans="1:18" x14ac:dyDescent="0.2">
      <c r="A119" s="69"/>
      <c r="B119" s="69"/>
      <c r="C119" s="69"/>
      <c r="D119" s="69"/>
      <c r="E119" s="69"/>
      <c r="F119" s="69"/>
      <c r="G119" s="69"/>
      <c r="H119" s="69"/>
      <c r="I119" s="69"/>
      <c r="J119" s="69"/>
      <c r="K119" s="69"/>
      <c r="L119" s="69"/>
      <c r="M119" s="69"/>
      <c r="N119" s="69"/>
      <c r="O119" s="69"/>
      <c r="P119" s="69"/>
      <c r="Q119" s="69"/>
      <c r="R119" s="69"/>
    </row>
    <row r="120" spans="1:18" x14ac:dyDescent="0.2">
      <c r="A120" s="69"/>
      <c r="B120" s="69"/>
      <c r="C120" s="69"/>
      <c r="D120" s="69"/>
      <c r="E120" s="69"/>
      <c r="F120" s="69"/>
      <c r="G120" s="69"/>
      <c r="H120" s="69"/>
      <c r="I120" s="69"/>
      <c r="J120" s="69"/>
      <c r="K120" s="69"/>
      <c r="L120" s="69"/>
      <c r="M120" s="69"/>
      <c r="N120" s="69"/>
      <c r="O120" s="69"/>
      <c r="P120" s="69"/>
      <c r="Q120" s="69"/>
      <c r="R120" s="69"/>
    </row>
    <row r="121" spans="1:18" x14ac:dyDescent="0.2">
      <c r="A121" s="69"/>
      <c r="B121" s="69"/>
      <c r="C121" s="69"/>
      <c r="D121" s="69"/>
      <c r="E121" s="69"/>
      <c r="F121" s="69"/>
      <c r="G121" s="69"/>
      <c r="H121" s="69"/>
      <c r="I121" s="69"/>
      <c r="J121" s="69"/>
      <c r="K121" s="69"/>
      <c r="L121" s="69"/>
      <c r="M121" s="69"/>
      <c r="N121" s="69"/>
      <c r="O121" s="69"/>
      <c r="P121" s="69"/>
      <c r="Q121" s="69"/>
      <c r="R121" s="69"/>
    </row>
    <row r="122" spans="1:18" x14ac:dyDescent="0.2">
      <c r="A122" s="69"/>
      <c r="B122" s="69"/>
      <c r="C122" s="69"/>
      <c r="D122" s="69"/>
      <c r="E122" s="69"/>
      <c r="F122" s="69"/>
      <c r="G122" s="69"/>
      <c r="H122" s="69"/>
      <c r="I122" s="69"/>
      <c r="J122" s="69"/>
      <c r="K122" s="69"/>
      <c r="L122" s="69"/>
      <c r="M122" s="69"/>
      <c r="N122" s="69"/>
      <c r="O122" s="69"/>
      <c r="P122" s="69"/>
      <c r="Q122" s="69"/>
      <c r="R122" s="69"/>
    </row>
    <row r="123" spans="1:18" x14ac:dyDescent="0.2">
      <c r="A123" s="69"/>
      <c r="B123" s="69"/>
      <c r="C123" s="69"/>
      <c r="D123" s="69"/>
      <c r="E123" s="69"/>
      <c r="F123" s="69"/>
      <c r="G123" s="69"/>
      <c r="H123" s="69"/>
      <c r="I123" s="69"/>
      <c r="J123" s="69"/>
      <c r="K123" s="69"/>
      <c r="L123" s="69"/>
      <c r="M123" s="69"/>
      <c r="N123" s="69"/>
      <c r="O123" s="69"/>
      <c r="P123" s="69"/>
      <c r="Q123" s="69"/>
      <c r="R123" s="69"/>
    </row>
    <row r="124" spans="1:18" x14ac:dyDescent="0.2">
      <c r="A124" s="69"/>
      <c r="B124" s="69"/>
      <c r="C124" s="69"/>
      <c r="D124" s="69"/>
      <c r="E124" s="69"/>
      <c r="F124" s="69"/>
      <c r="G124" s="69"/>
      <c r="H124" s="69"/>
      <c r="I124" s="69"/>
      <c r="J124" s="69"/>
      <c r="K124" s="69"/>
      <c r="L124" s="69"/>
      <c r="M124" s="69"/>
      <c r="N124" s="69"/>
      <c r="O124" s="69"/>
      <c r="P124" s="69"/>
      <c r="Q124" s="69"/>
      <c r="R124" s="69"/>
    </row>
    <row r="125" spans="1:18" x14ac:dyDescent="0.2">
      <c r="A125" s="69"/>
      <c r="B125" s="69"/>
      <c r="C125" s="69"/>
      <c r="D125" s="69"/>
      <c r="E125" s="69"/>
      <c r="F125" s="69"/>
      <c r="G125" s="69"/>
      <c r="H125" s="69"/>
      <c r="I125" s="69"/>
      <c r="J125" s="69"/>
      <c r="K125" s="69"/>
      <c r="L125" s="69"/>
      <c r="M125" s="69"/>
      <c r="N125" s="69"/>
      <c r="O125" s="69"/>
      <c r="P125" s="69"/>
      <c r="Q125" s="69"/>
      <c r="R125" s="69"/>
    </row>
    <row r="126" spans="1:18" x14ac:dyDescent="0.2">
      <c r="A126" s="69"/>
      <c r="B126" s="69"/>
      <c r="C126" s="69"/>
      <c r="D126" s="69"/>
      <c r="E126" s="69"/>
      <c r="F126" s="69"/>
      <c r="G126" s="69"/>
      <c r="H126" s="69"/>
      <c r="I126" s="69"/>
      <c r="J126" s="69"/>
      <c r="K126" s="69"/>
      <c r="L126" s="69"/>
      <c r="M126" s="69"/>
      <c r="N126" s="69"/>
      <c r="O126" s="69"/>
      <c r="P126" s="69"/>
      <c r="Q126" s="69"/>
      <c r="R126" s="69"/>
    </row>
    <row r="127" spans="1:18" x14ac:dyDescent="0.2">
      <c r="A127" s="69"/>
      <c r="B127" s="69"/>
      <c r="C127" s="69"/>
      <c r="D127" s="69"/>
      <c r="E127" s="69"/>
      <c r="F127" s="69"/>
      <c r="G127" s="69"/>
      <c r="H127" s="69"/>
      <c r="I127" s="69"/>
      <c r="J127" s="69"/>
      <c r="K127" s="69"/>
      <c r="L127" s="69"/>
      <c r="M127" s="69"/>
      <c r="N127" s="69"/>
      <c r="O127" s="69"/>
      <c r="P127" s="69"/>
      <c r="Q127" s="69"/>
      <c r="R127" s="69"/>
    </row>
    <row r="128" spans="1:18" x14ac:dyDescent="0.2">
      <c r="A128" s="69"/>
      <c r="B128" s="69"/>
      <c r="C128" s="69"/>
      <c r="D128" s="69"/>
      <c r="E128" s="69"/>
      <c r="F128" s="69"/>
      <c r="G128" s="69"/>
      <c r="H128" s="69"/>
      <c r="I128" s="69"/>
      <c r="J128" s="69"/>
      <c r="K128" s="69"/>
      <c r="L128" s="69"/>
      <c r="M128" s="69"/>
      <c r="N128" s="69"/>
      <c r="O128" s="69"/>
      <c r="P128" s="69"/>
      <c r="Q128" s="69"/>
      <c r="R128" s="69"/>
    </row>
    <row r="129" spans="1:18" x14ac:dyDescent="0.2">
      <c r="A129" s="69"/>
      <c r="B129" s="69"/>
      <c r="C129" s="69"/>
      <c r="D129" s="69"/>
      <c r="E129" s="69"/>
      <c r="F129" s="69"/>
      <c r="G129" s="69"/>
      <c r="H129" s="69"/>
      <c r="I129" s="69"/>
      <c r="J129" s="69"/>
      <c r="K129" s="69"/>
      <c r="L129" s="69"/>
      <c r="M129" s="69"/>
      <c r="N129" s="69"/>
      <c r="O129" s="69"/>
      <c r="P129" s="69"/>
      <c r="Q129" s="69"/>
      <c r="R129" s="69"/>
    </row>
    <row r="130" spans="1:18" x14ac:dyDescent="0.2">
      <c r="A130" s="69"/>
      <c r="B130" s="69"/>
      <c r="C130" s="69"/>
      <c r="D130" s="69"/>
      <c r="E130" s="69"/>
      <c r="F130" s="69"/>
      <c r="G130" s="69"/>
      <c r="H130" s="69"/>
      <c r="I130" s="69"/>
      <c r="J130" s="69"/>
      <c r="K130" s="69"/>
      <c r="L130" s="69"/>
      <c r="M130" s="69"/>
      <c r="N130" s="69"/>
      <c r="O130" s="69"/>
      <c r="P130" s="69"/>
      <c r="Q130" s="69"/>
      <c r="R130" s="69"/>
    </row>
    <row r="131" spans="1:18" x14ac:dyDescent="0.2">
      <c r="A131" s="69"/>
      <c r="B131" s="69"/>
      <c r="C131" s="69"/>
      <c r="D131" s="69"/>
      <c r="E131" s="69"/>
      <c r="F131" s="69"/>
      <c r="G131" s="69"/>
      <c r="H131" s="69"/>
      <c r="I131" s="69"/>
      <c r="J131" s="69"/>
      <c r="K131" s="69"/>
      <c r="L131" s="69"/>
      <c r="M131" s="69"/>
      <c r="N131" s="69"/>
      <c r="O131" s="69"/>
      <c r="P131" s="69"/>
      <c r="Q131" s="69"/>
      <c r="R131" s="69"/>
    </row>
    <row r="132" spans="1:18" x14ac:dyDescent="0.2">
      <c r="A132" s="69"/>
      <c r="B132" s="69"/>
      <c r="C132" s="69"/>
      <c r="D132" s="69"/>
      <c r="E132" s="69"/>
      <c r="F132" s="69"/>
      <c r="G132" s="69"/>
      <c r="H132" s="69"/>
      <c r="I132" s="69"/>
      <c r="J132" s="69"/>
      <c r="K132" s="69"/>
      <c r="L132" s="69"/>
      <c r="M132" s="69"/>
      <c r="N132" s="69"/>
      <c r="O132" s="69"/>
      <c r="P132" s="69"/>
      <c r="Q132" s="69"/>
      <c r="R132" s="69"/>
    </row>
    <row r="133" spans="1:18" x14ac:dyDescent="0.2">
      <c r="A133" s="69"/>
      <c r="B133" s="69"/>
      <c r="C133" s="69"/>
      <c r="D133" s="69"/>
      <c r="E133" s="69"/>
      <c r="F133" s="69"/>
      <c r="G133" s="69"/>
      <c r="H133" s="69"/>
      <c r="I133" s="69"/>
      <c r="J133" s="69"/>
      <c r="K133" s="69"/>
      <c r="L133" s="69"/>
      <c r="M133" s="69"/>
      <c r="N133" s="69"/>
      <c r="O133" s="69"/>
      <c r="P133" s="69"/>
      <c r="Q133" s="69"/>
      <c r="R133" s="69"/>
    </row>
    <row r="134" spans="1:18" x14ac:dyDescent="0.2">
      <c r="A134" s="69"/>
      <c r="B134" s="69"/>
      <c r="C134" s="69"/>
      <c r="D134" s="69"/>
      <c r="E134" s="69"/>
      <c r="F134" s="69"/>
      <c r="G134" s="69"/>
      <c r="H134" s="69"/>
      <c r="I134" s="69"/>
      <c r="J134" s="69"/>
      <c r="K134" s="69"/>
      <c r="L134" s="69"/>
      <c r="M134" s="69"/>
      <c r="N134" s="69"/>
      <c r="O134" s="69"/>
      <c r="P134" s="69"/>
      <c r="Q134" s="69"/>
      <c r="R134" s="69"/>
    </row>
    <row r="135" spans="1:18" x14ac:dyDescent="0.2">
      <c r="A135" s="69"/>
      <c r="B135" s="69"/>
      <c r="C135" s="69"/>
      <c r="D135" s="69"/>
      <c r="E135" s="69"/>
      <c r="F135" s="69"/>
      <c r="G135" s="69"/>
      <c r="H135" s="69"/>
      <c r="I135" s="69"/>
      <c r="J135" s="69"/>
      <c r="K135" s="69"/>
      <c r="L135" s="69"/>
      <c r="M135" s="69"/>
      <c r="N135" s="69"/>
      <c r="O135" s="69"/>
      <c r="P135" s="69"/>
      <c r="Q135" s="69"/>
      <c r="R135" s="69"/>
    </row>
    <row r="136" spans="1:18" x14ac:dyDescent="0.2">
      <c r="A136" s="69"/>
      <c r="B136" s="69"/>
      <c r="C136" s="69"/>
      <c r="D136" s="69"/>
      <c r="E136" s="69"/>
      <c r="F136" s="69"/>
      <c r="G136" s="69"/>
      <c r="H136" s="69"/>
      <c r="I136" s="69"/>
      <c r="J136" s="69"/>
      <c r="K136" s="69"/>
      <c r="L136" s="69"/>
      <c r="M136" s="69"/>
      <c r="N136" s="69"/>
      <c r="O136" s="69"/>
      <c r="P136" s="69"/>
      <c r="Q136" s="69"/>
      <c r="R136" s="69"/>
    </row>
    <row r="137" spans="1:18" x14ac:dyDescent="0.2">
      <c r="A137" s="69"/>
      <c r="B137" s="69"/>
      <c r="C137" s="69"/>
      <c r="D137" s="69"/>
      <c r="E137" s="69"/>
      <c r="F137" s="69"/>
      <c r="G137" s="69"/>
      <c r="H137" s="69"/>
      <c r="I137" s="69"/>
      <c r="J137" s="69"/>
      <c r="K137" s="69"/>
      <c r="L137" s="69"/>
      <c r="M137" s="69"/>
      <c r="N137" s="69"/>
      <c r="O137" s="69"/>
      <c r="P137" s="69"/>
      <c r="Q137" s="69"/>
      <c r="R137" s="69"/>
    </row>
    <row r="138" spans="1:18" x14ac:dyDescent="0.2">
      <c r="A138" s="69"/>
      <c r="B138" s="69"/>
      <c r="C138" s="69"/>
      <c r="D138" s="69"/>
      <c r="E138" s="69"/>
      <c r="F138" s="69"/>
      <c r="G138" s="69"/>
      <c r="H138" s="69"/>
      <c r="I138" s="69"/>
      <c r="J138" s="69"/>
      <c r="K138" s="69"/>
      <c r="L138" s="69"/>
      <c r="M138" s="69"/>
      <c r="N138" s="69"/>
      <c r="O138" s="69"/>
      <c r="P138" s="69"/>
      <c r="Q138" s="69"/>
      <c r="R138" s="69"/>
    </row>
    <row r="139" spans="1:18" x14ac:dyDescent="0.2">
      <c r="A139" s="69"/>
      <c r="B139" s="69"/>
      <c r="C139" s="69"/>
      <c r="D139" s="69"/>
      <c r="E139" s="69"/>
      <c r="F139" s="69"/>
      <c r="G139" s="69"/>
      <c r="H139" s="69"/>
      <c r="I139" s="69"/>
      <c r="J139" s="69"/>
      <c r="K139" s="69"/>
      <c r="L139" s="69"/>
      <c r="M139" s="69"/>
      <c r="N139" s="69"/>
      <c r="O139" s="69"/>
      <c r="P139" s="69"/>
      <c r="Q139" s="69"/>
      <c r="R139" s="69"/>
    </row>
    <row r="140" spans="1:18" x14ac:dyDescent="0.2">
      <c r="A140" s="69"/>
      <c r="B140" s="69"/>
      <c r="C140" s="69"/>
      <c r="D140" s="69"/>
      <c r="E140" s="69"/>
      <c r="F140" s="69"/>
      <c r="G140" s="69"/>
      <c r="H140" s="69"/>
      <c r="I140" s="69"/>
      <c r="J140" s="69"/>
      <c r="K140" s="69"/>
      <c r="L140" s="69"/>
      <c r="M140" s="69"/>
      <c r="N140" s="69"/>
      <c r="O140" s="69"/>
      <c r="P140" s="69"/>
      <c r="Q140" s="69"/>
      <c r="R140" s="69"/>
    </row>
    <row r="141" spans="1:18" x14ac:dyDescent="0.2">
      <c r="A141" s="69"/>
      <c r="B141" s="69"/>
      <c r="C141" s="69"/>
      <c r="D141" s="69"/>
      <c r="E141" s="69"/>
      <c r="F141" s="69"/>
      <c r="G141" s="69"/>
      <c r="H141" s="69"/>
      <c r="I141" s="69"/>
      <c r="J141" s="69"/>
      <c r="K141" s="69"/>
      <c r="L141" s="69"/>
      <c r="M141" s="69"/>
      <c r="N141" s="69"/>
      <c r="O141" s="69"/>
      <c r="P141" s="69"/>
      <c r="Q141" s="69"/>
      <c r="R141" s="69"/>
    </row>
    <row r="142" spans="1:18" x14ac:dyDescent="0.2">
      <c r="A142" s="69"/>
      <c r="B142" s="69"/>
      <c r="C142" s="69"/>
      <c r="D142" s="69"/>
      <c r="E142" s="69"/>
      <c r="F142" s="69"/>
      <c r="G142" s="69"/>
      <c r="H142" s="69"/>
      <c r="I142" s="69"/>
      <c r="J142" s="69"/>
      <c r="K142" s="69"/>
      <c r="L142" s="69"/>
      <c r="M142" s="69"/>
      <c r="N142" s="69"/>
      <c r="O142" s="69"/>
      <c r="P142" s="69"/>
      <c r="Q142" s="69"/>
      <c r="R142" s="69"/>
    </row>
    <row r="143" spans="1:18" x14ac:dyDescent="0.2">
      <c r="A143" s="69"/>
      <c r="B143" s="69"/>
      <c r="C143" s="69"/>
      <c r="D143" s="69"/>
      <c r="E143" s="69"/>
      <c r="F143" s="69"/>
      <c r="G143" s="69"/>
      <c r="H143" s="69"/>
      <c r="I143" s="69"/>
      <c r="J143" s="69"/>
      <c r="K143" s="69"/>
      <c r="L143" s="69"/>
      <c r="M143" s="69"/>
      <c r="N143" s="69"/>
      <c r="O143" s="69"/>
      <c r="P143" s="69"/>
      <c r="Q143" s="69"/>
      <c r="R143" s="69"/>
    </row>
    <row r="144" spans="1:18" x14ac:dyDescent="0.2">
      <c r="A144" s="69"/>
      <c r="B144" s="69"/>
      <c r="C144" s="69"/>
      <c r="D144" s="69"/>
      <c r="E144" s="69"/>
      <c r="F144" s="69"/>
      <c r="G144" s="69"/>
      <c r="H144" s="69"/>
      <c r="I144" s="69"/>
      <c r="J144" s="69"/>
      <c r="K144" s="69"/>
      <c r="L144" s="69"/>
      <c r="M144" s="69"/>
      <c r="N144" s="69"/>
      <c r="O144" s="69"/>
      <c r="P144" s="69"/>
      <c r="Q144" s="69"/>
      <c r="R144" s="69"/>
    </row>
    <row r="145" spans="1:18" ht="25.5" x14ac:dyDescent="0.35">
      <c r="A145" s="72" t="s">
        <v>2529</v>
      </c>
      <c r="B145" s="69"/>
      <c r="C145" s="69"/>
      <c r="D145" s="69"/>
      <c r="E145" s="69"/>
      <c r="F145" s="69"/>
      <c r="G145" s="69"/>
      <c r="H145" s="69"/>
      <c r="I145" s="69"/>
      <c r="J145" s="69"/>
      <c r="K145" s="69"/>
      <c r="L145" s="69"/>
      <c r="M145" s="69"/>
      <c r="N145" s="69"/>
      <c r="O145" s="69"/>
      <c r="P145" s="69"/>
      <c r="Q145" s="69"/>
      <c r="R145" s="69"/>
    </row>
    <row r="146" spans="1:18" x14ac:dyDescent="0.2">
      <c r="A146" s="69"/>
      <c r="B146" s="69"/>
      <c r="C146" s="69"/>
      <c r="D146" s="69"/>
      <c r="E146" s="69"/>
      <c r="F146" s="69"/>
      <c r="G146" s="69"/>
      <c r="H146" s="69"/>
      <c r="I146" s="69"/>
      <c r="J146" s="69"/>
      <c r="K146" s="69"/>
      <c r="L146" s="69"/>
      <c r="M146" s="69"/>
      <c r="N146" s="69"/>
      <c r="O146" s="69"/>
      <c r="P146" s="69"/>
      <c r="Q146" s="69"/>
      <c r="R146" s="69"/>
    </row>
    <row r="147" spans="1:18" x14ac:dyDescent="0.2">
      <c r="A147" s="69"/>
      <c r="B147" s="69"/>
      <c r="C147" s="69"/>
      <c r="D147" s="69"/>
      <c r="E147" s="69"/>
      <c r="F147" s="69"/>
      <c r="G147" s="69"/>
      <c r="H147" s="69"/>
      <c r="I147" s="69"/>
      <c r="J147" s="69"/>
      <c r="K147" s="69"/>
      <c r="L147" s="69"/>
      <c r="M147" s="69"/>
      <c r="N147" s="69"/>
      <c r="O147" s="69"/>
      <c r="P147" s="69"/>
      <c r="Q147" s="69"/>
      <c r="R147" s="69"/>
    </row>
    <row r="148" spans="1:18" x14ac:dyDescent="0.2">
      <c r="A148" s="69"/>
      <c r="B148" s="69"/>
      <c r="C148" s="69"/>
      <c r="D148" s="69"/>
      <c r="E148" s="69"/>
      <c r="F148" s="69"/>
      <c r="G148" s="69"/>
      <c r="H148" s="69"/>
      <c r="I148" s="69"/>
      <c r="J148" s="69"/>
      <c r="K148" s="69"/>
      <c r="L148" s="69"/>
      <c r="M148" s="69"/>
      <c r="N148" s="69"/>
      <c r="O148" s="69"/>
      <c r="P148" s="69"/>
      <c r="Q148" s="69"/>
      <c r="R148" s="69"/>
    </row>
    <row r="149" spans="1:18" x14ac:dyDescent="0.2">
      <c r="A149" s="69"/>
      <c r="B149" s="69"/>
      <c r="C149" s="69"/>
      <c r="D149" s="69"/>
      <c r="E149" s="69"/>
      <c r="F149" s="69"/>
      <c r="G149" s="69"/>
      <c r="H149" s="69"/>
      <c r="I149" s="69"/>
      <c r="J149" s="69"/>
      <c r="K149" s="69"/>
      <c r="L149" s="69"/>
      <c r="M149" s="69"/>
      <c r="N149" s="69"/>
      <c r="O149" s="69"/>
      <c r="P149" s="69"/>
      <c r="Q149" s="69"/>
      <c r="R149" s="69"/>
    </row>
    <row r="150" spans="1:18" x14ac:dyDescent="0.2">
      <c r="A150" s="69"/>
      <c r="B150" s="69"/>
      <c r="C150" s="69"/>
      <c r="D150" s="69"/>
      <c r="E150" s="69"/>
      <c r="F150" s="69"/>
      <c r="G150" s="69"/>
      <c r="H150" s="69"/>
      <c r="I150" s="69"/>
      <c r="J150" s="69"/>
      <c r="K150" s="69"/>
      <c r="L150" s="69"/>
      <c r="M150" s="69"/>
      <c r="N150" s="69"/>
      <c r="O150" s="69"/>
      <c r="P150" s="69"/>
      <c r="Q150" s="69"/>
      <c r="R150" s="69"/>
    </row>
    <row r="151" spans="1:18" x14ac:dyDescent="0.2">
      <c r="A151" s="69"/>
      <c r="B151" s="69"/>
      <c r="C151" s="69"/>
      <c r="D151" s="69"/>
      <c r="E151" s="69"/>
      <c r="F151" s="69"/>
      <c r="G151" s="69"/>
      <c r="H151" s="69"/>
      <c r="I151" s="69"/>
      <c r="J151" s="69"/>
      <c r="K151" s="69"/>
      <c r="L151" s="69"/>
      <c r="M151" s="69"/>
      <c r="N151" s="69"/>
      <c r="O151" s="69"/>
      <c r="P151" s="69"/>
      <c r="Q151" s="69"/>
      <c r="R151" s="69"/>
    </row>
    <row r="152" spans="1:18" x14ac:dyDescent="0.2">
      <c r="A152" s="69"/>
      <c r="B152" s="69"/>
      <c r="C152" s="69"/>
      <c r="D152" s="69"/>
      <c r="E152" s="69"/>
      <c r="F152" s="69"/>
      <c r="G152" s="69"/>
      <c r="H152" s="69"/>
      <c r="I152" s="69"/>
      <c r="J152" s="69"/>
      <c r="K152" s="69"/>
      <c r="L152" s="69"/>
      <c r="M152" s="69"/>
      <c r="N152" s="69"/>
      <c r="O152" s="69"/>
      <c r="P152" s="69"/>
      <c r="Q152" s="69"/>
      <c r="R152" s="69"/>
    </row>
    <row r="153" spans="1:18" x14ac:dyDescent="0.2">
      <c r="A153" s="69"/>
      <c r="B153" s="69"/>
      <c r="C153" s="69"/>
      <c r="D153" s="69"/>
      <c r="E153" s="69"/>
      <c r="F153" s="69"/>
      <c r="G153" s="69"/>
      <c r="H153" s="69"/>
      <c r="I153" s="69"/>
      <c r="J153" s="69"/>
      <c r="K153" s="69"/>
      <c r="L153" s="69"/>
      <c r="M153" s="69"/>
      <c r="N153" s="69"/>
      <c r="O153" s="69"/>
      <c r="P153" s="69"/>
      <c r="Q153" s="69"/>
      <c r="R153" s="69"/>
    </row>
    <row r="154" spans="1:18" x14ac:dyDescent="0.2">
      <c r="A154" s="69"/>
      <c r="B154" s="69"/>
      <c r="C154" s="69"/>
      <c r="D154" s="69"/>
      <c r="E154" s="69"/>
      <c r="F154" s="69"/>
      <c r="G154" s="69"/>
      <c r="H154" s="69"/>
      <c r="I154" s="69"/>
      <c r="J154" s="69"/>
      <c r="K154" s="69"/>
      <c r="L154" s="69"/>
      <c r="M154" s="69"/>
      <c r="N154" s="69"/>
      <c r="O154" s="69"/>
      <c r="P154" s="69"/>
      <c r="Q154" s="69"/>
      <c r="R154" s="69"/>
    </row>
    <row r="155" spans="1:18" x14ac:dyDescent="0.2">
      <c r="A155" s="69"/>
      <c r="B155" s="69"/>
      <c r="C155" s="69"/>
      <c r="D155" s="69"/>
      <c r="E155" s="69"/>
      <c r="F155" s="69"/>
      <c r="G155" s="69"/>
      <c r="H155" s="69"/>
      <c r="I155" s="69"/>
      <c r="J155" s="69"/>
      <c r="K155" s="69"/>
      <c r="L155" s="69"/>
      <c r="M155" s="69"/>
      <c r="N155" s="69"/>
      <c r="O155" s="69"/>
      <c r="P155" s="69"/>
      <c r="Q155" s="69"/>
      <c r="R155" s="69"/>
    </row>
    <row r="156" spans="1:18" x14ac:dyDescent="0.2">
      <c r="A156" s="69"/>
      <c r="B156" s="69"/>
      <c r="C156" s="69"/>
      <c r="D156" s="69"/>
      <c r="E156" s="69"/>
      <c r="F156" s="69"/>
      <c r="G156" s="69"/>
      <c r="H156" s="69"/>
      <c r="I156" s="69"/>
      <c r="J156" s="69"/>
      <c r="K156" s="69"/>
      <c r="L156" s="69"/>
      <c r="M156" s="69"/>
      <c r="N156" s="69"/>
      <c r="O156" s="69"/>
      <c r="P156" s="69"/>
      <c r="Q156" s="69"/>
      <c r="R156" s="69"/>
    </row>
    <row r="157" spans="1:18" x14ac:dyDescent="0.2">
      <c r="A157" s="69"/>
      <c r="B157" s="69"/>
      <c r="C157" s="69"/>
      <c r="D157" s="69"/>
      <c r="E157" s="69"/>
      <c r="F157" s="69"/>
      <c r="G157" s="69"/>
      <c r="H157" s="69"/>
      <c r="I157" s="69"/>
      <c r="J157" s="69"/>
      <c r="K157" s="69"/>
      <c r="L157" s="69"/>
      <c r="M157" s="69"/>
      <c r="N157" s="69"/>
      <c r="O157" s="69"/>
      <c r="P157" s="69"/>
      <c r="Q157" s="69"/>
      <c r="R157" s="69"/>
    </row>
    <row r="158" spans="1:18" x14ac:dyDescent="0.2">
      <c r="A158" s="69"/>
      <c r="B158" s="69"/>
      <c r="C158" s="69"/>
      <c r="D158" s="69"/>
      <c r="E158" s="69"/>
      <c r="F158" s="69"/>
      <c r="G158" s="69"/>
      <c r="H158" s="69"/>
      <c r="I158" s="69"/>
      <c r="J158" s="69"/>
      <c r="K158" s="69"/>
      <c r="L158" s="69"/>
      <c r="M158" s="69"/>
      <c r="N158" s="69"/>
      <c r="O158" s="69"/>
      <c r="P158" s="69"/>
      <c r="Q158" s="69"/>
      <c r="R158" s="69"/>
    </row>
    <row r="159" spans="1:18" x14ac:dyDescent="0.2">
      <c r="A159" s="69"/>
      <c r="B159" s="69"/>
      <c r="C159" s="69"/>
      <c r="D159" s="69"/>
      <c r="E159" s="69"/>
      <c r="F159" s="69"/>
      <c r="G159" s="69"/>
      <c r="H159" s="69"/>
      <c r="I159" s="69"/>
      <c r="J159" s="69"/>
      <c r="K159" s="69"/>
      <c r="L159" s="69"/>
      <c r="M159" s="69"/>
      <c r="N159" s="69"/>
      <c r="O159" s="69"/>
      <c r="P159" s="69"/>
      <c r="Q159" s="69"/>
      <c r="R159" s="69"/>
    </row>
    <row r="160" spans="1:18" x14ac:dyDescent="0.2">
      <c r="A160" s="69"/>
      <c r="B160" s="69"/>
      <c r="C160" s="69"/>
      <c r="D160" s="69"/>
      <c r="E160" s="69"/>
      <c r="F160" s="69"/>
      <c r="G160" s="69"/>
      <c r="H160" s="69"/>
      <c r="I160" s="69"/>
      <c r="J160" s="69"/>
      <c r="K160" s="69"/>
      <c r="L160" s="69"/>
      <c r="M160" s="69"/>
      <c r="N160" s="69"/>
      <c r="O160" s="69"/>
      <c r="P160" s="69"/>
      <c r="Q160" s="69"/>
      <c r="R160" s="69"/>
    </row>
    <row r="161" spans="1:18" x14ac:dyDescent="0.2">
      <c r="A161" s="69"/>
      <c r="B161" s="69"/>
      <c r="C161" s="69"/>
      <c r="D161" s="69"/>
      <c r="E161" s="69"/>
      <c r="F161" s="69"/>
      <c r="G161" s="69"/>
      <c r="H161" s="69"/>
      <c r="I161" s="69"/>
      <c r="J161" s="69"/>
      <c r="K161" s="69"/>
      <c r="L161" s="69"/>
      <c r="M161" s="69"/>
      <c r="N161" s="69"/>
      <c r="O161" s="69"/>
      <c r="P161" s="69"/>
      <c r="Q161" s="69"/>
      <c r="R161" s="69"/>
    </row>
    <row r="162" spans="1:18" x14ac:dyDescent="0.2">
      <c r="A162" s="69"/>
      <c r="B162" s="69"/>
      <c r="C162" s="69"/>
      <c r="D162" s="69"/>
      <c r="E162" s="69"/>
      <c r="F162" s="69"/>
      <c r="G162" s="69"/>
      <c r="H162" s="69"/>
      <c r="I162" s="69"/>
      <c r="J162" s="69"/>
      <c r="K162" s="69"/>
      <c r="L162" s="69"/>
      <c r="M162" s="69"/>
      <c r="N162" s="69"/>
      <c r="O162" s="69"/>
      <c r="P162" s="69"/>
      <c r="Q162" s="69"/>
      <c r="R162" s="69"/>
    </row>
    <row r="163" spans="1:18" x14ac:dyDescent="0.2">
      <c r="A163" s="69"/>
      <c r="B163" s="69"/>
      <c r="C163" s="69"/>
      <c r="D163" s="69"/>
      <c r="E163" s="69"/>
      <c r="F163" s="69"/>
      <c r="G163" s="69"/>
      <c r="H163" s="69"/>
      <c r="I163" s="69"/>
      <c r="J163" s="69"/>
      <c r="K163" s="69"/>
      <c r="L163" s="69"/>
      <c r="M163" s="69"/>
      <c r="N163" s="69"/>
      <c r="O163" s="69"/>
      <c r="P163" s="69"/>
      <c r="Q163" s="69"/>
      <c r="R163" s="69"/>
    </row>
    <row r="164" spans="1:18" x14ac:dyDescent="0.2">
      <c r="A164" s="69"/>
      <c r="B164" s="69"/>
      <c r="C164" s="69"/>
      <c r="D164" s="69"/>
      <c r="E164" s="69"/>
      <c r="F164" s="69"/>
      <c r="G164" s="69"/>
      <c r="H164" s="69"/>
      <c r="I164" s="69"/>
      <c r="J164" s="69"/>
      <c r="K164" s="69"/>
      <c r="L164" s="69"/>
      <c r="M164" s="69"/>
      <c r="N164" s="69"/>
      <c r="O164" s="69"/>
      <c r="P164" s="69"/>
      <c r="Q164" s="69"/>
      <c r="R164" s="69"/>
    </row>
    <row r="165" spans="1:18" x14ac:dyDescent="0.2">
      <c r="A165" s="69"/>
      <c r="B165" s="69"/>
      <c r="C165" s="69"/>
      <c r="D165" s="69"/>
      <c r="E165" s="69"/>
      <c r="F165" s="69"/>
      <c r="G165" s="69"/>
      <c r="H165" s="69"/>
      <c r="I165" s="69"/>
      <c r="J165" s="69"/>
      <c r="K165" s="69"/>
      <c r="L165" s="69"/>
      <c r="M165" s="69"/>
      <c r="N165" s="69"/>
      <c r="O165" s="69"/>
      <c r="P165" s="69"/>
      <c r="Q165" s="69"/>
      <c r="R165" s="69"/>
    </row>
    <row r="166" spans="1:18" x14ac:dyDescent="0.2">
      <c r="A166" s="69"/>
      <c r="B166" s="69"/>
      <c r="C166" s="69"/>
      <c r="D166" s="69"/>
      <c r="E166" s="69"/>
      <c r="F166" s="69"/>
      <c r="G166" s="69"/>
      <c r="H166" s="69"/>
      <c r="I166" s="69"/>
      <c r="J166" s="69"/>
      <c r="K166" s="69"/>
      <c r="L166" s="69"/>
      <c r="M166" s="69"/>
      <c r="N166" s="69"/>
      <c r="O166" s="69"/>
      <c r="P166" s="69"/>
      <c r="Q166" s="69"/>
      <c r="R166" s="69"/>
    </row>
    <row r="167" spans="1:18" x14ac:dyDescent="0.2">
      <c r="A167" s="69"/>
      <c r="B167" s="69"/>
      <c r="C167" s="69"/>
      <c r="D167" s="69"/>
      <c r="E167" s="69"/>
      <c r="F167" s="69"/>
      <c r="G167" s="69"/>
      <c r="H167" s="69"/>
      <c r="I167" s="69"/>
      <c r="J167" s="69"/>
      <c r="K167" s="69"/>
      <c r="L167" s="69"/>
      <c r="M167" s="69"/>
      <c r="N167" s="69"/>
      <c r="O167" s="69"/>
      <c r="P167" s="69"/>
      <c r="Q167" s="69"/>
      <c r="R167" s="69"/>
    </row>
    <row r="168" spans="1:18" x14ac:dyDescent="0.2">
      <c r="A168" s="69"/>
      <c r="B168" s="69"/>
      <c r="C168" s="69"/>
      <c r="D168" s="69"/>
      <c r="E168" s="69"/>
      <c r="F168" s="69"/>
      <c r="G168" s="69"/>
      <c r="H168" s="69"/>
      <c r="I168" s="69"/>
      <c r="J168" s="69"/>
      <c r="K168" s="69"/>
      <c r="L168" s="69"/>
      <c r="M168" s="69"/>
      <c r="N168" s="69"/>
      <c r="O168" s="69"/>
      <c r="P168" s="69"/>
      <c r="Q168" s="69"/>
      <c r="R168" s="69"/>
    </row>
    <row r="169" spans="1:18" x14ac:dyDescent="0.2">
      <c r="A169" s="69"/>
      <c r="B169" s="69"/>
      <c r="C169" s="69"/>
      <c r="D169" s="69"/>
      <c r="E169" s="69"/>
      <c r="F169" s="69"/>
      <c r="G169" s="69"/>
      <c r="H169" s="69"/>
      <c r="I169" s="69"/>
      <c r="J169" s="69"/>
      <c r="K169" s="69"/>
      <c r="L169" s="69"/>
      <c r="M169" s="69"/>
      <c r="N169" s="69"/>
      <c r="O169" s="69"/>
      <c r="P169" s="69"/>
      <c r="Q169" s="69"/>
      <c r="R169" s="69"/>
    </row>
    <row r="170" spans="1:18" x14ac:dyDescent="0.2">
      <c r="A170" s="69"/>
      <c r="B170" s="69"/>
      <c r="C170" s="69"/>
      <c r="D170" s="69"/>
      <c r="E170" s="69"/>
      <c r="F170" s="69"/>
      <c r="G170" s="69"/>
      <c r="H170" s="69"/>
      <c r="I170" s="69"/>
      <c r="J170" s="69"/>
      <c r="K170" s="69"/>
      <c r="L170" s="69"/>
      <c r="M170" s="69"/>
      <c r="N170" s="69"/>
      <c r="O170" s="69"/>
      <c r="P170" s="69"/>
      <c r="Q170" s="69"/>
      <c r="R170" s="69"/>
    </row>
    <row r="171" spans="1:18" x14ac:dyDescent="0.2">
      <c r="A171" s="69"/>
      <c r="B171" s="69"/>
      <c r="C171" s="69"/>
      <c r="D171" s="69"/>
      <c r="E171" s="69"/>
      <c r="F171" s="69"/>
      <c r="G171" s="69"/>
      <c r="H171" s="69"/>
      <c r="I171" s="69"/>
      <c r="J171" s="69"/>
      <c r="K171" s="69"/>
      <c r="L171" s="69"/>
      <c r="M171" s="69"/>
      <c r="N171" s="69"/>
      <c r="O171" s="69"/>
      <c r="P171" s="69"/>
      <c r="Q171" s="69"/>
      <c r="R171" s="69"/>
    </row>
    <row r="172" spans="1:18" x14ac:dyDescent="0.2">
      <c r="A172" s="69"/>
      <c r="B172" s="69"/>
      <c r="C172" s="69"/>
      <c r="D172" s="69"/>
      <c r="E172" s="69"/>
      <c r="F172" s="69"/>
      <c r="G172" s="69"/>
      <c r="H172" s="69"/>
      <c r="I172" s="69"/>
      <c r="J172" s="69"/>
      <c r="K172" s="69"/>
      <c r="L172" s="69"/>
      <c r="M172" s="69"/>
      <c r="N172" s="69"/>
      <c r="O172" s="69"/>
      <c r="P172" s="69"/>
      <c r="Q172" s="69"/>
      <c r="R172" s="69"/>
    </row>
    <row r="173" spans="1:18" x14ac:dyDescent="0.2">
      <c r="A173" s="69"/>
      <c r="B173" s="69"/>
      <c r="C173" s="69"/>
      <c r="D173" s="69"/>
      <c r="E173" s="69"/>
      <c r="F173" s="69"/>
      <c r="G173" s="69"/>
      <c r="H173" s="69"/>
      <c r="I173" s="69"/>
      <c r="J173" s="69"/>
      <c r="K173" s="69"/>
      <c r="L173" s="69"/>
      <c r="M173" s="69"/>
      <c r="N173" s="69"/>
      <c r="O173" s="69"/>
      <c r="P173" s="69"/>
      <c r="Q173" s="69"/>
      <c r="R173" s="69"/>
    </row>
    <row r="174" spans="1:18" ht="23.25" x14ac:dyDescent="0.35">
      <c r="A174" s="71" t="s">
        <v>2616</v>
      </c>
      <c r="B174" s="69"/>
      <c r="C174" s="69"/>
      <c r="D174" s="69"/>
      <c r="E174" s="69"/>
      <c r="F174" s="69"/>
      <c r="G174" s="69"/>
      <c r="H174" s="69"/>
      <c r="I174" s="69"/>
      <c r="J174" s="69"/>
      <c r="K174" s="69"/>
      <c r="L174" s="69"/>
      <c r="M174" s="69"/>
      <c r="N174" s="69"/>
      <c r="O174" s="69"/>
      <c r="P174" s="69"/>
      <c r="Q174" s="133" t="s">
        <v>2686</v>
      </c>
      <c r="R174" s="134">
        <v>0.01</v>
      </c>
    </row>
    <row r="175" spans="1:18" x14ac:dyDescent="0.2">
      <c r="A175" s="69"/>
      <c r="B175" s="69"/>
      <c r="C175" s="69"/>
      <c r="D175" s="69"/>
      <c r="E175" s="69"/>
      <c r="F175" s="69"/>
      <c r="G175" s="69"/>
      <c r="H175" s="69"/>
      <c r="I175" s="69"/>
      <c r="J175" s="69"/>
      <c r="K175" s="69"/>
      <c r="L175" s="69"/>
      <c r="M175" s="69"/>
      <c r="N175" s="69"/>
      <c r="O175" s="69"/>
      <c r="P175" s="69"/>
      <c r="Q175" s="69"/>
      <c r="R175" s="69"/>
    </row>
    <row r="176" spans="1:18" x14ac:dyDescent="0.2">
      <c r="A176" s="69"/>
      <c r="B176" s="69"/>
      <c r="C176" s="69"/>
      <c r="D176" s="69"/>
      <c r="E176" s="69"/>
      <c r="F176" s="69"/>
      <c r="G176" s="69"/>
      <c r="H176" s="69"/>
      <c r="I176" s="69"/>
      <c r="J176" s="69"/>
      <c r="K176" s="69"/>
      <c r="L176" s="69"/>
      <c r="M176" s="69"/>
      <c r="N176" s="69"/>
      <c r="O176" s="69"/>
      <c r="P176" s="69"/>
      <c r="Q176" s="69"/>
      <c r="R176" s="69"/>
    </row>
    <row r="177" spans="1:18" x14ac:dyDescent="0.2">
      <c r="A177" s="69"/>
      <c r="B177" s="69"/>
      <c r="C177" s="69"/>
      <c r="D177" s="69"/>
      <c r="E177" s="69"/>
      <c r="F177" s="69"/>
      <c r="G177" s="69"/>
      <c r="H177" s="69"/>
      <c r="I177" s="69"/>
      <c r="J177" s="69"/>
      <c r="K177" s="69"/>
      <c r="L177" s="69"/>
      <c r="M177" s="69"/>
      <c r="N177" s="69"/>
      <c r="O177" s="69"/>
      <c r="P177" s="69"/>
      <c r="Q177" s="69"/>
      <c r="R177" s="69"/>
    </row>
    <row r="178" spans="1:18" x14ac:dyDescent="0.2">
      <c r="A178" s="69"/>
      <c r="B178" s="69"/>
      <c r="C178" s="69"/>
      <c r="D178" s="69"/>
      <c r="E178" s="69"/>
      <c r="F178" s="69"/>
      <c r="G178" s="69"/>
      <c r="H178" s="69"/>
      <c r="I178" s="69"/>
      <c r="J178" s="69"/>
      <c r="K178" s="69"/>
      <c r="L178" s="69"/>
      <c r="M178" s="69"/>
      <c r="N178" s="69"/>
      <c r="O178" s="69"/>
      <c r="P178" s="69"/>
      <c r="Q178" s="69"/>
      <c r="R178" s="69"/>
    </row>
    <row r="179" spans="1:18" x14ac:dyDescent="0.2">
      <c r="A179" s="69"/>
      <c r="B179" s="69"/>
      <c r="C179" s="69"/>
      <c r="D179" s="69"/>
      <c r="E179" s="69"/>
      <c r="F179" s="69"/>
      <c r="G179" s="69"/>
      <c r="H179" s="69"/>
      <c r="I179" s="69"/>
      <c r="J179" s="69"/>
      <c r="K179" s="69"/>
      <c r="L179" s="69"/>
      <c r="M179" s="69"/>
      <c r="N179" s="69"/>
      <c r="O179" s="69"/>
      <c r="P179" s="69"/>
      <c r="Q179" s="69"/>
      <c r="R179" s="69"/>
    </row>
    <row r="180" spans="1:18" x14ac:dyDescent="0.2">
      <c r="A180" s="69"/>
      <c r="B180" s="69"/>
      <c r="C180" s="69"/>
      <c r="D180" s="69"/>
      <c r="E180" s="69"/>
      <c r="F180" s="69"/>
      <c r="G180" s="69"/>
      <c r="H180" s="69"/>
      <c r="I180" s="69"/>
      <c r="J180" s="69"/>
      <c r="K180" s="69"/>
      <c r="L180" s="69"/>
      <c r="M180" s="69"/>
      <c r="N180" s="69"/>
      <c r="O180" s="69"/>
      <c r="P180" s="69"/>
      <c r="Q180" s="69"/>
      <c r="R180" s="69"/>
    </row>
    <row r="181" spans="1:18" x14ac:dyDescent="0.2">
      <c r="A181" s="69"/>
      <c r="B181" s="69"/>
      <c r="C181" s="69"/>
      <c r="D181" s="69"/>
      <c r="E181" s="69"/>
      <c r="F181" s="69"/>
      <c r="G181" s="69"/>
      <c r="H181" s="69"/>
      <c r="I181" s="69"/>
      <c r="J181" s="69"/>
      <c r="K181" s="69"/>
      <c r="L181" s="69"/>
      <c r="M181" s="69"/>
      <c r="N181" s="69"/>
      <c r="O181" s="69"/>
      <c r="P181" s="69"/>
      <c r="Q181" s="69"/>
      <c r="R181" s="69"/>
    </row>
    <row r="182" spans="1:18" x14ac:dyDescent="0.2">
      <c r="A182" s="69"/>
      <c r="B182" s="69"/>
      <c r="C182" s="69"/>
      <c r="D182" s="69"/>
      <c r="E182" s="69"/>
      <c r="F182" s="69"/>
      <c r="G182" s="69"/>
      <c r="H182" s="69"/>
      <c r="I182" s="69"/>
      <c r="J182" s="69"/>
      <c r="K182" s="69"/>
      <c r="L182" s="69"/>
      <c r="M182" s="69"/>
      <c r="N182" s="69"/>
      <c r="O182" s="69"/>
      <c r="P182" s="69"/>
      <c r="Q182" s="69"/>
      <c r="R182" s="69"/>
    </row>
    <row r="183" spans="1:18" x14ac:dyDescent="0.2">
      <c r="A183" s="69"/>
      <c r="B183" s="69"/>
      <c r="C183" s="69"/>
      <c r="D183" s="69"/>
      <c r="E183" s="69"/>
      <c r="F183" s="69"/>
      <c r="G183" s="69"/>
      <c r="H183" s="69"/>
      <c r="I183" s="69"/>
      <c r="J183" s="69"/>
      <c r="K183" s="69"/>
      <c r="L183" s="69"/>
      <c r="M183" s="69"/>
      <c r="N183" s="69"/>
      <c r="O183" s="69"/>
      <c r="P183" s="69"/>
      <c r="Q183" s="69"/>
      <c r="R183" s="69"/>
    </row>
    <row r="184" spans="1:18" x14ac:dyDescent="0.2">
      <c r="A184" s="69"/>
      <c r="B184" s="69"/>
      <c r="C184" s="69"/>
      <c r="D184" s="69"/>
      <c r="E184" s="69"/>
      <c r="F184" s="69"/>
      <c r="G184" s="69"/>
      <c r="H184" s="69"/>
      <c r="I184" s="69"/>
      <c r="J184" s="69"/>
      <c r="K184" s="69"/>
      <c r="L184" s="69"/>
      <c r="M184" s="69"/>
      <c r="N184" s="69"/>
      <c r="O184" s="69"/>
      <c r="P184" s="69"/>
      <c r="Q184" s="69"/>
      <c r="R184" s="69"/>
    </row>
    <row r="185" spans="1:18" x14ac:dyDescent="0.2">
      <c r="A185" s="69"/>
      <c r="B185" s="69"/>
      <c r="C185" s="69"/>
      <c r="D185" s="69"/>
      <c r="E185" s="69"/>
      <c r="F185" s="69"/>
      <c r="G185" s="69"/>
      <c r="H185" s="69"/>
      <c r="I185" s="69"/>
      <c r="J185" s="69"/>
      <c r="K185" s="69"/>
      <c r="L185" s="69"/>
      <c r="M185" s="69"/>
      <c r="N185" s="69"/>
      <c r="O185" s="69"/>
      <c r="P185" s="69"/>
      <c r="Q185" s="69"/>
      <c r="R185" s="69"/>
    </row>
    <row r="186" spans="1:18" x14ac:dyDescent="0.2">
      <c r="A186" s="69"/>
      <c r="B186" s="69"/>
      <c r="C186" s="69"/>
      <c r="D186" s="69"/>
      <c r="E186" s="69"/>
      <c r="F186" s="69"/>
      <c r="G186" s="69"/>
      <c r="H186" s="69"/>
      <c r="I186" s="69"/>
      <c r="J186" s="69"/>
      <c r="K186" s="69"/>
      <c r="L186" s="69"/>
      <c r="M186" s="69"/>
      <c r="N186" s="69"/>
      <c r="O186" s="69"/>
      <c r="P186" s="69"/>
      <c r="Q186" s="69"/>
      <c r="R186" s="69"/>
    </row>
    <row r="187" spans="1:18" x14ac:dyDescent="0.2">
      <c r="A187" s="69"/>
      <c r="B187" s="69"/>
      <c r="C187" s="69"/>
      <c r="D187" s="69"/>
      <c r="E187" s="69"/>
      <c r="F187" s="69"/>
      <c r="G187" s="69"/>
      <c r="H187" s="69"/>
      <c r="I187" s="69"/>
      <c r="J187" s="69"/>
      <c r="K187" s="69"/>
      <c r="L187" s="69"/>
      <c r="M187" s="69"/>
      <c r="N187" s="69"/>
      <c r="O187" s="69"/>
      <c r="P187" s="69"/>
      <c r="Q187" s="69"/>
      <c r="R187" s="69"/>
    </row>
    <row r="188" spans="1:18" x14ac:dyDescent="0.2">
      <c r="A188" s="69"/>
      <c r="B188" s="69"/>
      <c r="C188" s="69"/>
      <c r="D188" s="69"/>
      <c r="E188" s="69"/>
      <c r="F188" s="69"/>
      <c r="G188" s="69"/>
      <c r="H188" s="69"/>
      <c r="I188" s="69"/>
      <c r="J188" s="69"/>
      <c r="K188" s="69"/>
      <c r="L188" s="69"/>
      <c r="M188" s="69"/>
      <c r="N188" s="69"/>
      <c r="O188" s="69"/>
      <c r="P188" s="69"/>
      <c r="Q188" s="69"/>
      <c r="R188" s="69"/>
    </row>
    <row r="189" spans="1:18" x14ac:dyDescent="0.2">
      <c r="A189" s="69"/>
      <c r="B189" s="69"/>
      <c r="C189" s="69"/>
      <c r="D189" s="69"/>
      <c r="E189" s="69"/>
      <c r="F189" s="69"/>
      <c r="G189" s="69"/>
      <c r="H189" s="69"/>
      <c r="I189" s="69"/>
      <c r="J189" s="69"/>
      <c r="K189" s="69"/>
      <c r="L189" s="69"/>
      <c r="M189" s="69"/>
      <c r="N189" s="69"/>
      <c r="O189" s="69"/>
      <c r="P189" s="69"/>
      <c r="Q189" s="69"/>
      <c r="R189" s="69"/>
    </row>
    <row r="190" spans="1:18" x14ac:dyDescent="0.2">
      <c r="A190" s="69"/>
      <c r="B190" s="69"/>
      <c r="C190" s="69"/>
      <c r="D190" s="69"/>
      <c r="E190" s="69"/>
      <c r="F190" s="69"/>
      <c r="G190" s="69"/>
      <c r="H190" s="69"/>
      <c r="I190" s="69"/>
      <c r="J190" s="69"/>
      <c r="K190" s="69"/>
      <c r="L190" s="69"/>
      <c r="M190" s="69"/>
      <c r="N190" s="69"/>
      <c r="O190" s="69"/>
      <c r="P190" s="69"/>
      <c r="Q190" s="69"/>
      <c r="R190" s="69"/>
    </row>
    <row r="191" spans="1:18" x14ac:dyDescent="0.2">
      <c r="A191" s="69"/>
      <c r="B191" s="69"/>
      <c r="C191" s="69"/>
      <c r="D191" s="69"/>
      <c r="E191" s="69"/>
      <c r="F191" s="69"/>
      <c r="G191" s="69"/>
      <c r="H191" s="69"/>
      <c r="I191" s="69"/>
      <c r="J191" s="69"/>
      <c r="K191" s="69"/>
      <c r="L191" s="69"/>
      <c r="M191" s="69"/>
      <c r="N191" s="69"/>
      <c r="O191" s="69"/>
      <c r="P191" s="69"/>
      <c r="Q191" s="69"/>
      <c r="R191" s="69"/>
    </row>
    <row r="192" spans="1:18" x14ac:dyDescent="0.2">
      <c r="A192" s="69"/>
      <c r="B192" s="69"/>
      <c r="C192" s="69"/>
      <c r="D192" s="69"/>
      <c r="E192" s="69"/>
      <c r="F192" s="69"/>
      <c r="G192" s="69"/>
      <c r="H192" s="69"/>
      <c r="I192" s="69"/>
      <c r="J192" s="69"/>
      <c r="K192" s="69"/>
      <c r="L192" s="69"/>
      <c r="M192" s="69"/>
      <c r="N192" s="69"/>
      <c r="O192" s="69"/>
      <c r="P192" s="69"/>
      <c r="Q192" s="69"/>
      <c r="R192" s="69"/>
    </row>
    <row r="193" spans="1:18" x14ac:dyDescent="0.2">
      <c r="A193" s="69"/>
      <c r="B193" s="69"/>
      <c r="C193" s="69"/>
      <c r="D193" s="69"/>
      <c r="E193" s="69"/>
      <c r="F193" s="69"/>
      <c r="G193" s="69"/>
      <c r="H193" s="69"/>
      <c r="I193" s="69"/>
      <c r="J193" s="69"/>
      <c r="K193" s="69"/>
      <c r="L193" s="69"/>
      <c r="M193" s="69"/>
      <c r="N193" s="69"/>
      <c r="O193" s="69"/>
      <c r="P193" s="69"/>
      <c r="Q193" s="69"/>
      <c r="R193" s="69"/>
    </row>
    <row r="194" spans="1:18" x14ac:dyDescent="0.2">
      <c r="A194" s="69"/>
      <c r="B194" s="69"/>
      <c r="C194" s="69"/>
      <c r="D194" s="69"/>
      <c r="E194" s="69"/>
      <c r="F194" s="69"/>
      <c r="G194" s="69"/>
      <c r="H194" s="69"/>
      <c r="I194" s="69"/>
      <c r="J194" s="69"/>
      <c r="K194" s="69"/>
      <c r="L194" s="69"/>
      <c r="M194" s="69"/>
      <c r="N194" s="69"/>
      <c r="O194" s="69"/>
      <c r="P194" s="69"/>
      <c r="Q194" s="69"/>
      <c r="R194" s="69"/>
    </row>
    <row r="195" spans="1:18" x14ac:dyDescent="0.2">
      <c r="A195" s="69"/>
      <c r="B195" s="69"/>
      <c r="C195" s="69"/>
      <c r="D195" s="69"/>
      <c r="E195" s="69"/>
      <c r="F195" s="69"/>
      <c r="G195" s="69"/>
      <c r="H195" s="69"/>
      <c r="I195" s="69"/>
      <c r="J195" s="69"/>
      <c r="K195" s="69"/>
      <c r="L195" s="69"/>
      <c r="M195" s="69"/>
      <c r="N195" s="69"/>
      <c r="O195" s="69"/>
      <c r="P195" s="69"/>
      <c r="Q195" s="69"/>
      <c r="R195" s="69"/>
    </row>
    <row r="196" spans="1:18" x14ac:dyDescent="0.2">
      <c r="A196" s="69"/>
      <c r="B196" s="69"/>
      <c r="C196" s="69"/>
      <c r="D196" s="69"/>
      <c r="E196" s="69"/>
      <c r="F196" s="69"/>
      <c r="G196" s="69"/>
      <c r="H196" s="69"/>
      <c r="I196" s="69"/>
      <c r="J196" s="69"/>
      <c r="K196" s="69"/>
      <c r="L196" s="69"/>
      <c r="M196" s="69"/>
      <c r="N196" s="69"/>
      <c r="O196" s="69"/>
      <c r="P196" s="69"/>
      <c r="Q196" s="69"/>
      <c r="R196" s="69"/>
    </row>
    <row r="197" spans="1:18" x14ac:dyDescent="0.2">
      <c r="A197" s="69"/>
      <c r="B197" s="69"/>
      <c r="C197" s="69"/>
      <c r="D197" s="69"/>
      <c r="E197" s="69"/>
      <c r="F197" s="69"/>
      <c r="G197" s="69"/>
      <c r="H197" s="69"/>
      <c r="I197" s="69"/>
      <c r="J197" s="69"/>
      <c r="K197" s="69"/>
      <c r="L197" s="69"/>
      <c r="M197" s="69"/>
      <c r="N197" s="69"/>
      <c r="O197" s="69"/>
      <c r="P197" s="69"/>
      <c r="Q197" s="69"/>
      <c r="R197" s="69"/>
    </row>
    <row r="198" spans="1:18" x14ac:dyDescent="0.2">
      <c r="A198" s="69"/>
      <c r="B198" s="69"/>
      <c r="C198" s="69"/>
      <c r="D198" s="69"/>
      <c r="E198" s="69"/>
      <c r="F198" s="69"/>
      <c r="G198" s="69"/>
      <c r="H198" s="69"/>
      <c r="I198" s="69"/>
      <c r="J198" s="69"/>
      <c r="K198" s="69"/>
      <c r="L198" s="69"/>
      <c r="M198" s="69"/>
      <c r="N198" s="69"/>
      <c r="O198" s="69"/>
      <c r="P198" s="69"/>
      <c r="Q198" s="69"/>
      <c r="R198" s="69"/>
    </row>
    <row r="199" spans="1:18" x14ac:dyDescent="0.2">
      <c r="A199" s="69"/>
      <c r="B199" s="69"/>
      <c r="C199" s="69"/>
      <c r="D199" s="69"/>
      <c r="E199" s="69"/>
      <c r="F199" s="69"/>
      <c r="G199" s="69"/>
      <c r="H199" s="69"/>
      <c r="I199" s="69"/>
      <c r="J199" s="69"/>
      <c r="K199" s="69"/>
      <c r="L199" s="69"/>
      <c r="M199" s="69"/>
      <c r="N199" s="69"/>
      <c r="O199" s="69"/>
      <c r="P199" s="69"/>
      <c r="Q199" s="69"/>
      <c r="R199" s="69"/>
    </row>
    <row r="200" spans="1:18" x14ac:dyDescent="0.2">
      <c r="A200" s="69"/>
      <c r="B200" s="69"/>
      <c r="C200" s="69"/>
      <c r="D200" s="69"/>
      <c r="E200" s="69"/>
      <c r="F200" s="69"/>
      <c r="G200" s="69"/>
      <c r="H200" s="69"/>
      <c r="I200" s="69"/>
      <c r="J200" s="69"/>
      <c r="K200" s="69"/>
      <c r="L200" s="69"/>
      <c r="M200" s="69"/>
      <c r="N200" s="69"/>
      <c r="O200" s="69"/>
      <c r="P200" s="69"/>
      <c r="Q200" s="69"/>
      <c r="R200" s="69"/>
    </row>
    <row r="201" spans="1:18" x14ac:dyDescent="0.2">
      <c r="A201" s="69"/>
      <c r="B201" s="69"/>
      <c r="C201" s="69"/>
      <c r="D201" s="69"/>
      <c r="E201" s="69"/>
      <c r="F201" s="69"/>
      <c r="G201" s="69"/>
      <c r="H201" s="69"/>
      <c r="I201" s="69"/>
      <c r="J201" s="69"/>
      <c r="K201" s="69"/>
      <c r="L201" s="69"/>
      <c r="M201" s="69"/>
      <c r="N201" s="69"/>
      <c r="O201" s="69"/>
      <c r="P201" s="69"/>
      <c r="Q201" s="69"/>
      <c r="R201" s="69"/>
    </row>
    <row r="202" spans="1:18" ht="23.25" x14ac:dyDescent="0.35">
      <c r="A202" s="71" t="s">
        <v>2386</v>
      </c>
      <c r="B202" s="69"/>
      <c r="C202" s="69"/>
      <c r="D202" s="69"/>
      <c r="E202" s="69"/>
      <c r="F202" s="69"/>
      <c r="G202" s="69"/>
      <c r="H202" s="69"/>
      <c r="I202" s="69"/>
      <c r="J202" s="69"/>
      <c r="K202" s="69"/>
      <c r="L202" s="69"/>
      <c r="M202" s="69"/>
      <c r="N202" s="69"/>
      <c r="O202" s="69"/>
      <c r="P202" s="69"/>
      <c r="Q202" s="69"/>
      <c r="R202" s="69"/>
    </row>
    <row r="203" spans="1:18" x14ac:dyDescent="0.2">
      <c r="A203" s="69"/>
      <c r="B203" s="69"/>
      <c r="C203" s="69"/>
      <c r="D203" s="69"/>
      <c r="E203" s="69"/>
      <c r="F203" s="69"/>
      <c r="G203" s="69"/>
      <c r="H203" s="69"/>
      <c r="I203" s="69"/>
      <c r="J203" s="69"/>
      <c r="K203" s="69"/>
      <c r="L203" s="69"/>
      <c r="M203" s="69"/>
      <c r="N203" s="69"/>
      <c r="O203" s="69"/>
      <c r="P203" s="69"/>
      <c r="Q203" s="69"/>
      <c r="R203" s="69"/>
    </row>
    <row r="204" spans="1:18" x14ac:dyDescent="0.2">
      <c r="A204" s="69"/>
      <c r="B204" s="69"/>
      <c r="C204" s="69"/>
      <c r="D204" s="69"/>
      <c r="E204" s="69"/>
      <c r="F204" s="69"/>
      <c r="G204" s="69"/>
      <c r="H204" s="69"/>
      <c r="I204" s="69"/>
      <c r="J204" s="69"/>
      <c r="K204" s="69"/>
      <c r="L204" s="69"/>
      <c r="M204" s="69"/>
      <c r="N204" s="69"/>
      <c r="O204" s="69"/>
      <c r="P204" s="69"/>
      <c r="Q204" s="69"/>
      <c r="R204" s="69"/>
    </row>
    <row r="205" spans="1:18" x14ac:dyDescent="0.2">
      <c r="A205" s="69"/>
      <c r="B205" s="69"/>
      <c r="C205" s="69"/>
      <c r="D205" s="69"/>
      <c r="E205" s="69"/>
      <c r="F205" s="69"/>
      <c r="G205" s="69"/>
      <c r="H205" s="69"/>
      <c r="I205" s="69"/>
      <c r="J205" s="69"/>
      <c r="K205" s="69"/>
      <c r="L205" s="69"/>
      <c r="M205" s="69"/>
      <c r="N205" s="69"/>
      <c r="O205" s="69"/>
      <c r="P205" s="69"/>
      <c r="Q205" s="69"/>
      <c r="R205" s="69"/>
    </row>
    <row r="206" spans="1:18" x14ac:dyDescent="0.2">
      <c r="A206" s="69"/>
      <c r="B206" s="69"/>
      <c r="C206" s="69"/>
      <c r="D206" s="69"/>
      <c r="E206" s="69"/>
      <c r="F206" s="69"/>
      <c r="G206" s="69"/>
      <c r="H206" s="69"/>
      <c r="I206" s="69"/>
      <c r="J206" s="69"/>
      <c r="K206" s="69"/>
      <c r="L206" s="69"/>
      <c r="M206" s="69"/>
      <c r="N206" s="69"/>
      <c r="O206" s="69"/>
      <c r="P206" s="69"/>
      <c r="Q206" s="69"/>
      <c r="R206" s="69"/>
    </row>
    <row r="207" spans="1:18" x14ac:dyDescent="0.2">
      <c r="A207" s="69"/>
      <c r="B207" s="69"/>
      <c r="C207" s="69"/>
      <c r="D207" s="69"/>
      <c r="E207" s="69"/>
      <c r="F207" s="69"/>
      <c r="G207" s="69"/>
      <c r="H207" s="69"/>
      <c r="I207" s="69"/>
      <c r="J207" s="69"/>
      <c r="K207" s="69"/>
      <c r="L207" s="69"/>
      <c r="M207" s="69"/>
      <c r="N207" s="69"/>
      <c r="O207" s="69"/>
      <c r="P207" s="69"/>
      <c r="Q207" s="69"/>
      <c r="R207" s="69"/>
    </row>
    <row r="208" spans="1:18" x14ac:dyDescent="0.2">
      <c r="A208" s="69"/>
      <c r="B208" s="69"/>
      <c r="C208" s="69"/>
      <c r="D208" s="69"/>
      <c r="E208" s="69"/>
      <c r="F208" s="69"/>
      <c r="G208" s="69"/>
      <c r="H208" s="69"/>
      <c r="I208" s="69"/>
      <c r="J208" s="69"/>
      <c r="K208" s="69"/>
      <c r="L208" s="69"/>
      <c r="M208" s="69"/>
      <c r="N208" s="69"/>
      <c r="O208" s="69"/>
      <c r="P208" s="69"/>
      <c r="Q208" s="69"/>
      <c r="R208" s="69"/>
    </row>
    <row r="209" spans="1:18" x14ac:dyDescent="0.2">
      <c r="A209" s="69"/>
      <c r="B209" s="69"/>
      <c r="C209" s="69"/>
      <c r="D209" s="69"/>
      <c r="E209" s="69"/>
      <c r="F209" s="69"/>
      <c r="G209" s="69"/>
      <c r="H209" s="69"/>
      <c r="I209" s="69"/>
      <c r="J209" s="69"/>
      <c r="K209" s="69"/>
      <c r="L209" s="69"/>
      <c r="M209" s="69"/>
      <c r="N209" s="69"/>
      <c r="O209" s="69"/>
      <c r="P209" s="69"/>
      <c r="Q209" s="69"/>
      <c r="R209" s="69"/>
    </row>
    <row r="210" spans="1:18" x14ac:dyDescent="0.2">
      <c r="A210" s="69"/>
      <c r="B210" s="69"/>
      <c r="C210" s="69"/>
      <c r="D210" s="69"/>
      <c r="E210" s="69"/>
      <c r="F210" s="69"/>
      <c r="G210" s="69"/>
      <c r="H210" s="69"/>
      <c r="I210" s="69"/>
      <c r="J210" s="69"/>
      <c r="K210" s="69"/>
      <c r="L210" s="69"/>
      <c r="M210" s="69"/>
      <c r="N210" s="69"/>
      <c r="O210" s="69"/>
      <c r="P210" s="69"/>
      <c r="Q210" s="69"/>
      <c r="R210" s="69"/>
    </row>
    <row r="211" spans="1:18" x14ac:dyDescent="0.2">
      <c r="A211" s="69"/>
      <c r="B211" s="69"/>
      <c r="C211" s="69"/>
      <c r="D211" s="69"/>
      <c r="E211" s="69"/>
      <c r="F211" s="69"/>
      <c r="G211" s="69"/>
      <c r="H211" s="69"/>
      <c r="I211" s="69"/>
      <c r="J211" s="69"/>
      <c r="K211" s="69"/>
      <c r="L211" s="69"/>
      <c r="M211" s="69"/>
      <c r="N211" s="69"/>
      <c r="O211" s="69"/>
      <c r="P211" s="69"/>
      <c r="Q211" s="69"/>
      <c r="R211" s="69"/>
    </row>
    <row r="212" spans="1:18" x14ac:dyDescent="0.2">
      <c r="A212" s="69"/>
      <c r="B212" s="69"/>
      <c r="C212" s="69"/>
      <c r="D212" s="69"/>
      <c r="E212" s="69"/>
      <c r="F212" s="69"/>
      <c r="G212" s="69"/>
      <c r="H212" s="69"/>
      <c r="I212" s="69"/>
      <c r="J212" s="69"/>
      <c r="K212" s="69"/>
      <c r="L212" s="69"/>
      <c r="M212" s="69"/>
      <c r="N212" s="69"/>
      <c r="O212" s="69"/>
      <c r="P212" s="69"/>
      <c r="Q212" s="69"/>
      <c r="R212" s="69"/>
    </row>
    <row r="213" spans="1:18" x14ac:dyDescent="0.2">
      <c r="A213" s="69"/>
      <c r="B213" s="69"/>
      <c r="C213" s="69"/>
      <c r="D213" s="69"/>
      <c r="E213" s="69"/>
      <c r="F213" s="69"/>
      <c r="G213" s="69"/>
      <c r="H213" s="69"/>
      <c r="I213" s="69"/>
      <c r="J213" s="69"/>
      <c r="K213" s="69"/>
      <c r="L213" s="69"/>
      <c r="M213" s="69"/>
      <c r="N213" s="69"/>
      <c r="O213" s="69"/>
      <c r="P213" s="69"/>
      <c r="Q213" s="69"/>
      <c r="R213" s="69"/>
    </row>
    <row r="214" spans="1:18" x14ac:dyDescent="0.2">
      <c r="A214" s="69"/>
      <c r="B214" s="69"/>
      <c r="C214" s="69"/>
      <c r="D214" s="69"/>
      <c r="E214" s="69"/>
      <c r="F214" s="69"/>
      <c r="G214" s="69"/>
      <c r="H214" s="69"/>
      <c r="I214" s="69"/>
      <c r="J214" s="69"/>
      <c r="K214" s="69"/>
      <c r="L214" s="69"/>
      <c r="M214" s="69"/>
      <c r="N214" s="69"/>
      <c r="O214" s="69"/>
      <c r="P214" s="69"/>
      <c r="Q214" s="69"/>
      <c r="R214" s="69"/>
    </row>
    <row r="215" spans="1:18" x14ac:dyDescent="0.2">
      <c r="A215" s="69"/>
      <c r="B215" s="69"/>
      <c r="C215" s="69"/>
      <c r="D215" s="69"/>
      <c r="E215" s="69"/>
      <c r="F215" s="69"/>
      <c r="G215" s="69"/>
      <c r="H215" s="69"/>
      <c r="I215" s="69"/>
      <c r="J215" s="69"/>
      <c r="K215" s="69"/>
      <c r="L215" s="69"/>
      <c r="M215" s="69"/>
      <c r="N215" s="69"/>
      <c r="O215" s="69"/>
      <c r="P215" s="69"/>
      <c r="Q215" s="69"/>
      <c r="R215" s="69"/>
    </row>
    <row r="216" spans="1:18" x14ac:dyDescent="0.2">
      <c r="A216" s="69"/>
      <c r="B216" s="69"/>
      <c r="C216" s="69"/>
      <c r="D216" s="69"/>
      <c r="E216" s="69"/>
      <c r="F216" s="69"/>
      <c r="G216" s="69"/>
      <c r="H216" s="69"/>
      <c r="I216" s="69"/>
      <c r="J216" s="69"/>
      <c r="K216" s="69"/>
      <c r="L216" s="69"/>
      <c r="M216" s="69"/>
      <c r="N216" s="69"/>
      <c r="O216" s="69"/>
      <c r="P216" s="69"/>
      <c r="Q216" s="69"/>
      <c r="R216" s="69"/>
    </row>
    <row r="217" spans="1:18" x14ac:dyDescent="0.2">
      <c r="A217" s="69"/>
      <c r="B217" s="69"/>
      <c r="C217" s="69"/>
      <c r="D217" s="69"/>
      <c r="E217" s="69"/>
      <c r="F217" s="69"/>
      <c r="G217" s="69"/>
      <c r="H217" s="69"/>
      <c r="I217" s="69"/>
      <c r="J217" s="69"/>
      <c r="K217" s="69"/>
      <c r="L217" s="69"/>
      <c r="M217" s="69"/>
      <c r="N217" s="69"/>
      <c r="O217" s="69"/>
      <c r="P217" s="69"/>
      <c r="Q217" s="69"/>
      <c r="R217" s="69"/>
    </row>
    <row r="218" spans="1:18" x14ac:dyDescent="0.2">
      <c r="A218" s="69"/>
      <c r="B218" s="69"/>
      <c r="C218" s="69"/>
      <c r="D218" s="69"/>
      <c r="E218" s="69"/>
      <c r="F218" s="69"/>
      <c r="G218" s="69"/>
      <c r="H218" s="69"/>
      <c r="I218" s="69"/>
      <c r="J218" s="69"/>
      <c r="K218" s="69"/>
      <c r="L218" s="69"/>
      <c r="M218" s="69"/>
      <c r="N218" s="69"/>
      <c r="O218" s="69"/>
      <c r="P218" s="69"/>
      <c r="Q218" s="69"/>
      <c r="R218" s="69"/>
    </row>
    <row r="219" spans="1:18" x14ac:dyDescent="0.2">
      <c r="A219" s="69"/>
      <c r="B219" s="69"/>
      <c r="C219" s="69"/>
      <c r="D219" s="69"/>
      <c r="E219" s="69"/>
      <c r="F219" s="69"/>
      <c r="G219" s="69"/>
      <c r="H219" s="69"/>
      <c r="I219" s="69"/>
      <c r="J219" s="69"/>
      <c r="K219" s="69"/>
      <c r="L219" s="69"/>
      <c r="M219" s="69"/>
      <c r="N219" s="69"/>
      <c r="O219" s="69"/>
      <c r="P219" s="69"/>
      <c r="Q219" s="69"/>
      <c r="R219" s="69"/>
    </row>
    <row r="220" spans="1:18" x14ac:dyDescent="0.2">
      <c r="A220" s="69"/>
      <c r="B220" s="69"/>
      <c r="C220" s="69"/>
      <c r="D220" s="69"/>
      <c r="E220" s="69"/>
      <c r="F220" s="69"/>
      <c r="G220" s="69"/>
      <c r="H220" s="69"/>
      <c r="I220" s="69"/>
      <c r="J220" s="69"/>
      <c r="K220" s="69"/>
      <c r="L220" s="69"/>
      <c r="M220" s="69"/>
      <c r="N220" s="69"/>
      <c r="O220" s="69"/>
      <c r="P220" s="69"/>
      <c r="Q220" s="69"/>
      <c r="R220" s="69"/>
    </row>
    <row r="221" spans="1:18" x14ac:dyDescent="0.2">
      <c r="A221" s="69"/>
      <c r="B221" s="69"/>
      <c r="C221" s="69"/>
      <c r="D221" s="69"/>
      <c r="E221" s="69"/>
      <c r="F221" s="69"/>
      <c r="G221" s="69"/>
      <c r="H221" s="69"/>
      <c r="I221" s="69"/>
      <c r="J221" s="69"/>
      <c r="K221" s="69"/>
      <c r="L221" s="69"/>
      <c r="M221" s="69"/>
      <c r="N221" s="69"/>
      <c r="O221" s="69"/>
      <c r="P221" s="69"/>
      <c r="Q221" s="69"/>
      <c r="R221" s="69"/>
    </row>
    <row r="222" spans="1:18" x14ac:dyDescent="0.2">
      <c r="A222" s="69"/>
      <c r="B222" s="69"/>
      <c r="C222" s="69"/>
      <c r="D222" s="69"/>
      <c r="E222" s="69"/>
      <c r="F222" s="69"/>
      <c r="G222" s="69"/>
      <c r="H222" s="69"/>
      <c r="I222" s="69"/>
      <c r="J222" s="69"/>
      <c r="K222" s="69"/>
      <c r="L222" s="69"/>
      <c r="M222" s="69"/>
      <c r="N222" s="69"/>
      <c r="O222" s="69"/>
      <c r="P222" s="69"/>
      <c r="Q222" s="69"/>
      <c r="R222" s="69"/>
    </row>
    <row r="223" spans="1:18" x14ac:dyDescent="0.2">
      <c r="A223" s="69"/>
      <c r="B223" s="69"/>
      <c r="C223" s="69"/>
      <c r="D223" s="69"/>
      <c r="E223" s="69"/>
      <c r="F223" s="69"/>
      <c r="G223" s="69"/>
      <c r="H223" s="69"/>
      <c r="I223" s="69"/>
      <c r="J223" s="69"/>
      <c r="K223" s="69"/>
      <c r="L223" s="69"/>
      <c r="M223" s="69"/>
      <c r="N223" s="69"/>
      <c r="O223" s="69"/>
      <c r="P223" s="69"/>
      <c r="Q223" s="69"/>
      <c r="R223" s="69"/>
    </row>
    <row r="224" spans="1:18" x14ac:dyDescent="0.2">
      <c r="A224" s="69"/>
      <c r="B224" s="69"/>
      <c r="C224" s="69"/>
      <c r="D224" s="69"/>
      <c r="E224" s="69"/>
      <c r="F224" s="69"/>
      <c r="G224" s="69"/>
      <c r="H224" s="69"/>
      <c r="I224" s="69"/>
      <c r="J224" s="69"/>
      <c r="K224" s="69"/>
      <c r="L224" s="69"/>
      <c r="M224" s="69"/>
      <c r="N224" s="69"/>
      <c r="O224" s="69"/>
      <c r="P224" s="69"/>
      <c r="Q224" s="69"/>
      <c r="R224" s="69"/>
    </row>
    <row r="225" spans="1:18" x14ac:dyDescent="0.2">
      <c r="A225" s="69"/>
      <c r="B225" s="69"/>
      <c r="C225" s="69"/>
      <c r="D225" s="69"/>
      <c r="E225" s="69"/>
      <c r="F225" s="69"/>
      <c r="G225" s="69"/>
      <c r="H225" s="69"/>
      <c r="I225" s="69"/>
      <c r="J225" s="69"/>
      <c r="K225" s="69"/>
      <c r="L225" s="69"/>
      <c r="M225" s="69"/>
      <c r="N225" s="69"/>
      <c r="O225" s="69"/>
      <c r="P225" s="69"/>
      <c r="Q225" s="69"/>
      <c r="R225" s="69"/>
    </row>
    <row r="226" spans="1:18" x14ac:dyDescent="0.2">
      <c r="A226" s="69"/>
      <c r="B226" s="69"/>
      <c r="C226" s="69"/>
      <c r="D226" s="69"/>
      <c r="E226" s="69"/>
      <c r="F226" s="69"/>
      <c r="G226" s="69"/>
      <c r="H226" s="69"/>
      <c r="I226" s="69"/>
      <c r="J226" s="69"/>
      <c r="K226" s="69"/>
      <c r="L226" s="69"/>
      <c r="M226" s="69"/>
      <c r="N226" s="69"/>
      <c r="O226" s="69"/>
      <c r="P226" s="69"/>
      <c r="Q226" s="69"/>
      <c r="R226" s="69"/>
    </row>
    <row r="227" spans="1:18" x14ac:dyDescent="0.2">
      <c r="A227" s="69"/>
      <c r="B227" s="69"/>
      <c r="C227" s="69"/>
      <c r="D227" s="69"/>
      <c r="E227" s="69"/>
      <c r="F227" s="69"/>
      <c r="G227" s="69"/>
      <c r="H227" s="69"/>
      <c r="I227" s="69"/>
      <c r="J227" s="69"/>
      <c r="K227" s="69"/>
      <c r="L227" s="69"/>
      <c r="M227" s="69"/>
      <c r="N227" s="69"/>
      <c r="O227" s="69"/>
      <c r="P227" s="69"/>
      <c r="Q227" s="69"/>
      <c r="R227" s="69"/>
    </row>
    <row r="228" spans="1:18" x14ac:dyDescent="0.2">
      <c r="A228" s="69"/>
      <c r="B228" s="69"/>
      <c r="C228" s="69"/>
      <c r="D228" s="69"/>
      <c r="E228" s="69"/>
      <c r="F228" s="69"/>
      <c r="G228" s="69"/>
      <c r="H228" s="69"/>
      <c r="I228" s="69"/>
      <c r="J228" s="69"/>
      <c r="K228" s="69"/>
      <c r="L228" s="69"/>
      <c r="M228" s="69"/>
      <c r="N228" s="69"/>
      <c r="O228" s="69"/>
      <c r="P228" s="69"/>
      <c r="Q228" s="69"/>
      <c r="R228" s="69"/>
    </row>
    <row r="229" spans="1:18" x14ac:dyDescent="0.2">
      <c r="A229" s="69"/>
      <c r="B229" s="69"/>
      <c r="C229" s="69"/>
      <c r="D229" s="69"/>
      <c r="E229" s="69"/>
      <c r="F229" s="69"/>
      <c r="G229" s="69"/>
      <c r="H229" s="69"/>
      <c r="I229" s="69"/>
      <c r="J229" s="69"/>
      <c r="K229" s="69"/>
      <c r="L229" s="69"/>
      <c r="M229" s="69"/>
      <c r="N229" s="69"/>
      <c r="O229" s="69"/>
      <c r="P229" s="69"/>
      <c r="Q229" s="69"/>
      <c r="R229" s="69"/>
    </row>
    <row r="230" spans="1:18" x14ac:dyDescent="0.2">
      <c r="A230" s="69"/>
      <c r="B230" s="69"/>
      <c r="C230" s="69"/>
      <c r="D230" s="69"/>
      <c r="E230" s="69"/>
      <c r="F230" s="69"/>
      <c r="G230" s="69"/>
      <c r="H230" s="69"/>
      <c r="I230" s="69"/>
      <c r="J230" s="69"/>
      <c r="K230" s="69"/>
      <c r="L230" s="69"/>
      <c r="M230" s="69"/>
      <c r="N230" s="69"/>
      <c r="O230" s="69"/>
      <c r="P230" s="69"/>
      <c r="Q230" s="69"/>
      <c r="R230" s="69"/>
    </row>
    <row r="231" spans="1:18" x14ac:dyDescent="0.2">
      <c r="A231" s="69"/>
      <c r="B231" s="69"/>
      <c r="C231" s="69"/>
      <c r="D231" s="69"/>
      <c r="E231" s="69"/>
      <c r="F231" s="69"/>
      <c r="G231" s="69"/>
      <c r="H231" s="69"/>
      <c r="I231" s="69"/>
      <c r="J231" s="69"/>
      <c r="K231" s="69"/>
      <c r="L231" s="69"/>
      <c r="M231" s="69"/>
      <c r="N231" s="69"/>
      <c r="O231" s="69"/>
      <c r="P231" s="69"/>
      <c r="Q231" s="69"/>
      <c r="R231" s="69"/>
    </row>
    <row r="232" spans="1:18" s="7" customFormat="1" ht="30" x14ac:dyDescent="0.4">
      <c r="A232" s="83" t="s">
        <v>2530</v>
      </c>
      <c r="B232" s="84"/>
      <c r="C232" s="84"/>
      <c r="D232" s="84"/>
      <c r="E232" s="84"/>
      <c r="F232" s="84"/>
      <c r="G232" s="84"/>
      <c r="H232" s="84"/>
      <c r="I232" s="84"/>
      <c r="J232" s="84"/>
      <c r="K232" s="84"/>
      <c r="L232" s="84"/>
      <c r="M232" s="84"/>
      <c r="N232" s="84"/>
      <c r="O232" s="84"/>
      <c r="P232" s="84"/>
      <c r="Q232" s="84"/>
      <c r="R232" s="84"/>
    </row>
    <row r="233" spans="1:18" x14ac:dyDescent="0.2">
      <c r="A233" s="84"/>
      <c r="B233" s="84"/>
      <c r="C233" s="84"/>
      <c r="D233" s="84"/>
      <c r="E233" s="84"/>
      <c r="F233" s="84"/>
      <c r="G233" s="84"/>
      <c r="H233" s="84"/>
      <c r="I233" s="84"/>
      <c r="J233" s="84"/>
      <c r="K233" s="84"/>
      <c r="L233" s="84"/>
      <c r="M233" s="84"/>
      <c r="N233" s="84"/>
      <c r="O233" s="84"/>
      <c r="P233" s="84"/>
      <c r="Q233" s="84"/>
      <c r="R233" s="84"/>
    </row>
    <row r="234" spans="1:18" ht="23.25" x14ac:dyDescent="0.35">
      <c r="A234" s="86" t="s">
        <v>2546</v>
      </c>
      <c r="B234" s="84"/>
      <c r="C234" s="84"/>
      <c r="D234" s="84"/>
      <c r="E234" s="84"/>
      <c r="F234" s="84"/>
      <c r="G234" s="84"/>
      <c r="H234" s="84"/>
      <c r="I234" s="84"/>
      <c r="J234" s="84"/>
      <c r="K234" s="84"/>
      <c r="L234" s="84"/>
      <c r="M234" s="84"/>
      <c r="N234" s="84"/>
      <c r="O234" s="84"/>
      <c r="P234" s="84"/>
      <c r="Q234" s="84"/>
      <c r="R234" s="84"/>
    </row>
    <row r="235" spans="1:18" x14ac:dyDescent="0.2">
      <c r="A235" s="84"/>
      <c r="B235" s="84"/>
      <c r="C235" s="84"/>
      <c r="D235" s="84"/>
      <c r="E235" s="84"/>
      <c r="F235" s="84"/>
      <c r="G235" s="84"/>
      <c r="H235" s="84"/>
      <c r="I235" s="84"/>
      <c r="J235" s="84"/>
      <c r="K235" s="84"/>
      <c r="L235" s="84"/>
      <c r="M235" s="84"/>
      <c r="N235" s="84"/>
      <c r="O235" s="84"/>
      <c r="P235" s="84"/>
      <c r="Q235" s="84"/>
      <c r="R235" s="84"/>
    </row>
    <row r="236" spans="1:18" x14ac:dyDescent="0.2">
      <c r="A236" s="84"/>
      <c r="B236" s="84"/>
      <c r="C236" s="84"/>
      <c r="D236" s="84"/>
      <c r="E236" s="84"/>
      <c r="F236" s="84"/>
      <c r="G236" s="84"/>
      <c r="H236" s="84"/>
      <c r="I236" s="84"/>
      <c r="J236" s="84"/>
      <c r="K236" s="84"/>
      <c r="L236" s="84"/>
      <c r="M236" s="84"/>
      <c r="N236" s="84"/>
      <c r="O236" s="84"/>
      <c r="P236" s="84"/>
      <c r="Q236" s="84"/>
      <c r="R236" s="84"/>
    </row>
    <row r="237" spans="1:18" x14ac:dyDescent="0.2">
      <c r="A237" s="84"/>
      <c r="B237" s="84"/>
      <c r="C237" s="84"/>
      <c r="D237" s="84"/>
      <c r="E237" s="84"/>
      <c r="F237" s="84"/>
      <c r="G237" s="84"/>
      <c r="H237" s="84"/>
      <c r="I237" s="84"/>
      <c r="J237" s="84"/>
      <c r="K237" s="84"/>
      <c r="L237" s="84"/>
      <c r="M237" s="84"/>
      <c r="N237" s="84"/>
      <c r="O237" s="84"/>
      <c r="P237" s="84"/>
      <c r="Q237" s="84"/>
      <c r="R237" s="84"/>
    </row>
    <row r="238" spans="1:18" x14ac:dyDescent="0.2">
      <c r="A238" s="84"/>
      <c r="B238" s="84"/>
      <c r="C238" s="84"/>
      <c r="D238" s="84"/>
      <c r="E238" s="84"/>
      <c r="F238" s="84"/>
      <c r="G238" s="84"/>
      <c r="H238" s="84"/>
      <c r="I238" s="84"/>
      <c r="J238" s="84"/>
      <c r="K238" s="84"/>
      <c r="L238" s="84"/>
      <c r="M238" s="84"/>
      <c r="N238" s="84"/>
      <c r="O238" s="84"/>
      <c r="P238" s="84"/>
      <c r="Q238" s="84"/>
      <c r="R238" s="84"/>
    </row>
    <row r="239" spans="1:18" x14ac:dyDescent="0.2">
      <c r="A239" s="84"/>
      <c r="B239" s="84"/>
      <c r="C239" s="84"/>
      <c r="D239" s="84"/>
      <c r="E239" s="84"/>
      <c r="F239" s="84"/>
      <c r="G239" s="84"/>
      <c r="H239" s="84"/>
      <c r="I239" s="84"/>
      <c r="J239" s="84"/>
      <c r="K239" s="84"/>
      <c r="L239" s="84"/>
      <c r="M239" s="84"/>
      <c r="N239" s="84"/>
      <c r="O239" s="84"/>
      <c r="P239" s="84"/>
      <c r="Q239" s="84"/>
      <c r="R239" s="84"/>
    </row>
    <row r="240" spans="1:18" x14ac:dyDescent="0.2">
      <c r="A240" s="84"/>
      <c r="B240" s="84"/>
      <c r="C240" s="84"/>
      <c r="D240" s="84"/>
      <c r="E240" s="84"/>
      <c r="F240" s="84"/>
      <c r="G240" s="84"/>
      <c r="H240" s="84"/>
      <c r="I240" s="84"/>
      <c r="J240" s="84"/>
      <c r="K240" s="84"/>
      <c r="L240" s="84"/>
      <c r="M240" s="84"/>
      <c r="N240" s="84"/>
      <c r="O240" s="84"/>
      <c r="P240" s="84"/>
      <c r="Q240" s="84"/>
      <c r="R240" s="84"/>
    </row>
    <row r="241" spans="1:18" x14ac:dyDescent="0.2">
      <c r="A241" s="84"/>
      <c r="B241" s="84"/>
      <c r="C241" s="84"/>
      <c r="D241" s="84"/>
      <c r="E241" s="84"/>
      <c r="F241" s="84"/>
      <c r="G241" s="84"/>
      <c r="H241" s="84"/>
      <c r="I241" s="84"/>
      <c r="J241" s="84"/>
      <c r="K241" s="84"/>
      <c r="L241" s="84"/>
      <c r="M241" s="84"/>
      <c r="N241" s="84"/>
      <c r="O241" s="84"/>
      <c r="P241" s="84"/>
      <c r="Q241" s="84"/>
      <c r="R241" s="84"/>
    </row>
    <row r="242" spans="1:18" x14ac:dyDescent="0.2">
      <c r="A242" s="84"/>
      <c r="B242" s="84"/>
      <c r="C242" s="84"/>
      <c r="D242" s="84"/>
      <c r="E242" s="84"/>
      <c r="F242" s="84"/>
      <c r="G242" s="84"/>
      <c r="H242" s="84"/>
      <c r="I242" s="84"/>
      <c r="J242" s="84"/>
      <c r="K242" s="84"/>
      <c r="L242" s="84"/>
      <c r="M242" s="84"/>
      <c r="N242" s="84"/>
      <c r="O242" s="84"/>
      <c r="P242" s="84"/>
      <c r="Q242" s="84"/>
      <c r="R242" s="84"/>
    </row>
    <row r="243" spans="1:18" x14ac:dyDescent="0.2">
      <c r="A243" s="84"/>
      <c r="B243" s="84"/>
      <c r="C243" s="84"/>
      <c r="D243" s="84"/>
      <c r="E243" s="84"/>
      <c r="F243" s="84"/>
      <c r="G243" s="84"/>
      <c r="H243" s="84"/>
      <c r="I243" s="84"/>
      <c r="J243" s="84"/>
      <c r="K243" s="84"/>
      <c r="L243" s="84"/>
      <c r="M243" s="84"/>
      <c r="N243" s="84"/>
      <c r="O243" s="84"/>
      <c r="P243" s="84"/>
      <c r="Q243" s="84"/>
      <c r="R243" s="84"/>
    </row>
    <row r="244" spans="1:18" x14ac:dyDescent="0.2">
      <c r="A244" s="84"/>
      <c r="B244" s="84"/>
      <c r="C244" s="84"/>
      <c r="D244" s="84"/>
      <c r="E244" s="84"/>
      <c r="F244" s="84"/>
      <c r="G244" s="84"/>
      <c r="H244" s="84"/>
      <c r="I244" s="84"/>
      <c r="J244" s="84"/>
      <c r="K244" s="84"/>
      <c r="L244" s="84"/>
      <c r="M244" s="84"/>
      <c r="N244" s="84"/>
      <c r="O244" s="84"/>
      <c r="P244" s="84"/>
      <c r="Q244" s="84"/>
      <c r="R244" s="84"/>
    </row>
    <row r="245" spans="1:18" x14ac:dyDescent="0.2">
      <c r="A245" s="84"/>
      <c r="B245" s="84"/>
      <c r="C245" s="84"/>
      <c r="D245" s="84"/>
      <c r="E245" s="84"/>
      <c r="F245" s="84"/>
      <c r="G245" s="84"/>
      <c r="H245" s="84"/>
      <c r="I245" s="84"/>
      <c r="J245" s="84"/>
      <c r="K245" s="84"/>
      <c r="L245" s="84"/>
      <c r="M245" s="84"/>
      <c r="N245" s="84"/>
      <c r="O245" s="84"/>
      <c r="P245" s="84"/>
      <c r="Q245" s="84"/>
      <c r="R245" s="84"/>
    </row>
    <row r="246" spans="1:18" x14ac:dyDescent="0.2">
      <c r="A246" s="84"/>
      <c r="B246" s="84"/>
      <c r="C246" s="84"/>
      <c r="D246" s="84"/>
      <c r="E246" s="84"/>
      <c r="F246" s="84"/>
      <c r="G246" s="84"/>
      <c r="H246" s="84"/>
      <c r="I246" s="84"/>
      <c r="J246" s="84"/>
      <c r="K246" s="84"/>
      <c r="L246" s="84"/>
      <c r="M246" s="84"/>
      <c r="N246" s="84"/>
      <c r="O246" s="84"/>
      <c r="P246" s="84"/>
      <c r="Q246" s="84"/>
      <c r="R246" s="84"/>
    </row>
    <row r="247" spans="1:18" x14ac:dyDescent="0.2">
      <c r="A247" s="84"/>
      <c r="B247" s="84"/>
      <c r="C247" s="84"/>
      <c r="D247" s="84"/>
      <c r="E247" s="84"/>
      <c r="F247" s="84"/>
      <c r="G247" s="84"/>
      <c r="H247" s="84"/>
      <c r="I247" s="84"/>
      <c r="J247" s="84"/>
      <c r="K247" s="84"/>
      <c r="L247" s="84"/>
      <c r="M247" s="84"/>
      <c r="N247" s="84"/>
      <c r="O247" s="84"/>
      <c r="P247" s="84"/>
      <c r="Q247" s="84"/>
      <c r="R247" s="84"/>
    </row>
    <row r="248" spans="1:18" x14ac:dyDescent="0.2">
      <c r="A248" s="84"/>
      <c r="B248" s="84"/>
      <c r="C248" s="84"/>
      <c r="D248" s="84"/>
      <c r="E248" s="84"/>
      <c r="F248" s="84"/>
      <c r="G248" s="84"/>
      <c r="H248" s="84"/>
      <c r="I248" s="84"/>
      <c r="J248" s="84"/>
      <c r="K248" s="84"/>
      <c r="L248" s="84"/>
      <c r="M248" s="84"/>
      <c r="N248" s="84"/>
      <c r="O248" s="84"/>
      <c r="P248" s="84"/>
      <c r="Q248" s="84"/>
      <c r="R248" s="84"/>
    </row>
    <row r="249" spans="1:18" x14ac:dyDescent="0.2">
      <c r="A249" s="84"/>
      <c r="B249" s="84"/>
      <c r="C249" s="84"/>
      <c r="D249" s="84"/>
      <c r="E249" s="84"/>
      <c r="F249" s="84"/>
      <c r="G249" s="84"/>
      <c r="H249" s="84"/>
      <c r="I249" s="84"/>
      <c r="J249" s="84"/>
      <c r="K249" s="84"/>
      <c r="L249" s="84"/>
      <c r="M249" s="84"/>
      <c r="N249" s="84"/>
      <c r="O249" s="84"/>
      <c r="P249" s="84"/>
      <c r="Q249" s="84"/>
      <c r="R249" s="84"/>
    </row>
    <row r="250" spans="1:18" x14ac:dyDescent="0.2">
      <c r="A250" s="84"/>
      <c r="B250" s="84"/>
      <c r="C250" s="84"/>
      <c r="D250" s="84"/>
      <c r="E250" s="84"/>
      <c r="F250" s="84"/>
      <c r="G250" s="84"/>
      <c r="H250" s="84"/>
      <c r="I250" s="84"/>
      <c r="J250" s="84"/>
      <c r="K250" s="84"/>
      <c r="L250" s="84"/>
      <c r="M250" s="84"/>
      <c r="N250" s="84"/>
      <c r="O250" s="84"/>
      <c r="P250" s="84"/>
      <c r="Q250" s="84"/>
      <c r="R250" s="84"/>
    </row>
    <row r="251" spans="1:18" x14ac:dyDescent="0.2">
      <c r="A251" s="84"/>
      <c r="B251" s="84"/>
      <c r="C251" s="84"/>
      <c r="D251" s="84"/>
      <c r="E251" s="84"/>
      <c r="F251" s="84"/>
      <c r="G251" s="84"/>
      <c r="H251" s="84"/>
      <c r="I251" s="84"/>
      <c r="J251" s="84"/>
      <c r="K251" s="84"/>
      <c r="L251" s="84"/>
      <c r="M251" s="84"/>
      <c r="N251" s="84"/>
      <c r="O251" s="84"/>
      <c r="P251" s="84"/>
      <c r="Q251" s="84"/>
      <c r="R251" s="84"/>
    </row>
    <row r="252" spans="1:18" x14ac:dyDescent="0.2">
      <c r="A252" s="84"/>
      <c r="B252" s="84"/>
      <c r="C252" s="84"/>
      <c r="D252" s="84"/>
      <c r="E252" s="84"/>
      <c r="F252" s="84"/>
      <c r="G252" s="84"/>
      <c r="H252" s="84"/>
      <c r="I252" s="84"/>
      <c r="J252" s="84"/>
      <c r="K252" s="84"/>
      <c r="L252" s="84"/>
      <c r="M252" s="84"/>
      <c r="N252" s="84"/>
      <c r="O252" s="84"/>
      <c r="P252" s="84"/>
      <c r="Q252" s="84"/>
      <c r="R252" s="84"/>
    </row>
    <row r="253" spans="1:18" x14ac:dyDescent="0.2">
      <c r="A253" s="84"/>
      <c r="B253" s="84"/>
      <c r="C253" s="84"/>
      <c r="D253" s="84"/>
      <c r="E253" s="84"/>
      <c r="F253" s="84"/>
      <c r="G253" s="84"/>
      <c r="H253" s="84"/>
      <c r="I253" s="84"/>
      <c r="J253" s="84"/>
      <c r="K253" s="84"/>
      <c r="L253" s="84"/>
      <c r="M253" s="84"/>
      <c r="N253" s="84"/>
      <c r="O253" s="84"/>
      <c r="P253" s="84"/>
      <c r="Q253" s="84"/>
      <c r="R253" s="84"/>
    </row>
    <row r="254" spans="1:18" x14ac:dyDescent="0.2">
      <c r="A254" s="84"/>
      <c r="B254" s="84"/>
      <c r="C254" s="84"/>
      <c r="D254" s="84"/>
      <c r="E254" s="84"/>
      <c r="F254" s="84"/>
      <c r="G254" s="84"/>
      <c r="H254" s="84"/>
      <c r="I254" s="84"/>
      <c r="J254" s="84"/>
      <c r="K254" s="84"/>
      <c r="L254" s="84"/>
      <c r="M254" s="84"/>
      <c r="N254" s="84"/>
      <c r="O254" s="84"/>
      <c r="P254" s="84"/>
      <c r="Q254" s="84"/>
      <c r="R254" s="84"/>
    </row>
    <row r="255" spans="1:18" x14ac:dyDescent="0.2">
      <c r="A255" s="84"/>
      <c r="B255" s="84"/>
      <c r="C255" s="84"/>
      <c r="D255" s="84"/>
      <c r="E255" s="84"/>
      <c r="F255" s="84"/>
      <c r="G255" s="84"/>
      <c r="H255" s="84"/>
      <c r="I255" s="84"/>
      <c r="J255" s="84"/>
      <c r="K255" s="84"/>
      <c r="L255" s="84"/>
      <c r="M255" s="84"/>
      <c r="N255" s="84"/>
      <c r="O255" s="84"/>
      <c r="P255" s="84"/>
      <c r="Q255" s="84"/>
      <c r="R255" s="84"/>
    </row>
    <row r="256" spans="1:18" x14ac:dyDescent="0.2">
      <c r="A256" s="84"/>
      <c r="B256" s="84"/>
      <c r="C256" s="84"/>
      <c r="D256" s="84"/>
      <c r="E256" s="84"/>
      <c r="F256" s="84"/>
      <c r="G256" s="84"/>
      <c r="H256" s="84"/>
      <c r="I256" s="84"/>
      <c r="J256" s="84"/>
      <c r="K256" s="84"/>
      <c r="L256" s="84"/>
      <c r="M256" s="84"/>
      <c r="N256" s="84"/>
      <c r="O256" s="84"/>
      <c r="P256" s="84"/>
      <c r="Q256" s="84"/>
      <c r="R256" s="84"/>
    </row>
    <row r="257" spans="1:18" x14ac:dyDescent="0.2">
      <c r="A257" s="84"/>
      <c r="B257" s="84"/>
      <c r="C257" s="84"/>
      <c r="D257" s="84"/>
      <c r="E257" s="84"/>
      <c r="F257" s="84"/>
      <c r="G257" s="84"/>
      <c r="H257" s="84"/>
      <c r="I257" s="84"/>
      <c r="J257" s="84"/>
      <c r="K257" s="84"/>
      <c r="L257" s="84"/>
      <c r="M257" s="84"/>
      <c r="N257" s="84"/>
      <c r="O257" s="84"/>
      <c r="P257" s="84"/>
      <c r="Q257" s="84"/>
      <c r="R257" s="84"/>
    </row>
    <row r="258" spans="1:18" x14ac:dyDescent="0.2">
      <c r="A258" s="84"/>
      <c r="B258" s="84"/>
      <c r="C258" s="84"/>
      <c r="D258" s="84"/>
      <c r="E258" s="84"/>
      <c r="F258" s="84"/>
      <c r="G258" s="84"/>
      <c r="H258" s="84"/>
      <c r="I258" s="84"/>
      <c r="J258" s="84"/>
      <c r="K258" s="84"/>
      <c r="L258" s="84"/>
      <c r="M258" s="84"/>
      <c r="N258" s="84"/>
      <c r="O258" s="84"/>
      <c r="P258" s="84"/>
      <c r="Q258" s="84"/>
      <c r="R258" s="84"/>
    </row>
    <row r="259" spans="1:18" x14ac:dyDescent="0.2">
      <c r="A259" s="84"/>
      <c r="B259" s="84"/>
      <c r="C259" s="84"/>
      <c r="D259" s="84"/>
      <c r="E259" s="84"/>
      <c r="F259" s="84"/>
      <c r="G259" s="84"/>
      <c r="H259" s="84"/>
      <c r="I259" s="84"/>
      <c r="J259" s="84"/>
      <c r="K259" s="84"/>
      <c r="L259" s="84"/>
      <c r="M259" s="84"/>
      <c r="N259" s="84"/>
      <c r="O259" s="84"/>
      <c r="P259" s="84"/>
      <c r="Q259" s="84"/>
      <c r="R259" s="84"/>
    </row>
    <row r="260" spans="1:18" x14ac:dyDescent="0.2">
      <c r="A260" s="84"/>
      <c r="B260" s="84"/>
      <c r="C260" s="84"/>
      <c r="D260" s="84"/>
      <c r="E260" s="84"/>
      <c r="F260" s="84"/>
      <c r="G260" s="84"/>
      <c r="H260" s="84"/>
      <c r="I260" s="84"/>
      <c r="J260" s="84"/>
      <c r="K260" s="84"/>
      <c r="L260" s="84"/>
      <c r="M260" s="84"/>
      <c r="N260" s="84"/>
      <c r="O260" s="84"/>
      <c r="P260" s="84"/>
      <c r="Q260" s="84"/>
      <c r="R260" s="84"/>
    </row>
    <row r="261" spans="1:18" ht="23.25" x14ac:dyDescent="0.35">
      <c r="A261" s="86" t="s">
        <v>2547</v>
      </c>
      <c r="B261" s="84"/>
      <c r="C261" s="84"/>
      <c r="D261" s="84"/>
      <c r="E261" s="84"/>
      <c r="F261" s="84"/>
      <c r="G261" s="84"/>
      <c r="H261" s="84"/>
      <c r="I261" s="84"/>
      <c r="J261" s="84"/>
      <c r="K261" s="84"/>
      <c r="L261" s="84"/>
      <c r="M261" s="84"/>
      <c r="N261" s="84"/>
      <c r="O261" s="84"/>
      <c r="P261" s="84"/>
      <c r="Q261" s="84"/>
      <c r="R261" s="84"/>
    </row>
    <row r="262" spans="1:18" x14ac:dyDescent="0.2">
      <c r="A262" s="84"/>
      <c r="B262" s="84"/>
      <c r="C262" s="84"/>
      <c r="D262" s="84"/>
      <c r="E262" s="84"/>
      <c r="F262" s="84"/>
      <c r="G262" s="84"/>
      <c r="H262" s="84"/>
      <c r="I262" s="84"/>
      <c r="J262" s="84"/>
      <c r="K262" s="84"/>
      <c r="L262" s="84"/>
      <c r="M262" s="84"/>
      <c r="N262" s="84"/>
      <c r="O262" s="84"/>
      <c r="P262" s="84"/>
      <c r="Q262" s="84"/>
      <c r="R262" s="84"/>
    </row>
    <row r="263" spans="1:18" x14ac:dyDescent="0.2">
      <c r="A263" s="84"/>
      <c r="B263" s="84"/>
      <c r="C263" s="84"/>
      <c r="D263" s="84"/>
      <c r="E263" s="84"/>
      <c r="F263" s="84"/>
      <c r="G263" s="84"/>
      <c r="H263" s="84"/>
      <c r="I263" s="84"/>
      <c r="J263" s="84"/>
      <c r="K263" s="84"/>
      <c r="L263" s="84"/>
      <c r="M263" s="84"/>
      <c r="N263" s="84"/>
      <c r="O263" s="84"/>
      <c r="P263" s="84"/>
      <c r="Q263" s="84"/>
      <c r="R263" s="84"/>
    </row>
    <row r="264" spans="1:18" x14ac:dyDescent="0.2">
      <c r="A264" s="84"/>
      <c r="B264" s="84"/>
      <c r="C264" s="84"/>
      <c r="D264" s="84"/>
      <c r="E264" s="84"/>
      <c r="F264" s="84"/>
      <c r="G264" s="84"/>
      <c r="H264" s="84"/>
      <c r="I264" s="84"/>
      <c r="J264" s="84"/>
      <c r="K264" s="84"/>
      <c r="L264" s="84"/>
      <c r="M264" s="84"/>
      <c r="N264" s="84"/>
      <c r="O264" s="84"/>
      <c r="P264" s="84"/>
      <c r="Q264" s="84"/>
      <c r="R264" s="84"/>
    </row>
    <row r="265" spans="1:18" x14ac:dyDescent="0.2">
      <c r="A265" s="84"/>
      <c r="B265" s="84"/>
      <c r="C265" s="84"/>
      <c r="D265" s="84"/>
      <c r="E265" s="84"/>
      <c r="F265" s="84"/>
      <c r="G265" s="84"/>
      <c r="H265" s="84"/>
      <c r="I265" s="84"/>
      <c r="J265" s="84"/>
      <c r="K265" s="84"/>
      <c r="L265" s="84"/>
      <c r="M265" s="84"/>
      <c r="N265" s="84"/>
      <c r="O265" s="84"/>
      <c r="P265" s="84"/>
      <c r="Q265" s="84"/>
      <c r="R265" s="84"/>
    </row>
    <row r="266" spans="1:18" x14ac:dyDescent="0.2">
      <c r="A266" s="84"/>
      <c r="B266" s="84"/>
      <c r="C266" s="84"/>
      <c r="D266" s="84"/>
      <c r="E266" s="84"/>
      <c r="F266" s="84"/>
      <c r="G266" s="84"/>
      <c r="H266" s="84"/>
      <c r="I266" s="84"/>
      <c r="J266" s="84"/>
      <c r="K266" s="84"/>
      <c r="L266" s="84"/>
      <c r="M266" s="84"/>
      <c r="N266" s="84"/>
      <c r="O266" s="84"/>
      <c r="P266" s="84"/>
      <c r="Q266" s="84"/>
      <c r="R266" s="84"/>
    </row>
    <row r="267" spans="1:18" x14ac:dyDescent="0.2">
      <c r="A267" s="84"/>
      <c r="B267" s="84"/>
      <c r="C267" s="84"/>
      <c r="D267" s="84"/>
      <c r="E267" s="84"/>
      <c r="F267" s="84"/>
      <c r="G267" s="84"/>
      <c r="H267" s="84"/>
      <c r="I267" s="84"/>
      <c r="J267" s="84"/>
      <c r="K267" s="84"/>
      <c r="L267" s="84"/>
      <c r="M267" s="84"/>
      <c r="N267" s="84"/>
      <c r="O267" s="84"/>
      <c r="P267" s="84"/>
      <c r="Q267" s="84"/>
      <c r="R267" s="84"/>
    </row>
    <row r="268" spans="1:18" x14ac:dyDescent="0.2">
      <c r="A268" s="84"/>
      <c r="B268" s="84"/>
      <c r="C268" s="84"/>
      <c r="D268" s="84"/>
      <c r="E268" s="84"/>
      <c r="F268" s="84"/>
      <c r="G268" s="84"/>
      <c r="H268" s="84"/>
      <c r="I268" s="84"/>
      <c r="J268" s="84"/>
      <c r="K268" s="84"/>
      <c r="L268" s="84"/>
      <c r="M268" s="84"/>
      <c r="N268" s="84"/>
      <c r="O268" s="84"/>
      <c r="P268" s="84"/>
      <c r="Q268" s="84"/>
      <c r="R268" s="84"/>
    </row>
    <row r="269" spans="1:18" x14ac:dyDescent="0.2">
      <c r="A269" s="84"/>
      <c r="B269" s="84"/>
      <c r="C269" s="84"/>
      <c r="D269" s="84"/>
      <c r="E269" s="84"/>
      <c r="F269" s="84"/>
      <c r="G269" s="84"/>
      <c r="H269" s="84"/>
      <c r="I269" s="84"/>
      <c r="J269" s="84"/>
      <c r="K269" s="84"/>
      <c r="L269" s="84"/>
      <c r="M269" s="84"/>
      <c r="N269" s="84"/>
      <c r="O269" s="84"/>
      <c r="P269" s="84"/>
      <c r="Q269" s="84"/>
      <c r="R269" s="84"/>
    </row>
    <row r="270" spans="1:18" x14ac:dyDescent="0.2">
      <c r="A270" s="84"/>
      <c r="B270" s="84"/>
      <c r="C270" s="84"/>
      <c r="D270" s="84"/>
      <c r="E270" s="84"/>
      <c r="F270" s="84"/>
      <c r="G270" s="84"/>
      <c r="H270" s="84"/>
      <c r="I270" s="84"/>
      <c r="J270" s="84"/>
      <c r="K270" s="84"/>
      <c r="L270" s="84"/>
      <c r="M270" s="84"/>
      <c r="N270" s="84"/>
      <c r="O270" s="84"/>
      <c r="P270" s="84"/>
      <c r="Q270" s="84"/>
      <c r="R270" s="84"/>
    </row>
    <row r="271" spans="1:18" x14ac:dyDescent="0.2">
      <c r="A271" s="84"/>
      <c r="B271" s="84"/>
      <c r="C271" s="84"/>
      <c r="D271" s="84"/>
      <c r="E271" s="84"/>
      <c r="F271" s="84"/>
      <c r="G271" s="84"/>
      <c r="H271" s="84"/>
      <c r="I271" s="84"/>
      <c r="J271" s="84"/>
      <c r="K271" s="84"/>
      <c r="L271" s="84"/>
      <c r="M271" s="84"/>
      <c r="N271" s="84"/>
      <c r="O271" s="84"/>
      <c r="P271" s="84"/>
      <c r="Q271" s="84"/>
      <c r="R271" s="84"/>
    </row>
    <row r="272" spans="1:18" x14ac:dyDescent="0.2">
      <c r="A272" s="84"/>
      <c r="B272" s="84"/>
      <c r="C272" s="84"/>
      <c r="D272" s="84"/>
      <c r="E272" s="84"/>
      <c r="F272" s="84"/>
      <c r="G272" s="84"/>
      <c r="H272" s="84"/>
      <c r="I272" s="84"/>
      <c r="J272" s="84"/>
      <c r="K272" s="84"/>
      <c r="L272" s="84"/>
      <c r="M272" s="84"/>
      <c r="N272" s="84"/>
      <c r="O272" s="84"/>
      <c r="P272" s="84"/>
      <c r="Q272" s="84"/>
      <c r="R272" s="84"/>
    </row>
    <row r="273" spans="1:18" x14ac:dyDescent="0.2">
      <c r="A273" s="84"/>
      <c r="B273" s="84"/>
      <c r="C273" s="84"/>
      <c r="D273" s="84"/>
      <c r="E273" s="84"/>
      <c r="F273" s="84"/>
      <c r="G273" s="84"/>
      <c r="H273" s="84"/>
      <c r="I273" s="84"/>
      <c r="J273" s="84"/>
      <c r="K273" s="84"/>
      <c r="L273" s="84"/>
      <c r="M273" s="84"/>
      <c r="N273" s="84"/>
      <c r="O273" s="84"/>
      <c r="P273" s="84"/>
      <c r="Q273" s="84"/>
      <c r="R273" s="84"/>
    </row>
    <row r="274" spans="1:18" x14ac:dyDescent="0.2">
      <c r="A274" s="84"/>
      <c r="B274" s="84"/>
      <c r="C274" s="84"/>
      <c r="D274" s="84"/>
      <c r="E274" s="84"/>
      <c r="F274" s="84"/>
      <c r="G274" s="84"/>
      <c r="H274" s="84"/>
      <c r="I274" s="84"/>
      <c r="J274" s="84"/>
      <c r="K274" s="84"/>
      <c r="L274" s="84"/>
      <c r="M274" s="84"/>
      <c r="N274" s="84"/>
      <c r="O274" s="84"/>
      <c r="P274" s="84"/>
      <c r="Q274" s="84"/>
      <c r="R274" s="84"/>
    </row>
    <row r="275" spans="1:18" x14ac:dyDescent="0.2">
      <c r="A275" s="84"/>
      <c r="B275" s="84"/>
      <c r="C275" s="84"/>
      <c r="D275" s="84"/>
      <c r="E275" s="84"/>
      <c r="F275" s="84"/>
      <c r="G275" s="84"/>
      <c r="H275" s="84"/>
      <c r="I275" s="84"/>
      <c r="J275" s="84"/>
      <c r="K275" s="84"/>
      <c r="L275" s="84"/>
      <c r="M275" s="84"/>
      <c r="N275" s="84"/>
      <c r="O275" s="84"/>
      <c r="P275" s="84"/>
      <c r="Q275" s="84"/>
      <c r="R275" s="84"/>
    </row>
    <row r="276" spans="1:18" x14ac:dyDescent="0.2">
      <c r="A276" s="84"/>
      <c r="B276" s="84"/>
      <c r="C276" s="84"/>
      <c r="D276" s="84"/>
      <c r="E276" s="84"/>
      <c r="F276" s="84"/>
      <c r="G276" s="84"/>
      <c r="H276" s="84"/>
      <c r="I276" s="84"/>
      <c r="J276" s="84"/>
      <c r="K276" s="84"/>
      <c r="L276" s="84"/>
      <c r="M276" s="84"/>
      <c r="N276" s="84"/>
      <c r="O276" s="84"/>
      <c r="P276" s="84"/>
      <c r="Q276" s="84"/>
      <c r="R276" s="84"/>
    </row>
    <row r="277" spans="1:18" x14ac:dyDescent="0.2">
      <c r="A277" s="84"/>
      <c r="B277" s="84"/>
      <c r="C277" s="84"/>
      <c r="D277" s="84"/>
      <c r="E277" s="84"/>
      <c r="F277" s="84"/>
      <c r="G277" s="84"/>
      <c r="H277" s="84"/>
      <c r="I277" s="84"/>
      <c r="J277" s="84"/>
      <c r="K277" s="84"/>
      <c r="L277" s="84"/>
      <c r="M277" s="84"/>
      <c r="N277" s="84"/>
      <c r="O277" s="84"/>
      <c r="P277" s="84"/>
      <c r="Q277" s="84"/>
      <c r="R277" s="84"/>
    </row>
    <row r="278" spans="1:18" x14ac:dyDescent="0.2">
      <c r="A278" s="84"/>
      <c r="B278" s="84"/>
      <c r="C278" s="84"/>
      <c r="D278" s="84"/>
      <c r="E278" s="84"/>
      <c r="F278" s="84"/>
      <c r="G278" s="84"/>
      <c r="H278" s="84"/>
      <c r="I278" s="84"/>
      <c r="J278" s="84"/>
      <c r="K278" s="84"/>
      <c r="L278" s="84"/>
      <c r="M278" s="84"/>
      <c r="N278" s="84"/>
      <c r="O278" s="84"/>
      <c r="P278" s="84"/>
      <c r="Q278" s="84"/>
      <c r="R278" s="84"/>
    </row>
    <row r="279" spans="1:18" x14ac:dyDescent="0.2">
      <c r="A279" s="84"/>
      <c r="B279" s="84"/>
      <c r="C279" s="84"/>
      <c r="D279" s="84"/>
      <c r="E279" s="84"/>
      <c r="F279" s="84"/>
      <c r="G279" s="84"/>
      <c r="H279" s="84"/>
      <c r="I279" s="84"/>
      <c r="J279" s="84"/>
      <c r="K279" s="84"/>
      <c r="L279" s="84"/>
      <c r="M279" s="84"/>
      <c r="N279" s="84"/>
      <c r="O279" s="84"/>
      <c r="P279" s="84"/>
      <c r="Q279" s="84"/>
      <c r="R279" s="84"/>
    </row>
    <row r="280" spans="1:18" x14ac:dyDescent="0.2">
      <c r="A280" s="84"/>
      <c r="B280" s="84"/>
      <c r="C280" s="84"/>
      <c r="D280" s="84"/>
      <c r="E280" s="84"/>
      <c r="F280" s="84"/>
      <c r="G280" s="84"/>
      <c r="H280" s="84"/>
      <c r="I280" s="84"/>
      <c r="J280" s="84"/>
      <c r="K280" s="84"/>
      <c r="L280" s="84"/>
      <c r="M280" s="84"/>
      <c r="N280" s="84"/>
      <c r="O280" s="84"/>
      <c r="P280" s="84"/>
      <c r="Q280" s="84"/>
      <c r="R280" s="84"/>
    </row>
    <row r="281" spans="1:18" x14ac:dyDescent="0.2">
      <c r="A281" s="84"/>
      <c r="B281" s="84"/>
      <c r="C281" s="84"/>
      <c r="D281" s="84"/>
      <c r="E281" s="84"/>
      <c r="F281" s="84"/>
      <c r="G281" s="84"/>
      <c r="H281" s="84"/>
      <c r="I281" s="84"/>
      <c r="J281" s="84"/>
      <c r="K281" s="84"/>
      <c r="L281" s="84"/>
      <c r="M281" s="84"/>
      <c r="N281" s="84"/>
      <c r="O281" s="84"/>
      <c r="P281" s="84"/>
      <c r="Q281" s="84"/>
      <c r="R281" s="84"/>
    </row>
    <row r="282" spans="1:18" x14ac:dyDescent="0.2">
      <c r="A282" s="84"/>
      <c r="B282" s="84"/>
      <c r="C282" s="84"/>
      <c r="D282" s="84"/>
      <c r="E282" s="84"/>
      <c r="F282" s="84"/>
      <c r="G282" s="84"/>
      <c r="H282" s="84"/>
      <c r="I282" s="84"/>
      <c r="J282" s="84"/>
      <c r="K282" s="84"/>
      <c r="L282" s="84"/>
      <c r="M282" s="84"/>
      <c r="N282" s="84"/>
      <c r="O282" s="84"/>
      <c r="P282" s="84"/>
      <c r="Q282" s="84"/>
      <c r="R282" s="84"/>
    </row>
    <row r="283" spans="1:18" x14ac:dyDescent="0.2">
      <c r="A283" s="84"/>
      <c r="B283" s="84"/>
      <c r="C283" s="84"/>
      <c r="D283" s="84"/>
      <c r="E283" s="84"/>
      <c r="F283" s="84"/>
      <c r="G283" s="84"/>
      <c r="H283" s="84"/>
      <c r="I283" s="84"/>
      <c r="J283" s="84"/>
      <c r="K283" s="84"/>
      <c r="L283" s="84"/>
      <c r="M283" s="84"/>
      <c r="N283" s="84"/>
      <c r="O283" s="84"/>
      <c r="P283" s="84"/>
      <c r="Q283" s="84"/>
      <c r="R283" s="84"/>
    </row>
    <row r="284" spans="1:18" x14ac:dyDescent="0.2">
      <c r="A284" s="84"/>
      <c r="B284" s="84"/>
      <c r="C284" s="84"/>
      <c r="D284" s="84"/>
      <c r="E284" s="84"/>
      <c r="F284" s="84"/>
      <c r="G284" s="84"/>
      <c r="H284" s="84"/>
      <c r="I284" s="84"/>
      <c r="J284" s="84"/>
      <c r="K284" s="84"/>
      <c r="L284" s="84"/>
      <c r="M284" s="84"/>
      <c r="N284" s="84"/>
      <c r="O284" s="84"/>
      <c r="P284" s="84"/>
      <c r="Q284" s="84"/>
      <c r="R284" s="84"/>
    </row>
    <row r="285" spans="1:18" x14ac:dyDescent="0.2">
      <c r="A285" s="84"/>
      <c r="B285" s="84"/>
      <c r="C285" s="84"/>
      <c r="D285" s="84"/>
      <c r="E285" s="84"/>
      <c r="F285" s="84"/>
      <c r="G285" s="84"/>
      <c r="H285" s="84"/>
      <c r="I285" s="84"/>
      <c r="J285" s="84"/>
      <c r="K285" s="84"/>
      <c r="L285" s="84"/>
      <c r="M285" s="84"/>
      <c r="N285" s="84"/>
      <c r="O285" s="84"/>
      <c r="P285" s="84"/>
      <c r="Q285" s="84"/>
      <c r="R285" s="84"/>
    </row>
    <row r="286" spans="1:18" x14ac:dyDescent="0.2">
      <c r="A286" s="84"/>
      <c r="B286" s="84"/>
      <c r="C286" s="84"/>
      <c r="D286" s="84"/>
      <c r="E286" s="84"/>
      <c r="F286" s="84"/>
      <c r="G286" s="84"/>
      <c r="H286" s="84"/>
      <c r="I286" s="84"/>
      <c r="J286" s="84"/>
      <c r="K286" s="84"/>
      <c r="L286" s="84"/>
      <c r="M286" s="84"/>
      <c r="N286" s="84"/>
      <c r="O286" s="84"/>
      <c r="P286" s="84"/>
      <c r="Q286" s="84"/>
      <c r="R286" s="84"/>
    </row>
    <row r="287" spans="1:18" x14ac:dyDescent="0.2">
      <c r="A287" s="84"/>
      <c r="B287" s="84"/>
      <c r="C287" s="84"/>
      <c r="D287" s="84"/>
      <c r="E287" s="84"/>
      <c r="F287" s="84"/>
      <c r="G287" s="84"/>
      <c r="H287" s="84"/>
      <c r="I287" s="84"/>
      <c r="J287" s="84"/>
      <c r="K287" s="84"/>
      <c r="L287" s="84"/>
      <c r="M287" s="84"/>
      <c r="N287" s="84"/>
      <c r="O287" s="84"/>
      <c r="P287" s="84"/>
      <c r="Q287" s="84"/>
      <c r="R287" s="84"/>
    </row>
    <row r="288" spans="1:18" x14ac:dyDescent="0.2">
      <c r="A288" s="84"/>
      <c r="B288" s="84"/>
      <c r="C288" s="84"/>
      <c r="D288" s="84"/>
      <c r="E288" s="84"/>
      <c r="F288" s="84"/>
      <c r="G288" s="84"/>
      <c r="H288" s="84"/>
      <c r="I288" s="84"/>
      <c r="J288" s="84"/>
      <c r="K288" s="84"/>
      <c r="L288" s="84"/>
      <c r="M288" s="84"/>
      <c r="N288" s="84"/>
      <c r="O288" s="84"/>
      <c r="P288" s="84"/>
      <c r="Q288" s="84"/>
      <c r="R288" s="84"/>
    </row>
    <row r="289" spans="1:18" ht="23.25" x14ac:dyDescent="0.35">
      <c r="A289" s="86" t="s">
        <v>2533</v>
      </c>
      <c r="B289" s="84"/>
      <c r="C289" s="84"/>
      <c r="D289" s="84"/>
      <c r="E289" s="84"/>
      <c r="F289" s="84"/>
      <c r="G289" s="84"/>
      <c r="H289" s="84"/>
      <c r="I289" s="84"/>
      <c r="J289" s="84"/>
      <c r="K289" s="84"/>
      <c r="L289" s="84"/>
      <c r="M289" s="84"/>
      <c r="N289" s="84"/>
      <c r="O289" s="84"/>
      <c r="P289" s="84"/>
      <c r="Q289" s="84"/>
      <c r="R289" s="84"/>
    </row>
    <row r="290" spans="1:18" x14ac:dyDescent="0.2">
      <c r="A290" s="84"/>
      <c r="B290" s="84"/>
      <c r="C290" s="84"/>
      <c r="D290" s="84"/>
      <c r="E290" s="84"/>
      <c r="F290" s="84"/>
      <c r="G290" s="84"/>
      <c r="H290" s="84"/>
      <c r="I290" s="84"/>
      <c r="J290" s="84"/>
      <c r="K290" s="84"/>
      <c r="L290" s="84"/>
      <c r="M290" s="84"/>
      <c r="N290" s="84"/>
      <c r="O290" s="84"/>
      <c r="P290" s="84"/>
      <c r="Q290" s="84"/>
      <c r="R290" s="84"/>
    </row>
    <row r="291" spans="1:18" x14ac:dyDescent="0.2">
      <c r="A291" s="84"/>
      <c r="B291" s="84"/>
      <c r="C291" s="84"/>
      <c r="D291" s="84"/>
      <c r="E291" s="84"/>
      <c r="F291" s="84"/>
      <c r="G291" s="84"/>
      <c r="H291" s="84"/>
      <c r="I291" s="84"/>
      <c r="J291" s="84"/>
      <c r="K291" s="84"/>
      <c r="L291" s="84"/>
      <c r="M291" s="84"/>
      <c r="N291" s="84"/>
      <c r="O291" s="84"/>
      <c r="P291" s="84"/>
      <c r="Q291" s="84"/>
      <c r="R291" s="84"/>
    </row>
    <row r="292" spans="1:18" x14ac:dyDescent="0.2">
      <c r="A292" s="84"/>
      <c r="B292" s="84"/>
      <c r="C292" s="84"/>
      <c r="D292" s="84"/>
      <c r="E292" s="84"/>
      <c r="F292" s="84"/>
      <c r="G292" s="84"/>
      <c r="H292" s="84"/>
      <c r="I292" s="84"/>
      <c r="J292" s="84"/>
      <c r="K292" s="84"/>
      <c r="L292" s="84"/>
      <c r="M292" s="84"/>
      <c r="N292" s="84"/>
      <c r="O292" s="84"/>
      <c r="P292" s="84"/>
      <c r="Q292" s="84"/>
      <c r="R292" s="84"/>
    </row>
    <row r="293" spans="1:18" x14ac:dyDescent="0.2">
      <c r="A293" s="84"/>
      <c r="B293" s="84"/>
      <c r="C293" s="84"/>
      <c r="D293" s="84"/>
      <c r="E293" s="84"/>
      <c r="F293" s="84"/>
      <c r="G293" s="84"/>
      <c r="H293" s="84"/>
      <c r="I293" s="84"/>
      <c r="J293" s="84"/>
      <c r="K293" s="84"/>
      <c r="L293" s="84"/>
      <c r="M293" s="84"/>
      <c r="N293" s="84"/>
      <c r="O293" s="84"/>
      <c r="P293" s="84"/>
      <c r="Q293" s="84"/>
      <c r="R293" s="84"/>
    </row>
    <row r="294" spans="1:18" x14ac:dyDescent="0.2">
      <c r="A294" s="84"/>
      <c r="B294" s="84"/>
      <c r="C294" s="84"/>
      <c r="D294" s="84"/>
      <c r="E294" s="84"/>
      <c r="F294" s="84"/>
      <c r="G294" s="84"/>
      <c r="H294" s="84"/>
      <c r="I294" s="84"/>
      <c r="J294" s="84"/>
      <c r="K294" s="84"/>
      <c r="L294" s="84"/>
      <c r="M294" s="84"/>
      <c r="N294" s="84"/>
      <c r="O294" s="84"/>
      <c r="P294" s="84"/>
      <c r="Q294" s="84"/>
      <c r="R294" s="84"/>
    </row>
    <row r="295" spans="1:18" x14ac:dyDescent="0.2">
      <c r="A295" s="84"/>
      <c r="B295" s="84"/>
      <c r="C295" s="84"/>
      <c r="D295" s="84"/>
      <c r="E295" s="84"/>
      <c r="F295" s="84"/>
      <c r="G295" s="84"/>
      <c r="H295" s="84"/>
      <c r="I295" s="84"/>
      <c r="J295" s="84"/>
      <c r="K295" s="84"/>
      <c r="L295" s="84"/>
      <c r="M295" s="84"/>
      <c r="N295" s="84"/>
      <c r="O295" s="84"/>
      <c r="P295" s="84"/>
      <c r="Q295" s="84"/>
      <c r="R295" s="84"/>
    </row>
    <row r="296" spans="1:18" x14ac:dyDescent="0.2">
      <c r="A296" s="84"/>
      <c r="B296" s="84"/>
      <c r="C296" s="84"/>
      <c r="D296" s="84"/>
      <c r="E296" s="84"/>
      <c r="F296" s="84"/>
      <c r="G296" s="84"/>
      <c r="H296" s="84"/>
      <c r="I296" s="84"/>
      <c r="J296" s="84"/>
      <c r="K296" s="84"/>
      <c r="L296" s="84"/>
      <c r="M296" s="84"/>
      <c r="N296" s="84"/>
      <c r="O296" s="84"/>
      <c r="P296" s="84"/>
      <c r="Q296" s="84"/>
      <c r="R296" s="84"/>
    </row>
    <row r="297" spans="1:18" x14ac:dyDescent="0.2">
      <c r="A297" s="84"/>
      <c r="B297" s="84"/>
      <c r="C297" s="84"/>
      <c r="D297" s="84"/>
      <c r="E297" s="84"/>
      <c r="F297" s="84"/>
      <c r="G297" s="84"/>
      <c r="H297" s="84"/>
      <c r="I297" s="84"/>
      <c r="J297" s="84"/>
      <c r="K297" s="84"/>
      <c r="L297" s="84"/>
      <c r="M297" s="84"/>
      <c r="N297" s="84"/>
      <c r="O297" s="84"/>
      <c r="P297" s="84"/>
      <c r="Q297" s="84"/>
      <c r="R297" s="84"/>
    </row>
    <row r="298" spans="1:18" x14ac:dyDescent="0.2">
      <c r="A298" s="84"/>
      <c r="B298" s="84"/>
      <c r="C298" s="84"/>
      <c r="D298" s="84"/>
      <c r="E298" s="84"/>
      <c r="F298" s="84"/>
      <c r="G298" s="84"/>
      <c r="H298" s="84"/>
      <c r="I298" s="84"/>
      <c r="J298" s="84"/>
      <c r="K298" s="84"/>
      <c r="L298" s="84"/>
      <c r="M298" s="84"/>
      <c r="N298" s="84"/>
      <c r="O298" s="84"/>
      <c r="P298" s="84"/>
      <c r="Q298" s="84"/>
      <c r="R298" s="84"/>
    </row>
    <row r="299" spans="1:18" x14ac:dyDescent="0.2">
      <c r="A299" s="84"/>
      <c r="B299" s="84"/>
      <c r="C299" s="84"/>
      <c r="D299" s="84"/>
      <c r="E299" s="84"/>
      <c r="F299" s="84"/>
      <c r="G299" s="84"/>
      <c r="H299" s="84"/>
      <c r="I299" s="84"/>
      <c r="J299" s="84"/>
      <c r="K299" s="84"/>
      <c r="L299" s="84"/>
      <c r="M299" s="84"/>
      <c r="N299" s="84"/>
      <c r="O299" s="84"/>
      <c r="P299" s="84"/>
      <c r="Q299" s="84"/>
      <c r="R299" s="84"/>
    </row>
    <row r="300" spans="1:18" x14ac:dyDescent="0.2">
      <c r="A300" s="84"/>
      <c r="B300" s="84"/>
      <c r="C300" s="84"/>
      <c r="D300" s="84"/>
      <c r="E300" s="84"/>
      <c r="F300" s="84"/>
      <c r="G300" s="84"/>
      <c r="H300" s="84"/>
      <c r="I300" s="84"/>
      <c r="J300" s="84"/>
      <c r="K300" s="84"/>
      <c r="L300" s="84"/>
      <c r="M300" s="84"/>
      <c r="N300" s="84"/>
      <c r="O300" s="84"/>
      <c r="P300" s="84"/>
      <c r="Q300" s="84"/>
      <c r="R300" s="84"/>
    </row>
    <row r="301" spans="1:18" x14ac:dyDescent="0.2">
      <c r="A301" s="84"/>
      <c r="B301" s="84"/>
      <c r="C301" s="84"/>
      <c r="D301" s="84"/>
      <c r="E301" s="84"/>
      <c r="F301" s="84"/>
      <c r="G301" s="84"/>
      <c r="H301" s="84"/>
      <c r="I301" s="84"/>
      <c r="J301" s="84"/>
      <c r="K301" s="84"/>
      <c r="L301" s="84"/>
      <c r="M301" s="84"/>
      <c r="N301" s="84"/>
      <c r="O301" s="84"/>
      <c r="P301" s="84"/>
      <c r="Q301" s="84"/>
      <c r="R301" s="84"/>
    </row>
    <row r="302" spans="1:18" x14ac:dyDescent="0.2">
      <c r="A302" s="84"/>
      <c r="B302" s="84"/>
      <c r="C302" s="84"/>
      <c r="D302" s="84"/>
      <c r="E302" s="84"/>
      <c r="F302" s="84"/>
      <c r="G302" s="84"/>
      <c r="H302" s="84"/>
      <c r="I302" s="84"/>
      <c r="J302" s="84"/>
      <c r="K302" s="84"/>
      <c r="L302" s="84"/>
      <c r="M302" s="84"/>
      <c r="N302" s="84"/>
      <c r="O302" s="84"/>
      <c r="P302" s="84"/>
      <c r="Q302" s="84"/>
      <c r="R302" s="84"/>
    </row>
    <row r="303" spans="1:18" x14ac:dyDescent="0.2">
      <c r="A303" s="84"/>
      <c r="B303" s="84"/>
      <c r="C303" s="84"/>
      <c r="D303" s="84"/>
      <c r="E303" s="84"/>
      <c r="F303" s="84"/>
      <c r="G303" s="84"/>
      <c r="H303" s="84"/>
      <c r="I303" s="84"/>
      <c r="J303" s="84"/>
      <c r="K303" s="84"/>
      <c r="L303" s="84"/>
      <c r="M303" s="84"/>
      <c r="N303" s="84"/>
      <c r="O303" s="84"/>
      <c r="P303" s="84"/>
      <c r="Q303" s="84"/>
      <c r="R303" s="84"/>
    </row>
    <row r="304" spans="1:18" x14ac:dyDescent="0.2">
      <c r="A304" s="84"/>
      <c r="B304" s="84"/>
      <c r="C304" s="84"/>
      <c r="D304" s="84"/>
      <c r="E304" s="84"/>
      <c r="F304" s="84"/>
      <c r="G304" s="84"/>
      <c r="H304" s="84"/>
      <c r="I304" s="84"/>
      <c r="J304" s="84"/>
      <c r="K304" s="84"/>
      <c r="L304" s="84"/>
      <c r="M304" s="84"/>
      <c r="N304" s="84"/>
      <c r="O304" s="84"/>
      <c r="P304" s="84"/>
      <c r="Q304" s="84"/>
      <c r="R304" s="84"/>
    </row>
    <row r="305" spans="1:18" x14ac:dyDescent="0.2">
      <c r="A305" s="84"/>
      <c r="B305" s="84"/>
      <c r="C305" s="84"/>
      <c r="D305" s="84"/>
      <c r="E305" s="84"/>
      <c r="F305" s="84"/>
      <c r="G305" s="84"/>
      <c r="H305" s="84"/>
      <c r="I305" s="84"/>
      <c r="J305" s="84"/>
      <c r="K305" s="84"/>
      <c r="L305" s="84"/>
      <c r="M305" s="84"/>
      <c r="N305" s="84"/>
      <c r="O305" s="84"/>
      <c r="P305" s="84"/>
      <c r="Q305" s="84"/>
      <c r="R305" s="84"/>
    </row>
    <row r="306" spans="1:18" x14ac:dyDescent="0.2">
      <c r="A306" s="84"/>
      <c r="B306" s="84"/>
      <c r="C306" s="84"/>
      <c r="D306" s="84"/>
      <c r="E306" s="84"/>
      <c r="F306" s="84"/>
      <c r="G306" s="84"/>
      <c r="H306" s="84"/>
      <c r="I306" s="84"/>
      <c r="J306" s="84"/>
      <c r="K306" s="84"/>
      <c r="L306" s="84"/>
      <c r="M306" s="84"/>
      <c r="N306" s="84"/>
      <c r="O306" s="84"/>
      <c r="P306" s="84"/>
      <c r="Q306" s="84"/>
      <c r="R306" s="84"/>
    </row>
    <row r="307" spans="1:18" x14ac:dyDescent="0.2">
      <c r="A307" s="84"/>
      <c r="B307" s="84"/>
      <c r="C307" s="84"/>
      <c r="D307" s="84"/>
      <c r="E307" s="84"/>
      <c r="F307" s="84"/>
      <c r="G307" s="84"/>
      <c r="H307" s="84"/>
      <c r="I307" s="84"/>
      <c r="J307" s="84"/>
      <c r="K307" s="84"/>
      <c r="L307" s="84"/>
      <c r="M307" s="84"/>
      <c r="N307" s="84"/>
      <c r="O307" s="84"/>
      <c r="P307" s="84"/>
      <c r="Q307" s="84"/>
      <c r="R307" s="84"/>
    </row>
    <row r="308" spans="1:18" x14ac:dyDescent="0.2">
      <c r="A308" s="84"/>
      <c r="B308" s="84"/>
      <c r="C308" s="84"/>
      <c r="D308" s="84"/>
      <c r="E308" s="84"/>
      <c r="F308" s="84"/>
      <c r="G308" s="84"/>
      <c r="H308" s="84"/>
      <c r="I308" s="84"/>
      <c r="J308" s="84"/>
      <c r="K308" s="84"/>
      <c r="L308" s="84"/>
      <c r="M308" s="84"/>
      <c r="N308" s="84"/>
      <c r="O308" s="84"/>
      <c r="P308" s="84"/>
      <c r="Q308" s="84"/>
      <c r="R308" s="84"/>
    </row>
    <row r="309" spans="1:18" x14ac:dyDescent="0.2">
      <c r="A309" s="84"/>
      <c r="B309" s="84"/>
      <c r="C309" s="84"/>
      <c r="D309" s="84"/>
      <c r="E309" s="84"/>
      <c r="F309" s="84"/>
      <c r="G309" s="84"/>
      <c r="H309" s="84"/>
      <c r="I309" s="84"/>
      <c r="J309" s="84"/>
      <c r="K309" s="84"/>
      <c r="L309" s="84"/>
      <c r="M309" s="84"/>
      <c r="N309" s="84"/>
      <c r="O309" s="84"/>
      <c r="P309" s="84"/>
      <c r="Q309" s="84"/>
      <c r="R309" s="84"/>
    </row>
    <row r="310" spans="1:18" x14ac:dyDescent="0.2">
      <c r="A310" s="84"/>
      <c r="B310" s="84"/>
      <c r="C310" s="84"/>
      <c r="D310" s="84"/>
      <c r="E310" s="84"/>
      <c r="F310" s="84"/>
      <c r="G310" s="84"/>
      <c r="H310" s="84"/>
      <c r="I310" s="84"/>
      <c r="J310" s="84"/>
      <c r="K310" s="84"/>
      <c r="L310" s="84"/>
      <c r="M310" s="84"/>
      <c r="N310" s="84"/>
      <c r="O310" s="84"/>
      <c r="P310" s="84"/>
      <c r="Q310" s="84"/>
      <c r="R310" s="84"/>
    </row>
    <row r="311" spans="1:18" x14ac:dyDescent="0.2">
      <c r="A311" s="84"/>
      <c r="B311" s="84"/>
      <c r="C311" s="84"/>
      <c r="D311" s="84"/>
      <c r="E311" s="84"/>
      <c r="F311" s="84"/>
      <c r="G311" s="84"/>
      <c r="H311" s="84"/>
      <c r="I311" s="84"/>
      <c r="J311" s="84"/>
      <c r="K311" s="84"/>
      <c r="L311" s="84"/>
      <c r="M311" s="84"/>
      <c r="N311" s="84"/>
      <c r="O311" s="84"/>
      <c r="P311" s="84"/>
      <c r="Q311" s="84"/>
      <c r="R311" s="84"/>
    </row>
    <row r="312" spans="1:18" x14ac:dyDescent="0.2">
      <c r="A312" s="84"/>
      <c r="B312" s="84"/>
      <c r="C312" s="84"/>
      <c r="D312" s="84"/>
      <c r="E312" s="84"/>
      <c r="F312" s="84"/>
      <c r="G312" s="84"/>
      <c r="H312" s="84"/>
      <c r="I312" s="84"/>
      <c r="J312" s="84"/>
      <c r="K312" s="84"/>
      <c r="L312" s="84"/>
      <c r="M312" s="84"/>
      <c r="N312" s="84"/>
      <c r="O312" s="84"/>
      <c r="P312" s="84"/>
      <c r="Q312" s="84"/>
      <c r="R312" s="84"/>
    </row>
    <row r="313" spans="1:18" x14ac:dyDescent="0.2">
      <c r="A313" s="84"/>
      <c r="B313" s="84"/>
      <c r="C313" s="84"/>
      <c r="D313" s="84"/>
      <c r="E313" s="84"/>
      <c r="F313" s="84"/>
      <c r="G313" s="84"/>
      <c r="H313" s="84"/>
      <c r="I313" s="84"/>
      <c r="J313" s="84"/>
      <c r="K313" s="84"/>
      <c r="L313" s="84"/>
      <c r="M313" s="84"/>
      <c r="N313" s="84"/>
      <c r="O313" s="84"/>
      <c r="P313" s="84"/>
      <c r="Q313" s="84"/>
      <c r="R313" s="84"/>
    </row>
    <row r="314" spans="1:18" x14ac:dyDescent="0.2">
      <c r="A314" s="84"/>
      <c r="B314" s="84"/>
      <c r="C314" s="84"/>
      <c r="D314" s="84"/>
      <c r="E314" s="84"/>
      <c r="F314" s="84"/>
      <c r="G314" s="84"/>
      <c r="H314" s="84"/>
      <c r="I314" s="84"/>
      <c r="J314" s="84"/>
      <c r="K314" s="84"/>
      <c r="L314" s="84"/>
      <c r="M314" s="84"/>
      <c r="N314" s="84"/>
      <c r="O314" s="84"/>
      <c r="P314" s="84"/>
      <c r="Q314" s="84"/>
      <c r="R314" s="84"/>
    </row>
    <row r="315" spans="1:18" x14ac:dyDescent="0.2">
      <c r="A315" s="84"/>
      <c r="B315" s="84"/>
      <c r="C315" s="84"/>
      <c r="D315" s="84"/>
      <c r="E315" s="84"/>
      <c r="F315" s="84"/>
      <c r="G315" s="84"/>
      <c r="H315" s="84"/>
      <c r="I315" s="84"/>
      <c r="J315" s="84"/>
      <c r="K315" s="84"/>
      <c r="L315" s="84"/>
      <c r="M315" s="84"/>
      <c r="N315" s="84"/>
      <c r="O315" s="84"/>
      <c r="P315" s="84"/>
      <c r="Q315" s="84"/>
      <c r="R315" s="84"/>
    </row>
    <row r="316" spans="1:18" ht="23.25" x14ac:dyDescent="0.35">
      <c r="A316" s="86" t="s">
        <v>2531</v>
      </c>
      <c r="B316" s="84"/>
      <c r="C316" s="84"/>
      <c r="D316" s="84"/>
      <c r="E316" s="84"/>
      <c r="F316" s="84"/>
      <c r="G316" s="84"/>
      <c r="H316" s="84"/>
      <c r="I316" s="84"/>
      <c r="J316" s="84"/>
      <c r="K316" s="84"/>
      <c r="L316" s="84"/>
      <c r="M316" s="84"/>
      <c r="N316" s="84"/>
      <c r="O316" s="84"/>
      <c r="P316" s="84"/>
      <c r="Q316" s="84"/>
      <c r="R316" s="84"/>
    </row>
    <row r="317" spans="1:18" x14ac:dyDescent="0.2">
      <c r="A317" s="84"/>
      <c r="B317" s="84"/>
      <c r="C317" s="84"/>
      <c r="D317" s="84"/>
      <c r="E317" s="84"/>
      <c r="F317" s="84"/>
      <c r="G317" s="84"/>
      <c r="H317" s="84"/>
      <c r="I317" s="84"/>
      <c r="J317" s="84"/>
      <c r="K317" s="84"/>
      <c r="L317" s="84"/>
      <c r="M317" s="84"/>
      <c r="N317" s="84"/>
      <c r="O317" s="84"/>
      <c r="P317" s="84"/>
      <c r="Q317" s="84"/>
      <c r="R317" s="84"/>
    </row>
    <row r="318" spans="1:18" x14ac:dyDescent="0.2">
      <c r="A318" s="84"/>
      <c r="B318" s="84"/>
      <c r="C318" s="84"/>
      <c r="D318" s="84"/>
      <c r="E318" s="84"/>
      <c r="F318" s="84"/>
      <c r="G318" s="84"/>
      <c r="H318" s="84"/>
      <c r="I318" s="84"/>
      <c r="J318" s="84"/>
      <c r="K318" s="84"/>
      <c r="L318" s="84"/>
      <c r="M318" s="84"/>
      <c r="N318" s="84"/>
      <c r="O318" s="84"/>
      <c r="P318" s="84"/>
      <c r="Q318" s="84"/>
      <c r="R318" s="84"/>
    </row>
    <row r="319" spans="1:18" x14ac:dyDescent="0.2">
      <c r="A319" s="84"/>
      <c r="B319" s="84"/>
      <c r="C319" s="84"/>
      <c r="D319" s="84"/>
      <c r="E319" s="84"/>
      <c r="F319" s="84"/>
      <c r="G319" s="84"/>
      <c r="H319" s="84"/>
      <c r="I319" s="84"/>
      <c r="J319" s="84"/>
      <c r="K319" s="84"/>
      <c r="L319" s="84"/>
      <c r="M319" s="84"/>
      <c r="N319" s="84"/>
      <c r="O319" s="84"/>
      <c r="P319" s="84"/>
      <c r="Q319" s="84"/>
      <c r="R319" s="84"/>
    </row>
    <row r="320" spans="1:18" x14ac:dyDescent="0.2">
      <c r="A320" s="84"/>
      <c r="B320" s="84"/>
      <c r="C320" s="84"/>
      <c r="D320" s="84"/>
      <c r="E320" s="84"/>
      <c r="F320" s="84"/>
      <c r="G320" s="84"/>
      <c r="H320" s="84"/>
      <c r="I320" s="84"/>
      <c r="J320" s="84"/>
      <c r="K320" s="84"/>
      <c r="L320" s="84"/>
      <c r="M320" s="84"/>
      <c r="N320" s="84"/>
      <c r="O320" s="84"/>
      <c r="P320" s="84"/>
      <c r="Q320" s="84"/>
      <c r="R320" s="84"/>
    </row>
    <row r="321" spans="1:18" x14ac:dyDescent="0.2">
      <c r="A321" s="84"/>
      <c r="B321" s="84"/>
      <c r="C321" s="84"/>
      <c r="D321" s="84"/>
      <c r="E321" s="84"/>
      <c r="F321" s="84"/>
      <c r="G321" s="84"/>
      <c r="H321" s="84"/>
      <c r="I321" s="84"/>
      <c r="J321" s="84"/>
      <c r="K321" s="84"/>
      <c r="L321" s="84"/>
      <c r="M321" s="84"/>
      <c r="N321" s="84"/>
      <c r="O321" s="84"/>
      <c r="P321" s="84"/>
      <c r="Q321" s="84"/>
      <c r="R321" s="84"/>
    </row>
    <row r="322" spans="1:18" x14ac:dyDescent="0.2">
      <c r="A322" s="84"/>
      <c r="B322" s="84"/>
      <c r="C322" s="84"/>
      <c r="D322" s="84"/>
      <c r="E322" s="84"/>
      <c r="F322" s="84"/>
      <c r="G322" s="84"/>
      <c r="H322" s="84"/>
      <c r="I322" s="84"/>
      <c r="J322" s="84"/>
      <c r="K322" s="84"/>
      <c r="L322" s="84"/>
      <c r="M322" s="84"/>
      <c r="N322" s="84"/>
      <c r="O322" s="84"/>
      <c r="P322" s="84"/>
      <c r="Q322" s="84"/>
      <c r="R322" s="84"/>
    </row>
    <row r="323" spans="1:18" x14ac:dyDescent="0.2">
      <c r="A323" s="84"/>
      <c r="B323" s="84"/>
      <c r="C323" s="84"/>
      <c r="D323" s="84"/>
      <c r="E323" s="84"/>
      <c r="F323" s="84"/>
      <c r="G323" s="84"/>
      <c r="H323" s="84"/>
      <c r="I323" s="84"/>
      <c r="J323" s="84"/>
      <c r="K323" s="84"/>
      <c r="L323" s="84"/>
      <c r="M323" s="84"/>
      <c r="N323" s="84"/>
      <c r="O323" s="84"/>
      <c r="P323" s="84"/>
      <c r="Q323" s="84"/>
      <c r="R323" s="84"/>
    </row>
    <row r="324" spans="1:18" x14ac:dyDescent="0.2">
      <c r="A324" s="84"/>
      <c r="B324" s="84"/>
      <c r="C324" s="84"/>
      <c r="D324" s="84"/>
      <c r="E324" s="84"/>
      <c r="F324" s="84"/>
      <c r="G324" s="84"/>
      <c r="H324" s="84"/>
      <c r="I324" s="84"/>
      <c r="J324" s="84"/>
      <c r="K324" s="84"/>
      <c r="L324" s="84"/>
      <c r="M324" s="84"/>
      <c r="N324" s="84"/>
      <c r="O324" s="84"/>
      <c r="P324" s="84"/>
      <c r="Q324" s="84"/>
      <c r="R324" s="84"/>
    </row>
    <row r="325" spans="1:18" x14ac:dyDescent="0.2">
      <c r="A325" s="84"/>
      <c r="B325" s="84"/>
      <c r="C325" s="84"/>
      <c r="D325" s="84"/>
      <c r="E325" s="84"/>
      <c r="F325" s="84"/>
      <c r="G325" s="84"/>
      <c r="H325" s="84"/>
      <c r="I325" s="84"/>
      <c r="J325" s="84"/>
      <c r="K325" s="84"/>
      <c r="L325" s="84"/>
      <c r="M325" s="84"/>
      <c r="N325" s="84"/>
      <c r="O325" s="84"/>
      <c r="P325" s="84"/>
      <c r="Q325" s="84"/>
      <c r="R325" s="84"/>
    </row>
    <row r="326" spans="1:18" x14ac:dyDescent="0.2">
      <c r="A326" s="84"/>
      <c r="B326" s="84"/>
      <c r="C326" s="84"/>
      <c r="D326" s="84"/>
      <c r="E326" s="84"/>
      <c r="F326" s="84"/>
      <c r="G326" s="84"/>
      <c r="H326" s="84"/>
      <c r="I326" s="84"/>
      <c r="J326" s="84"/>
      <c r="K326" s="84"/>
      <c r="L326" s="84"/>
      <c r="M326" s="84"/>
      <c r="N326" s="84"/>
      <c r="O326" s="84"/>
      <c r="P326" s="84"/>
      <c r="Q326" s="84"/>
      <c r="R326" s="84"/>
    </row>
    <row r="327" spans="1:18" x14ac:dyDescent="0.2">
      <c r="A327" s="84"/>
      <c r="B327" s="84"/>
      <c r="C327" s="84"/>
      <c r="D327" s="84"/>
      <c r="E327" s="84"/>
      <c r="F327" s="84"/>
      <c r="G327" s="84"/>
      <c r="H327" s="84"/>
      <c r="I327" s="84"/>
      <c r="J327" s="84"/>
      <c r="K327" s="84"/>
      <c r="L327" s="84"/>
      <c r="M327" s="84"/>
      <c r="N327" s="84"/>
      <c r="O327" s="84"/>
      <c r="P327" s="84"/>
      <c r="Q327" s="84"/>
      <c r="R327" s="84"/>
    </row>
    <row r="328" spans="1:18" x14ac:dyDescent="0.2">
      <c r="A328" s="84"/>
      <c r="B328" s="84"/>
      <c r="C328" s="84"/>
      <c r="D328" s="84"/>
      <c r="E328" s="84"/>
      <c r="F328" s="84"/>
      <c r="G328" s="84"/>
      <c r="H328" s="84"/>
      <c r="I328" s="84"/>
      <c r="J328" s="84"/>
      <c r="K328" s="84"/>
      <c r="L328" s="84"/>
      <c r="M328" s="84"/>
      <c r="N328" s="84"/>
      <c r="O328" s="84"/>
      <c r="P328" s="84"/>
      <c r="Q328" s="84"/>
      <c r="R328" s="84"/>
    </row>
    <row r="329" spans="1:18" x14ac:dyDescent="0.2">
      <c r="A329" s="84"/>
      <c r="B329" s="84"/>
      <c r="C329" s="84"/>
      <c r="D329" s="84"/>
      <c r="E329" s="84"/>
      <c r="F329" s="84"/>
      <c r="G329" s="84"/>
      <c r="H329" s="84"/>
      <c r="I329" s="84"/>
      <c r="J329" s="84"/>
      <c r="K329" s="84"/>
      <c r="L329" s="84"/>
      <c r="M329" s="84"/>
      <c r="N329" s="84"/>
      <c r="O329" s="84"/>
      <c r="P329" s="84"/>
      <c r="Q329" s="84"/>
      <c r="R329" s="84"/>
    </row>
    <row r="330" spans="1:18" x14ac:dyDescent="0.2">
      <c r="A330" s="84"/>
      <c r="B330" s="84"/>
      <c r="C330" s="84"/>
      <c r="D330" s="84"/>
      <c r="E330" s="84"/>
      <c r="F330" s="84"/>
      <c r="G330" s="84"/>
      <c r="H330" s="84"/>
      <c r="I330" s="84"/>
      <c r="J330" s="84"/>
      <c r="K330" s="84"/>
      <c r="L330" s="84"/>
      <c r="M330" s="84"/>
      <c r="N330" s="84"/>
      <c r="O330" s="84"/>
      <c r="P330" s="84"/>
      <c r="Q330" s="84"/>
      <c r="R330" s="84"/>
    </row>
    <row r="331" spans="1:18" x14ac:dyDescent="0.2">
      <c r="A331" s="84"/>
      <c r="B331" s="84"/>
      <c r="C331" s="84"/>
      <c r="D331" s="84"/>
      <c r="E331" s="84"/>
      <c r="F331" s="84"/>
      <c r="G331" s="84"/>
      <c r="H331" s="84"/>
      <c r="I331" s="84"/>
      <c r="J331" s="84"/>
      <c r="K331" s="84"/>
      <c r="L331" s="84"/>
      <c r="M331" s="84"/>
      <c r="N331" s="84"/>
      <c r="O331" s="84"/>
      <c r="P331" s="84"/>
      <c r="Q331" s="84"/>
      <c r="R331" s="84"/>
    </row>
    <row r="332" spans="1:18" x14ac:dyDescent="0.2">
      <c r="A332" s="84"/>
      <c r="B332" s="84"/>
      <c r="C332" s="84"/>
      <c r="D332" s="84"/>
      <c r="E332" s="84"/>
      <c r="F332" s="84"/>
      <c r="G332" s="84"/>
      <c r="H332" s="84"/>
      <c r="I332" s="84"/>
      <c r="J332" s="84"/>
      <c r="K332" s="84"/>
      <c r="L332" s="84"/>
      <c r="M332" s="84"/>
      <c r="N332" s="84"/>
      <c r="O332" s="84"/>
      <c r="P332" s="84"/>
      <c r="Q332" s="84"/>
      <c r="R332" s="84"/>
    </row>
    <row r="333" spans="1:18" x14ac:dyDescent="0.2">
      <c r="A333" s="84"/>
      <c r="B333" s="84"/>
      <c r="C333" s="84"/>
      <c r="D333" s="84"/>
      <c r="E333" s="84"/>
      <c r="F333" s="84"/>
      <c r="G333" s="84"/>
      <c r="H333" s="84"/>
      <c r="I333" s="84"/>
      <c r="J333" s="84"/>
      <c r="K333" s="84"/>
      <c r="L333" s="84"/>
      <c r="M333" s="84"/>
      <c r="N333" s="84"/>
      <c r="O333" s="84"/>
      <c r="P333" s="84"/>
      <c r="Q333" s="84"/>
      <c r="R333" s="84"/>
    </row>
    <row r="334" spans="1:18" x14ac:dyDescent="0.2">
      <c r="A334" s="84"/>
      <c r="B334" s="84"/>
      <c r="C334" s="84"/>
      <c r="D334" s="84"/>
      <c r="E334" s="84"/>
      <c r="F334" s="84"/>
      <c r="G334" s="84"/>
      <c r="H334" s="84"/>
      <c r="I334" s="84"/>
      <c r="J334" s="84"/>
      <c r="K334" s="84"/>
      <c r="L334" s="84"/>
      <c r="M334" s="84"/>
      <c r="N334" s="84"/>
      <c r="O334" s="84"/>
      <c r="P334" s="84"/>
      <c r="Q334" s="84"/>
      <c r="R334" s="84"/>
    </row>
    <row r="335" spans="1:18" x14ac:dyDescent="0.2">
      <c r="A335" s="84"/>
      <c r="B335" s="84"/>
      <c r="C335" s="84"/>
      <c r="D335" s="84"/>
      <c r="E335" s="84"/>
      <c r="F335" s="84"/>
      <c r="G335" s="84"/>
      <c r="H335" s="84"/>
      <c r="I335" s="84"/>
      <c r="J335" s="84"/>
      <c r="K335" s="84"/>
      <c r="L335" s="84"/>
      <c r="M335" s="84"/>
      <c r="N335" s="84"/>
      <c r="O335" s="84"/>
      <c r="P335" s="84"/>
      <c r="Q335" s="84"/>
      <c r="R335" s="84"/>
    </row>
    <row r="336" spans="1:18" x14ac:dyDescent="0.2">
      <c r="A336" s="84"/>
      <c r="B336" s="84"/>
      <c r="C336" s="84"/>
      <c r="D336" s="84"/>
      <c r="E336" s="84"/>
      <c r="F336" s="84"/>
      <c r="G336" s="84"/>
      <c r="H336" s="84"/>
      <c r="I336" s="84"/>
      <c r="J336" s="84"/>
      <c r="K336" s="84"/>
      <c r="L336" s="84"/>
      <c r="M336" s="84"/>
      <c r="N336" s="84"/>
      <c r="O336" s="84"/>
      <c r="P336" s="84"/>
      <c r="Q336" s="84"/>
      <c r="R336" s="84"/>
    </row>
    <row r="337" spans="1:18" x14ac:dyDescent="0.2">
      <c r="A337" s="84"/>
      <c r="B337" s="84"/>
      <c r="C337" s="84"/>
      <c r="D337" s="84"/>
      <c r="E337" s="84"/>
      <c r="F337" s="84"/>
      <c r="G337" s="84"/>
      <c r="H337" s="84"/>
      <c r="I337" s="84"/>
      <c r="J337" s="84"/>
      <c r="K337" s="84"/>
      <c r="L337" s="84"/>
      <c r="M337" s="84"/>
      <c r="N337" s="84"/>
      <c r="O337" s="84"/>
      <c r="P337" s="84"/>
      <c r="Q337" s="84"/>
      <c r="R337" s="84"/>
    </row>
    <row r="338" spans="1:18" x14ac:dyDescent="0.2">
      <c r="A338" s="84"/>
      <c r="B338" s="84"/>
      <c r="C338" s="84"/>
      <c r="D338" s="84"/>
      <c r="E338" s="84"/>
      <c r="F338" s="84"/>
      <c r="G338" s="84"/>
      <c r="H338" s="84"/>
      <c r="I338" s="84"/>
      <c r="J338" s="84"/>
      <c r="K338" s="84"/>
      <c r="L338" s="84"/>
      <c r="M338" s="84"/>
      <c r="N338" s="84"/>
      <c r="O338" s="84"/>
      <c r="P338" s="84"/>
      <c r="Q338" s="84"/>
      <c r="R338" s="84"/>
    </row>
    <row r="339" spans="1:18" x14ac:dyDescent="0.2">
      <c r="A339" s="84"/>
      <c r="B339" s="84"/>
      <c r="C339" s="84"/>
      <c r="D339" s="84"/>
      <c r="E339" s="84"/>
      <c r="F339" s="84"/>
      <c r="G339" s="84"/>
      <c r="H339" s="84"/>
      <c r="I339" s="84"/>
      <c r="J339" s="84"/>
      <c r="K339" s="84"/>
      <c r="L339" s="84"/>
      <c r="M339" s="84"/>
      <c r="N339" s="84"/>
      <c r="O339" s="84"/>
      <c r="P339" s="84"/>
      <c r="Q339" s="84"/>
      <c r="R339" s="84"/>
    </row>
    <row r="340" spans="1:18" x14ac:dyDescent="0.2">
      <c r="A340" s="84"/>
      <c r="B340" s="84"/>
      <c r="C340" s="84"/>
      <c r="D340" s="84"/>
      <c r="E340" s="84"/>
      <c r="F340" s="84"/>
      <c r="G340" s="84"/>
      <c r="H340" s="84"/>
      <c r="I340" s="84"/>
      <c r="J340" s="84"/>
      <c r="K340" s="84"/>
      <c r="L340" s="84"/>
      <c r="M340" s="84"/>
      <c r="N340" s="84"/>
      <c r="O340" s="84"/>
      <c r="P340" s="84"/>
      <c r="Q340" s="84"/>
      <c r="R340" s="84"/>
    </row>
    <row r="341" spans="1:18" x14ac:dyDescent="0.2">
      <c r="A341" s="84"/>
      <c r="B341" s="84"/>
      <c r="C341" s="84"/>
      <c r="D341" s="84"/>
      <c r="E341" s="84"/>
      <c r="F341" s="84"/>
      <c r="G341" s="84"/>
      <c r="H341" s="84"/>
      <c r="I341" s="84"/>
      <c r="J341" s="84"/>
      <c r="K341" s="84"/>
      <c r="L341" s="84"/>
      <c r="M341" s="84"/>
      <c r="N341" s="84"/>
      <c r="O341" s="84"/>
      <c r="P341" s="84"/>
      <c r="Q341" s="84"/>
      <c r="R341" s="84"/>
    </row>
    <row r="342" spans="1:18" x14ac:dyDescent="0.2">
      <c r="A342" s="84"/>
      <c r="B342" s="84"/>
      <c r="C342" s="84"/>
      <c r="D342" s="84"/>
      <c r="E342" s="84"/>
      <c r="F342" s="84"/>
      <c r="G342" s="84"/>
      <c r="H342" s="84"/>
      <c r="I342" s="84"/>
      <c r="J342" s="84"/>
      <c r="K342" s="84"/>
      <c r="L342" s="84"/>
      <c r="M342" s="84"/>
      <c r="N342" s="84"/>
      <c r="O342" s="84"/>
      <c r="P342" s="84"/>
      <c r="Q342" s="84"/>
      <c r="R342" s="84"/>
    </row>
    <row r="343" spans="1:18" x14ac:dyDescent="0.2">
      <c r="A343" s="84"/>
      <c r="B343" s="84"/>
      <c r="C343" s="84"/>
      <c r="D343" s="84"/>
      <c r="E343" s="84"/>
      <c r="F343" s="84"/>
      <c r="G343" s="84"/>
      <c r="H343" s="84"/>
      <c r="I343" s="84"/>
      <c r="J343" s="84"/>
      <c r="K343" s="84"/>
      <c r="L343" s="84"/>
      <c r="M343" s="84"/>
      <c r="N343" s="84"/>
      <c r="O343" s="84"/>
      <c r="P343" s="84"/>
      <c r="Q343" s="84"/>
      <c r="R343" s="84"/>
    </row>
    <row r="344" spans="1:18" ht="23.25" x14ac:dyDescent="0.35">
      <c r="A344" s="86" t="s">
        <v>2532</v>
      </c>
      <c r="B344" s="84"/>
      <c r="C344" s="84"/>
      <c r="D344" s="84"/>
      <c r="E344" s="84"/>
      <c r="F344" s="84"/>
      <c r="G344" s="84"/>
      <c r="H344" s="84"/>
      <c r="I344" s="84"/>
      <c r="J344" s="84"/>
      <c r="K344" s="84"/>
      <c r="L344" s="84"/>
      <c r="M344" s="84"/>
      <c r="N344" s="84"/>
      <c r="O344" s="84"/>
      <c r="P344" s="84"/>
      <c r="Q344" s="84"/>
      <c r="R344" s="84"/>
    </row>
    <row r="345" spans="1:18" x14ac:dyDescent="0.2">
      <c r="A345" s="84"/>
      <c r="B345" s="84"/>
      <c r="C345" s="84"/>
      <c r="D345" s="84"/>
      <c r="E345" s="84"/>
      <c r="F345" s="84"/>
      <c r="G345" s="84"/>
      <c r="H345" s="84"/>
      <c r="I345" s="84"/>
      <c r="J345" s="84"/>
      <c r="K345" s="84"/>
      <c r="L345" s="84"/>
      <c r="M345" s="84"/>
      <c r="N345" s="84"/>
      <c r="O345" s="84"/>
      <c r="P345" s="84"/>
      <c r="Q345" s="84"/>
      <c r="R345" s="84"/>
    </row>
    <row r="346" spans="1:18" x14ac:dyDescent="0.2">
      <c r="A346" s="84"/>
      <c r="B346" s="84"/>
      <c r="C346" s="84"/>
      <c r="D346" s="84"/>
      <c r="E346" s="84"/>
      <c r="F346" s="84"/>
      <c r="G346" s="84"/>
      <c r="H346" s="84"/>
      <c r="I346" s="84"/>
      <c r="J346" s="84"/>
      <c r="K346" s="84"/>
      <c r="L346" s="84"/>
      <c r="M346" s="84"/>
      <c r="N346" s="84"/>
      <c r="O346" s="84"/>
      <c r="P346" s="84"/>
      <c r="Q346" s="84"/>
      <c r="R346" s="84"/>
    </row>
    <row r="347" spans="1:18" x14ac:dyDescent="0.2">
      <c r="A347" s="84"/>
      <c r="B347" s="84"/>
      <c r="C347" s="84"/>
      <c r="D347" s="84"/>
      <c r="E347" s="84"/>
      <c r="F347" s="84"/>
      <c r="G347" s="84"/>
      <c r="H347" s="84"/>
      <c r="I347" s="84"/>
      <c r="J347" s="84"/>
      <c r="K347" s="84"/>
      <c r="L347" s="84"/>
      <c r="M347" s="84"/>
      <c r="N347" s="84"/>
      <c r="O347" s="84"/>
      <c r="P347" s="84"/>
      <c r="Q347" s="84"/>
      <c r="R347" s="84"/>
    </row>
    <row r="348" spans="1:18" x14ac:dyDescent="0.2">
      <c r="A348" s="84"/>
      <c r="B348" s="84"/>
      <c r="C348" s="84"/>
      <c r="D348" s="84"/>
      <c r="E348" s="84"/>
      <c r="F348" s="84"/>
      <c r="G348" s="84"/>
      <c r="H348" s="84"/>
      <c r="I348" s="84"/>
      <c r="J348" s="84"/>
      <c r="K348" s="84"/>
      <c r="L348" s="84"/>
      <c r="M348" s="84"/>
      <c r="N348" s="84"/>
      <c r="O348" s="84"/>
      <c r="P348" s="84"/>
      <c r="Q348" s="84"/>
      <c r="R348" s="84"/>
    </row>
    <row r="349" spans="1:18" x14ac:dyDescent="0.2">
      <c r="A349" s="84"/>
      <c r="B349" s="84"/>
      <c r="C349" s="84"/>
      <c r="D349" s="84"/>
      <c r="E349" s="84"/>
      <c r="F349" s="84"/>
      <c r="G349" s="84"/>
      <c r="H349" s="84"/>
      <c r="I349" s="84"/>
      <c r="J349" s="84"/>
      <c r="K349" s="84"/>
      <c r="L349" s="84"/>
      <c r="M349" s="84"/>
      <c r="N349" s="84"/>
      <c r="O349" s="84"/>
      <c r="P349" s="84"/>
      <c r="Q349" s="84"/>
      <c r="R349" s="84"/>
    </row>
    <row r="350" spans="1:18" x14ac:dyDescent="0.2">
      <c r="A350" s="84"/>
      <c r="B350" s="84"/>
      <c r="C350" s="84"/>
      <c r="D350" s="84"/>
      <c r="E350" s="84"/>
      <c r="F350" s="84"/>
      <c r="G350" s="84"/>
      <c r="H350" s="84"/>
      <c r="I350" s="84"/>
      <c r="J350" s="84"/>
      <c r="K350" s="84"/>
      <c r="L350" s="84"/>
      <c r="M350" s="84"/>
      <c r="N350" s="84"/>
      <c r="O350" s="84"/>
      <c r="P350" s="84"/>
      <c r="Q350" s="84"/>
      <c r="R350" s="84"/>
    </row>
    <row r="351" spans="1:18" x14ac:dyDescent="0.2">
      <c r="A351" s="84"/>
      <c r="B351" s="84"/>
      <c r="C351" s="84"/>
      <c r="D351" s="84"/>
      <c r="E351" s="84"/>
      <c r="F351" s="84"/>
      <c r="G351" s="84"/>
      <c r="H351" s="84"/>
      <c r="I351" s="84"/>
      <c r="J351" s="84"/>
      <c r="K351" s="84"/>
      <c r="L351" s="84"/>
      <c r="M351" s="84"/>
      <c r="N351" s="84"/>
      <c r="O351" s="84"/>
      <c r="P351" s="84"/>
      <c r="Q351" s="84"/>
      <c r="R351" s="84"/>
    </row>
    <row r="352" spans="1:18" x14ac:dyDescent="0.2">
      <c r="A352" s="84"/>
      <c r="B352" s="84"/>
      <c r="C352" s="84"/>
      <c r="D352" s="84"/>
      <c r="E352" s="84"/>
      <c r="F352" s="84"/>
      <c r="G352" s="84"/>
      <c r="H352" s="84"/>
      <c r="I352" s="84"/>
      <c r="J352" s="84"/>
      <c r="K352" s="84"/>
      <c r="L352" s="84"/>
      <c r="M352" s="84"/>
      <c r="N352" s="84"/>
      <c r="O352" s="84"/>
      <c r="P352" s="84"/>
      <c r="Q352" s="84"/>
      <c r="R352" s="84"/>
    </row>
    <row r="353" spans="1:18" x14ac:dyDescent="0.2">
      <c r="A353" s="84"/>
      <c r="B353" s="84"/>
      <c r="C353" s="84"/>
      <c r="D353" s="84"/>
      <c r="E353" s="84"/>
      <c r="F353" s="84"/>
      <c r="G353" s="84"/>
      <c r="H353" s="84"/>
      <c r="I353" s="84"/>
      <c r="J353" s="84"/>
      <c r="K353" s="84"/>
      <c r="L353" s="84"/>
      <c r="M353" s="84"/>
      <c r="N353" s="84"/>
      <c r="O353" s="84"/>
      <c r="P353" s="84"/>
      <c r="Q353" s="84"/>
      <c r="R353" s="84"/>
    </row>
    <row r="354" spans="1:18" x14ac:dyDescent="0.2">
      <c r="A354" s="84"/>
      <c r="B354" s="84"/>
      <c r="C354" s="84"/>
      <c r="D354" s="84"/>
      <c r="E354" s="84"/>
      <c r="F354" s="84"/>
      <c r="G354" s="84"/>
      <c r="H354" s="84"/>
      <c r="I354" s="84"/>
      <c r="J354" s="84"/>
      <c r="K354" s="84"/>
      <c r="L354" s="84"/>
      <c r="M354" s="84"/>
      <c r="N354" s="84"/>
      <c r="O354" s="84"/>
      <c r="P354" s="84"/>
      <c r="Q354" s="84"/>
      <c r="R354" s="84"/>
    </row>
    <row r="355" spans="1:18" x14ac:dyDescent="0.2">
      <c r="A355" s="84"/>
      <c r="B355" s="84"/>
      <c r="C355" s="84"/>
      <c r="D355" s="84"/>
      <c r="E355" s="84"/>
      <c r="F355" s="84"/>
      <c r="G355" s="84"/>
      <c r="H355" s="84"/>
      <c r="I355" s="84"/>
      <c r="J355" s="84"/>
      <c r="K355" s="84"/>
      <c r="L355" s="84"/>
      <c r="M355" s="84"/>
      <c r="N355" s="84"/>
      <c r="O355" s="84"/>
      <c r="P355" s="84"/>
      <c r="Q355" s="84"/>
      <c r="R355" s="84"/>
    </row>
    <row r="356" spans="1:18" x14ac:dyDescent="0.2">
      <c r="A356" s="84"/>
      <c r="B356" s="84"/>
      <c r="C356" s="84"/>
      <c r="D356" s="84"/>
      <c r="E356" s="84"/>
      <c r="F356" s="84"/>
      <c r="G356" s="84"/>
      <c r="H356" s="84"/>
      <c r="I356" s="84"/>
      <c r="J356" s="84"/>
      <c r="K356" s="84"/>
      <c r="L356" s="84"/>
      <c r="M356" s="84"/>
      <c r="N356" s="84"/>
      <c r="O356" s="84"/>
      <c r="P356" s="84"/>
      <c r="Q356" s="84"/>
      <c r="R356" s="84"/>
    </row>
    <row r="357" spans="1:18" x14ac:dyDescent="0.2">
      <c r="A357" s="84"/>
      <c r="B357" s="84"/>
      <c r="C357" s="84"/>
      <c r="D357" s="84"/>
      <c r="E357" s="84"/>
      <c r="F357" s="84"/>
      <c r="G357" s="84"/>
      <c r="H357" s="84"/>
      <c r="I357" s="84"/>
      <c r="J357" s="84"/>
      <c r="K357" s="84"/>
      <c r="L357" s="84"/>
      <c r="M357" s="84"/>
      <c r="N357" s="84"/>
      <c r="O357" s="84"/>
      <c r="P357" s="84"/>
      <c r="Q357" s="84"/>
      <c r="R357" s="84"/>
    </row>
    <row r="358" spans="1:18" x14ac:dyDescent="0.2">
      <c r="A358" s="84"/>
      <c r="B358" s="84"/>
      <c r="C358" s="84"/>
      <c r="D358" s="84"/>
      <c r="E358" s="84"/>
      <c r="F358" s="84"/>
      <c r="G358" s="84"/>
      <c r="H358" s="84"/>
      <c r="I358" s="84"/>
      <c r="J358" s="84"/>
      <c r="K358" s="84"/>
      <c r="L358" s="84"/>
      <c r="M358" s="84"/>
      <c r="N358" s="84"/>
      <c r="O358" s="84"/>
      <c r="P358" s="84"/>
      <c r="Q358" s="84"/>
      <c r="R358" s="84"/>
    </row>
    <row r="359" spans="1:18" x14ac:dyDescent="0.2">
      <c r="A359" s="84"/>
      <c r="B359" s="84"/>
      <c r="C359" s="84"/>
      <c r="D359" s="84"/>
      <c r="E359" s="84"/>
      <c r="F359" s="84"/>
      <c r="G359" s="84"/>
      <c r="H359" s="84"/>
      <c r="I359" s="84"/>
      <c r="J359" s="84"/>
      <c r="K359" s="84"/>
      <c r="L359" s="84"/>
      <c r="M359" s="84"/>
      <c r="N359" s="84"/>
      <c r="O359" s="84"/>
      <c r="P359" s="84"/>
      <c r="Q359" s="84"/>
      <c r="R359" s="84"/>
    </row>
    <row r="360" spans="1:18" x14ac:dyDescent="0.2">
      <c r="A360" s="84"/>
      <c r="B360" s="84"/>
      <c r="C360" s="84"/>
      <c r="D360" s="84"/>
      <c r="E360" s="84"/>
      <c r="F360" s="84"/>
      <c r="G360" s="84"/>
      <c r="H360" s="84"/>
      <c r="I360" s="84"/>
      <c r="J360" s="84"/>
      <c r="K360" s="84"/>
      <c r="L360" s="84"/>
      <c r="M360" s="84"/>
      <c r="N360" s="84"/>
      <c r="O360" s="84"/>
      <c r="P360" s="84"/>
      <c r="Q360" s="84"/>
      <c r="R360" s="84"/>
    </row>
    <row r="361" spans="1:18" x14ac:dyDescent="0.2">
      <c r="A361" s="84"/>
      <c r="B361" s="84"/>
      <c r="C361" s="84"/>
      <c r="D361" s="84"/>
      <c r="E361" s="84"/>
      <c r="F361" s="84"/>
      <c r="G361" s="84"/>
      <c r="H361" s="84"/>
      <c r="I361" s="84"/>
      <c r="J361" s="84"/>
      <c r="K361" s="84"/>
      <c r="L361" s="84"/>
      <c r="M361" s="84"/>
      <c r="N361" s="84"/>
      <c r="O361" s="84"/>
      <c r="P361" s="84"/>
      <c r="Q361" s="84"/>
      <c r="R361" s="84"/>
    </row>
    <row r="362" spans="1:18" x14ac:dyDescent="0.2">
      <c r="A362" s="84"/>
      <c r="B362" s="84"/>
      <c r="C362" s="84"/>
      <c r="D362" s="84"/>
      <c r="E362" s="84"/>
      <c r="F362" s="84"/>
      <c r="G362" s="84"/>
      <c r="H362" s="84"/>
      <c r="I362" s="84"/>
      <c r="J362" s="84"/>
      <c r="K362" s="84"/>
      <c r="L362" s="84"/>
      <c r="M362" s="84"/>
      <c r="N362" s="84"/>
      <c r="O362" s="84"/>
      <c r="P362" s="84"/>
      <c r="Q362" s="84"/>
      <c r="R362" s="84"/>
    </row>
    <row r="363" spans="1:18" x14ac:dyDescent="0.2">
      <c r="A363" s="84"/>
      <c r="B363" s="84"/>
      <c r="C363" s="84"/>
      <c r="D363" s="84"/>
      <c r="E363" s="84"/>
      <c r="F363" s="84"/>
      <c r="G363" s="84"/>
      <c r="H363" s="84"/>
      <c r="I363" s="84"/>
      <c r="J363" s="84"/>
      <c r="K363" s="84"/>
      <c r="L363" s="84"/>
      <c r="M363" s="84"/>
      <c r="N363" s="84"/>
      <c r="O363" s="84"/>
      <c r="P363" s="84"/>
      <c r="Q363" s="84"/>
      <c r="R363" s="84"/>
    </row>
    <row r="364" spans="1:18" x14ac:dyDescent="0.2">
      <c r="A364" s="84"/>
      <c r="B364" s="84"/>
      <c r="C364" s="84"/>
      <c r="D364" s="84"/>
      <c r="E364" s="84"/>
      <c r="F364" s="84"/>
      <c r="G364" s="84"/>
      <c r="H364" s="84"/>
      <c r="I364" s="84"/>
      <c r="J364" s="84"/>
      <c r="K364" s="84"/>
      <c r="L364" s="84"/>
      <c r="M364" s="84"/>
      <c r="N364" s="84"/>
      <c r="O364" s="84"/>
      <c r="P364" s="84"/>
      <c r="Q364" s="84"/>
      <c r="R364" s="84"/>
    </row>
    <row r="365" spans="1:18" x14ac:dyDescent="0.2">
      <c r="A365" s="84"/>
      <c r="B365" s="84"/>
      <c r="C365" s="84"/>
      <c r="D365" s="84"/>
      <c r="E365" s="84"/>
      <c r="F365" s="84"/>
      <c r="G365" s="84"/>
      <c r="H365" s="84"/>
      <c r="I365" s="84"/>
      <c r="J365" s="84"/>
      <c r="K365" s="84"/>
      <c r="L365" s="84"/>
      <c r="M365" s="84"/>
      <c r="N365" s="84"/>
      <c r="O365" s="84"/>
      <c r="P365" s="84"/>
      <c r="Q365" s="84"/>
      <c r="R365" s="84"/>
    </row>
    <row r="366" spans="1:18" x14ac:dyDescent="0.2">
      <c r="A366" s="84"/>
      <c r="B366" s="84"/>
      <c r="C366" s="84"/>
      <c r="D366" s="84"/>
      <c r="E366" s="84"/>
      <c r="F366" s="84"/>
      <c r="G366" s="84"/>
      <c r="H366" s="84"/>
      <c r="I366" s="84"/>
      <c r="J366" s="84"/>
      <c r="K366" s="84"/>
      <c r="L366" s="84"/>
      <c r="M366" s="84"/>
      <c r="N366" s="84"/>
      <c r="O366" s="84"/>
      <c r="P366" s="84"/>
      <c r="Q366" s="84"/>
      <c r="R366" s="84"/>
    </row>
    <row r="367" spans="1:18" x14ac:dyDescent="0.2">
      <c r="A367" s="84"/>
      <c r="B367" s="84"/>
      <c r="C367" s="84"/>
      <c r="D367" s="84"/>
      <c r="E367" s="84"/>
      <c r="F367" s="84"/>
      <c r="G367" s="84"/>
      <c r="H367" s="84"/>
      <c r="I367" s="84"/>
      <c r="J367" s="84"/>
      <c r="K367" s="84"/>
      <c r="L367" s="84"/>
      <c r="M367" s="84"/>
      <c r="N367" s="84"/>
      <c r="O367" s="84"/>
      <c r="P367" s="84"/>
      <c r="Q367" s="84"/>
      <c r="R367" s="84"/>
    </row>
    <row r="368" spans="1:18" x14ac:dyDescent="0.2">
      <c r="A368" s="84"/>
      <c r="B368" s="84"/>
      <c r="C368" s="84"/>
      <c r="D368" s="84"/>
      <c r="E368" s="84"/>
      <c r="F368" s="84"/>
      <c r="G368" s="84"/>
      <c r="H368" s="84"/>
      <c r="I368" s="84"/>
      <c r="J368" s="84"/>
      <c r="K368" s="84"/>
      <c r="L368" s="84"/>
      <c r="M368" s="84"/>
      <c r="N368" s="84"/>
      <c r="O368" s="84"/>
      <c r="P368" s="84"/>
      <c r="Q368" s="84"/>
      <c r="R368" s="84"/>
    </row>
    <row r="369" spans="1:18" x14ac:dyDescent="0.2">
      <c r="A369" s="84"/>
      <c r="B369" s="84"/>
      <c r="C369" s="84"/>
      <c r="D369" s="84"/>
      <c r="E369" s="84"/>
      <c r="F369" s="84"/>
      <c r="G369" s="84"/>
      <c r="H369" s="84"/>
      <c r="I369" s="84"/>
      <c r="J369" s="84"/>
      <c r="K369" s="84"/>
      <c r="L369" s="84"/>
      <c r="M369" s="84"/>
      <c r="N369" s="84"/>
      <c r="O369" s="84"/>
      <c r="P369" s="84"/>
      <c r="Q369" s="84"/>
      <c r="R369" s="84"/>
    </row>
    <row r="370" spans="1:18" x14ac:dyDescent="0.2">
      <c r="A370" s="84"/>
      <c r="B370" s="84"/>
      <c r="C370" s="84"/>
      <c r="D370" s="84"/>
      <c r="E370" s="84"/>
      <c r="F370" s="84"/>
      <c r="G370" s="84"/>
      <c r="H370" s="84"/>
      <c r="I370" s="84"/>
      <c r="J370" s="84"/>
      <c r="K370" s="84"/>
      <c r="L370" s="84"/>
      <c r="M370" s="84"/>
      <c r="N370" s="84"/>
      <c r="O370" s="84"/>
      <c r="P370" s="84"/>
      <c r="Q370" s="84"/>
      <c r="R370" s="84"/>
    </row>
    <row r="371" spans="1:18" ht="23.25" x14ac:dyDescent="0.35">
      <c r="A371" s="86" t="s">
        <v>2548</v>
      </c>
      <c r="B371" s="84"/>
      <c r="C371" s="84"/>
      <c r="D371" s="84"/>
      <c r="E371" s="84"/>
      <c r="F371" s="84"/>
      <c r="G371" s="84"/>
      <c r="H371" s="84"/>
      <c r="I371" s="84"/>
      <c r="J371" s="84"/>
      <c r="K371" s="84"/>
      <c r="L371" s="84"/>
      <c r="M371" s="84"/>
      <c r="N371" s="84"/>
      <c r="O371" s="84"/>
      <c r="P371" s="84"/>
      <c r="Q371" s="84"/>
      <c r="R371" s="84"/>
    </row>
    <row r="372" spans="1:18" x14ac:dyDescent="0.2">
      <c r="A372" s="84"/>
      <c r="B372" s="84"/>
      <c r="C372" s="84"/>
      <c r="D372" s="84"/>
      <c r="E372" s="84"/>
      <c r="F372" s="84"/>
      <c r="G372" s="84"/>
      <c r="H372" s="84"/>
      <c r="I372" s="84"/>
      <c r="J372" s="84"/>
      <c r="K372" s="84"/>
      <c r="L372" s="84"/>
      <c r="M372" s="84"/>
      <c r="N372" s="84"/>
      <c r="O372" s="84"/>
      <c r="P372" s="84"/>
      <c r="Q372" s="84"/>
      <c r="R372" s="84"/>
    </row>
    <row r="373" spans="1:18" x14ac:dyDescent="0.2">
      <c r="A373" s="84"/>
      <c r="B373" s="84"/>
      <c r="C373" s="84"/>
      <c r="D373" s="84"/>
      <c r="E373" s="84"/>
      <c r="F373" s="84"/>
      <c r="G373" s="84"/>
      <c r="H373" s="84"/>
      <c r="I373" s="84"/>
      <c r="J373" s="84"/>
      <c r="K373" s="84"/>
      <c r="L373" s="84"/>
      <c r="M373" s="84"/>
      <c r="N373" s="84"/>
      <c r="O373" s="84"/>
      <c r="P373" s="84"/>
      <c r="Q373" s="84"/>
      <c r="R373" s="84"/>
    </row>
    <row r="374" spans="1:18" x14ac:dyDescent="0.2">
      <c r="A374" s="84"/>
      <c r="B374" s="84"/>
      <c r="C374" s="84"/>
      <c r="D374" s="84"/>
      <c r="E374" s="84"/>
      <c r="F374" s="84"/>
      <c r="G374" s="84"/>
      <c r="H374" s="84"/>
      <c r="I374" s="84"/>
      <c r="J374" s="84"/>
      <c r="K374" s="84"/>
      <c r="L374" s="84"/>
      <c r="M374" s="84"/>
      <c r="N374" s="84"/>
      <c r="O374" s="84"/>
      <c r="P374" s="84"/>
      <c r="Q374" s="84"/>
      <c r="R374" s="84"/>
    </row>
    <row r="375" spans="1:18" x14ac:dyDescent="0.2">
      <c r="A375" s="84"/>
      <c r="B375" s="84"/>
      <c r="C375" s="84"/>
      <c r="D375" s="84"/>
      <c r="E375" s="84"/>
      <c r="F375" s="84"/>
      <c r="G375" s="84"/>
      <c r="H375" s="84"/>
      <c r="I375" s="84"/>
      <c r="J375" s="84"/>
      <c r="K375" s="84"/>
      <c r="L375" s="84"/>
      <c r="M375" s="84"/>
      <c r="N375" s="84"/>
      <c r="O375" s="84"/>
      <c r="P375" s="84"/>
      <c r="Q375" s="84"/>
      <c r="R375" s="84"/>
    </row>
    <row r="376" spans="1:18" x14ac:dyDescent="0.2">
      <c r="A376" s="84"/>
      <c r="B376" s="84"/>
      <c r="C376" s="84"/>
      <c r="D376" s="84"/>
      <c r="E376" s="84"/>
      <c r="F376" s="84"/>
      <c r="G376" s="84"/>
      <c r="H376" s="84"/>
      <c r="I376" s="84"/>
      <c r="J376" s="84"/>
      <c r="K376" s="84"/>
      <c r="L376" s="84"/>
      <c r="M376" s="84"/>
      <c r="N376" s="84"/>
      <c r="O376" s="84"/>
      <c r="P376" s="84"/>
      <c r="Q376" s="84"/>
      <c r="R376" s="84"/>
    </row>
    <row r="377" spans="1:18" x14ac:dyDescent="0.2">
      <c r="A377" s="84"/>
      <c r="B377" s="84"/>
      <c r="C377" s="84"/>
      <c r="D377" s="84"/>
      <c r="E377" s="84"/>
      <c r="F377" s="84"/>
      <c r="G377" s="84"/>
      <c r="H377" s="84"/>
      <c r="I377" s="84"/>
      <c r="J377" s="84"/>
      <c r="K377" s="84"/>
      <c r="L377" s="84"/>
      <c r="M377" s="84"/>
      <c r="N377" s="84"/>
      <c r="O377" s="84"/>
      <c r="P377" s="84"/>
      <c r="Q377" s="84"/>
      <c r="R377" s="84"/>
    </row>
    <row r="378" spans="1:18" x14ac:dyDescent="0.2">
      <c r="A378" s="84"/>
      <c r="B378" s="84"/>
      <c r="C378" s="84"/>
      <c r="D378" s="84"/>
      <c r="E378" s="84"/>
      <c r="F378" s="84"/>
      <c r="G378" s="84"/>
      <c r="H378" s="84"/>
      <c r="I378" s="84"/>
      <c r="J378" s="84"/>
      <c r="K378" s="84"/>
      <c r="L378" s="84"/>
      <c r="M378" s="84"/>
      <c r="N378" s="84"/>
      <c r="O378" s="84"/>
      <c r="P378" s="84"/>
      <c r="Q378" s="84"/>
      <c r="R378" s="84"/>
    </row>
    <row r="379" spans="1:18" x14ac:dyDescent="0.2">
      <c r="A379" s="84"/>
      <c r="B379" s="84"/>
      <c r="C379" s="84"/>
      <c r="D379" s="84"/>
      <c r="E379" s="84"/>
      <c r="F379" s="84"/>
      <c r="G379" s="84"/>
      <c r="H379" s="84"/>
      <c r="I379" s="84"/>
      <c r="J379" s="84"/>
      <c r="K379" s="84"/>
      <c r="L379" s="84"/>
      <c r="M379" s="84"/>
      <c r="N379" s="84"/>
      <c r="O379" s="84"/>
      <c r="P379" s="84"/>
      <c r="Q379" s="84"/>
      <c r="R379" s="84"/>
    </row>
    <row r="380" spans="1:18" x14ac:dyDescent="0.2">
      <c r="A380" s="84"/>
      <c r="B380" s="84"/>
      <c r="C380" s="84"/>
      <c r="D380" s="84"/>
      <c r="E380" s="84"/>
      <c r="F380" s="84"/>
      <c r="G380" s="84"/>
      <c r="H380" s="84"/>
      <c r="I380" s="84"/>
      <c r="J380" s="84"/>
      <c r="K380" s="84"/>
      <c r="L380" s="84"/>
      <c r="M380" s="84"/>
      <c r="N380" s="84"/>
      <c r="O380" s="84"/>
      <c r="P380" s="84"/>
      <c r="Q380" s="84"/>
      <c r="R380" s="84"/>
    </row>
    <row r="381" spans="1:18" x14ac:dyDescent="0.2">
      <c r="A381" s="84"/>
      <c r="B381" s="84"/>
      <c r="C381" s="84"/>
      <c r="D381" s="84"/>
      <c r="E381" s="84"/>
      <c r="F381" s="84"/>
      <c r="G381" s="84"/>
      <c r="H381" s="84"/>
      <c r="I381" s="84"/>
      <c r="J381" s="84"/>
      <c r="K381" s="84"/>
      <c r="L381" s="84"/>
      <c r="M381" s="84"/>
      <c r="N381" s="84"/>
      <c r="O381" s="84"/>
      <c r="P381" s="84"/>
      <c r="Q381" s="84"/>
      <c r="R381" s="84"/>
    </row>
    <row r="382" spans="1:18" x14ac:dyDescent="0.2">
      <c r="A382" s="84"/>
      <c r="B382" s="84"/>
      <c r="C382" s="84"/>
      <c r="D382" s="84"/>
      <c r="E382" s="84"/>
      <c r="F382" s="84"/>
      <c r="G382" s="84"/>
      <c r="H382" s="84"/>
      <c r="I382" s="84"/>
      <c r="J382" s="84"/>
      <c r="K382" s="84"/>
      <c r="L382" s="84"/>
      <c r="M382" s="84"/>
      <c r="N382" s="84"/>
      <c r="O382" s="84"/>
      <c r="P382" s="84"/>
      <c r="Q382" s="84"/>
      <c r="R382" s="84"/>
    </row>
    <row r="383" spans="1:18" x14ac:dyDescent="0.2">
      <c r="A383" s="84"/>
      <c r="B383" s="84"/>
      <c r="C383" s="84"/>
      <c r="D383" s="84"/>
      <c r="E383" s="84"/>
      <c r="F383" s="84"/>
      <c r="G383" s="84"/>
      <c r="H383" s="84"/>
      <c r="I383" s="84"/>
      <c r="J383" s="84"/>
      <c r="K383" s="84"/>
      <c r="L383" s="84"/>
      <c r="M383" s="84"/>
      <c r="N383" s="84"/>
      <c r="O383" s="84"/>
      <c r="P383" s="84"/>
      <c r="Q383" s="84"/>
      <c r="R383" s="84"/>
    </row>
    <row r="384" spans="1:18" x14ac:dyDescent="0.2">
      <c r="A384" s="84"/>
      <c r="B384" s="84"/>
      <c r="C384" s="84"/>
      <c r="D384" s="84"/>
      <c r="E384" s="84"/>
      <c r="F384" s="84"/>
      <c r="G384" s="84"/>
      <c r="H384" s="84"/>
      <c r="I384" s="84"/>
      <c r="J384" s="84"/>
      <c r="K384" s="84"/>
      <c r="L384" s="84"/>
      <c r="M384" s="84"/>
      <c r="N384" s="84"/>
      <c r="O384" s="84"/>
      <c r="P384" s="84"/>
      <c r="Q384" s="84"/>
      <c r="R384" s="84"/>
    </row>
    <row r="385" spans="1:18" x14ac:dyDescent="0.2">
      <c r="A385" s="84"/>
      <c r="B385" s="84"/>
      <c r="C385" s="84"/>
      <c r="D385" s="84"/>
      <c r="E385" s="84"/>
      <c r="F385" s="84"/>
      <c r="G385" s="84"/>
      <c r="H385" s="84"/>
      <c r="I385" s="84"/>
      <c r="J385" s="84"/>
      <c r="K385" s="84"/>
      <c r="L385" s="84"/>
      <c r="M385" s="84"/>
      <c r="N385" s="84"/>
      <c r="O385" s="84"/>
      <c r="P385" s="84"/>
      <c r="Q385" s="84"/>
      <c r="R385" s="84"/>
    </row>
    <row r="386" spans="1:18" x14ac:dyDescent="0.2">
      <c r="A386" s="84"/>
      <c r="B386" s="84"/>
      <c r="C386" s="84"/>
      <c r="D386" s="84"/>
      <c r="E386" s="84"/>
      <c r="F386" s="84"/>
      <c r="G386" s="84"/>
      <c r="H386" s="84"/>
      <c r="I386" s="84"/>
      <c r="J386" s="84"/>
      <c r="K386" s="84"/>
      <c r="L386" s="84"/>
      <c r="M386" s="84"/>
      <c r="N386" s="84"/>
      <c r="O386" s="84"/>
      <c r="P386" s="84"/>
      <c r="Q386" s="84"/>
      <c r="R386" s="84"/>
    </row>
    <row r="387" spans="1:18" x14ac:dyDescent="0.2">
      <c r="A387" s="84"/>
      <c r="B387" s="84"/>
      <c r="C387" s="84"/>
      <c r="D387" s="84"/>
      <c r="E387" s="84"/>
      <c r="F387" s="84"/>
      <c r="G387" s="84"/>
      <c r="H387" s="84"/>
      <c r="I387" s="84"/>
      <c r="J387" s="84"/>
      <c r="K387" s="84"/>
      <c r="L387" s="84"/>
      <c r="M387" s="84"/>
      <c r="N387" s="84"/>
      <c r="O387" s="84"/>
      <c r="P387" s="84"/>
      <c r="Q387" s="84"/>
      <c r="R387" s="84"/>
    </row>
    <row r="388" spans="1:18" x14ac:dyDescent="0.2">
      <c r="A388" s="84"/>
      <c r="B388" s="84"/>
      <c r="C388" s="84"/>
      <c r="D388" s="84"/>
      <c r="E388" s="84"/>
      <c r="F388" s="84"/>
      <c r="G388" s="84"/>
      <c r="H388" s="84"/>
      <c r="I388" s="84"/>
      <c r="J388" s="84"/>
      <c r="K388" s="84"/>
      <c r="L388" s="84"/>
      <c r="M388" s="84"/>
      <c r="N388" s="84"/>
      <c r="O388" s="84"/>
      <c r="P388" s="84"/>
      <c r="Q388" s="84"/>
      <c r="R388" s="84"/>
    </row>
    <row r="389" spans="1:18" x14ac:dyDescent="0.2">
      <c r="A389" s="84"/>
      <c r="B389" s="84"/>
      <c r="C389" s="84"/>
      <c r="D389" s="84"/>
      <c r="E389" s="84"/>
      <c r="F389" s="84"/>
      <c r="G389" s="84"/>
      <c r="H389" s="84"/>
      <c r="I389" s="84"/>
      <c r="J389" s="84"/>
      <c r="K389" s="84"/>
      <c r="L389" s="84"/>
      <c r="M389" s="84"/>
      <c r="N389" s="84"/>
      <c r="O389" s="84"/>
      <c r="P389" s="84"/>
      <c r="Q389" s="84"/>
      <c r="R389" s="84"/>
    </row>
    <row r="390" spans="1:18" x14ac:dyDescent="0.2">
      <c r="A390" s="84"/>
      <c r="B390" s="84"/>
      <c r="C390" s="84"/>
      <c r="D390" s="84"/>
      <c r="E390" s="84"/>
      <c r="F390" s="84"/>
      <c r="G390" s="84"/>
      <c r="H390" s="84"/>
      <c r="I390" s="84"/>
      <c r="J390" s="84"/>
      <c r="K390" s="84"/>
      <c r="L390" s="84"/>
      <c r="M390" s="84"/>
      <c r="N390" s="84"/>
      <c r="O390" s="84"/>
      <c r="P390" s="84"/>
      <c r="Q390" s="84"/>
      <c r="R390" s="84"/>
    </row>
    <row r="391" spans="1:18" x14ac:dyDescent="0.2">
      <c r="A391" s="84"/>
      <c r="B391" s="84"/>
      <c r="C391" s="84"/>
      <c r="D391" s="84"/>
      <c r="E391" s="84"/>
      <c r="F391" s="84"/>
      <c r="G391" s="84"/>
      <c r="H391" s="84"/>
      <c r="I391" s="84"/>
      <c r="J391" s="84"/>
      <c r="K391" s="84"/>
      <c r="L391" s="84"/>
      <c r="M391" s="84"/>
      <c r="N391" s="84"/>
      <c r="O391" s="84"/>
      <c r="P391" s="84"/>
      <c r="Q391" s="84"/>
      <c r="R391" s="84"/>
    </row>
    <row r="392" spans="1:18" x14ac:dyDescent="0.2">
      <c r="A392" s="84"/>
      <c r="B392" s="84"/>
      <c r="C392" s="84"/>
      <c r="D392" s="84"/>
      <c r="E392" s="84"/>
      <c r="F392" s="84"/>
      <c r="G392" s="84"/>
      <c r="H392" s="84"/>
      <c r="I392" s="84"/>
      <c r="J392" s="84"/>
      <c r="K392" s="84"/>
      <c r="L392" s="84"/>
      <c r="M392" s="84"/>
      <c r="N392" s="84"/>
      <c r="O392" s="84"/>
      <c r="P392" s="84"/>
      <c r="Q392" s="84"/>
      <c r="R392" s="84"/>
    </row>
    <row r="393" spans="1:18" x14ac:dyDescent="0.2">
      <c r="A393" s="84"/>
      <c r="B393" s="84"/>
      <c r="C393" s="84"/>
      <c r="D393" s="84"/>
      <c r="E393" s="84"/>
      <c r="F393" s="84"/>
      <c r="G393" s="84"/>
      <c r="H393" s="84"/>
      <c r="I393" s="84"/>
      <c r="J393" s="84"/>
      <c r="K393" s="84"/>
      <c r="L393" s="84"/>
      <c r="M393" s="84"/>
      <c r="N393" s="84"/>
      <c r="O393" s="84"/>
      <c r="P393" s="84"/>
      <c r="Q393" s="84"/>
      <c r="R393" s="84"/>
    </row>
    <row r="394" spans="1:18" x14ac:dyDescent="0.2">
      <c r="A394" s="84"/>
      <c r="B394" s="84"/>
      <c r="C394" s="84"/>
      <c r="D394" s="84"/>
      <c r="E394" s="84"/>
      <c r="F394" s="84"/>
      <c r="G394" s="84"/>
      <c r="H394" s="84"/>
      <c r="I394" s="84"/>
      <c r="J394" s="84"/>
      <c r="K394" s="84"/>
      <c r="L394" s="84"/>
      <c r="M394" s="84"/>
      <c r="N394" s="84"/>
      <c r="O394" s="84"/>
      <c r="P394" s="84"/>
      <c r="Q394" s="84"/>
      <c r="R394" s="84"/>
    </row>
    <row r="395" spans="1:18" x14ac:dyDescent="0.2">
      <c r="A395" s="84"/>
      <c r="B395" s="84"/>
      <c r="C395" s="84"/>
      <c r="D395" s="84"/>
      <c r="E395" s="84"/>
      <c r="F395" s="84"/>
      <c r="G395" s="84"/>
      <c r="H395" s="84"/>
      <c r="I395" s="84"/>
      <c r="J395" s="84"/>
      <c r="K395" s="84"/>
      <c r="L395" s="84"/>
      <c r="M395" s="84"/>
      <c r="N395" s="84"/>
      <c r="O395" s="84"/>
      <c r="P395" s="84"/>
      <c r="Q395" s="84"/>
      <c r="R395" s="84"/>
    </row>
    <row r="396" spans="1:18" x14ac:dyDescent="0.2">
      <c r="A396" s="84"/>
      <c r="B396" s="84"/>
      <c r="C396" s="84"/>
      <c r="D396" s="84"/>
      <c r="E396" s="84"/>
      <c r="F396" s="84"/>
      <c r="G396" s="84"/>
      <c r="H396" s="84"/>
      <c r="I396" s="84"/>
      <c r="J396" s="84"/>
      <c r="K396" s="84"/>
      <c r="L396" s="84"/>
      <c r="M396" s="84"/>
      <c r="N396" s="84"/>
      <c r="O396" s="84"/>
      <c r="P396" s="84"/>
      <c r="Q396" s="84"/>
      <c r="R396" s="84"/>
    </row>
    <row r="397" spans="1:18" x14ac:dyDescent="0.2">
      <c r="A397" s="84"/>
      <c r="B397" s="84"/>
      <c r="C397" s="84"/>
      <c r="D397" s="84"/>
      <c r="E397" s="84"/>
      <c r="F397" s="84"/>
      <c r="G397" s="84"/>
      <c r="H397" s="84"/>
      <c r="I397" s="84"/>
      <c r="J397" s="84"/>
      <c r="K397" s="84"/>
      <c r="L397" s="84"/>
      <c r="M397" s="84"/>
      <c r="N397" s="84"/>
      <c r="O397" s="84"/>
      <c r="P397" s="84"/>
      <c r="Q397" s="84"/>
      <c r="R397" s="84"/>
    </row>
    <row r="398" spans="1:18" ht="23.25" x14ac:dyDescent="0.35">
      <c r="A398" s="86" t="str">
        <f>Data!I968</f>
        <v>Economic family income decile group</v>
      </c>
      <c r="B398" s="84"/>
      <c r="C398" s="84"/>
      <c r="D398" s="84"/>
      <c r="E398" s="84"/>
      <c r="F398" s="84"/>
      <c r="G398" s="84"/>
      <c r="H398" s="84"/>
      <c r="I398" s="84"/>
      <c r="J398" s="84"/>
      <c r="K398" s="84"/>
      <c r="L398" s="84"/>
      <c r="M398" s="84"/>
      <c r="N398" s="84"/>
      <c r="O398" s="84"/>
      <c r="P398" s="84"/>
      <c r="Q398" s="84"/>
      <c r="R398" s="84"/>
    </row>
    <row r="399" spans="1:18" x14ac:dyDescent="0.2">
      <c r="A399" s="84"/>
      <c r="B399" s="84"/>
      <c r="C399" s="84"/>
      <c r="D399" s="84"/>
      <c r="E399" s="84"/>
      <c r="F399" s="84"/>
      <c r="G399" s="84"/>
      <c r="H399" s="84"/>
      <c r="I399" s="84"/>
      <c r="J399" s="84"/>
      <c r="K399" s="84"/>
      <c r="L399" s="84"/>
      <c r="M399" s="84"/>
      <c r="N399" s="84"/>
      <c r="O399" s="84"/>
      <c r="P399" s="84"/>
      <c r="Q399" s="84"/>
      <c r="R399" s="84"/>
    </row>
    <row r="400" spans="1:18" x14ac:dyDescent="0.2">
      <c r="A400" s="84"/>
      <c r="B400" s="84"/>
      <c r="C400" s="84"/>
      <c r="D400" s="84"/>
      <c r="E400" s="84"/>
      <c r="F400" s="84"/>
      <c r="G400" s="84"/>
      <c r="H400" s="84"/>
      <c r="I400" s="84"/>
      <c r="J400" s="84"/>
      <c r="K400" s="84"/>
      <c r="L400" s="84"/>
      <c r="M400" s="84"/>
      <c r="N400" s="84"/>
      <c r="O400" s="84"/>
      <c r="P400" s="84"/>
      <c r="Q400" s="84"/>
      <c r="R400" s="84"/>
    </row>
    <row r="401" spans="1:18" x14ac:dyDescent="0.2">
      <c r="A401" s="84"/>
      <c r="B401" s="84"/>
      <c r="C401" s="84"/>
      <c r="D401" s="84"/>
      <c r="E401" s="84"/>
      <c r="F401" s="84"/>
      <c r="G401" s="84"/>
      <c r="H401" s="84"/>
      <c r="I401" s="84"/>
      <c r="J401" s="84"/>
      <c r="K401" s="84"/>
      <c r="L401" s="84"/>
      <c r="M401" s="84"/>
      <c r="N401" s="84"/>
      <c r="O401" s="84"/>
      <c r="P401" s="84"/>
      <c r="Q401" s="84"/>
      <c r="R401" s="84"/>
    </row>
    <row r="402" spans="1:18" x14ac:dyDescent="0.2">
      <c r="A402" s="84"/>
      <c r="B402" s="84"/>
      <c r="C402" s="84"/>
      <c r="D402" s="84"/>
      <c r="E402" s="84"/>
      <c r="F402" s="84"/>
      <c r="G402" s="84"/>
      <c r="H402" s="84"/>
      <c r="I402" s="84"/>
      <c r="J402" s="84"/>
      <c r="K402" s="84"/>
      <c r="L402" s="84"/>
      <c r="M402" s="84"/>
      <c r="N402" s="84"/>
      <c r="O402" s="84"/>
      <c r="P402" s="84"/>
      <c r="Q402" s="84"/>
      <c r="R402" s="84"/>
    </row>
    <row r="403" spans="1:18" x14ac:dyDescent="0.2">
      <c r="A403" s="84"/>
      <c r="B403" s="84"/>
      <c r="C403" s="84"/>
      <c r="D403" s="84"/>
      <c r="E403" s="84"/>
      <c r="F403" s="84"/>
      <c r="G403" s="84"/>
      <c r="H403" s="84"/>
      <c r="I403" s="84"/>
      <c r="J403" s="84"/>
      <c r="K403" s="84"/>
      <c r="L403" s="84"/>
      <c r="M403" s="84"/>
      <c r="N403" s="84"/>
      <c r="O403" s="84"/>
      <c r="P403" s="84"/>
      <c r="Q403" s="84"/>
      <c r="R403" s="84"/>
    </row>
    <row r="404" spans="1:18" x14ac:dyDescent="0.2">
      <c r="A404" s="84"/>
      <c r="B404" s="84"/>
      <c r="C404" s="84"/>
      <c r="D404" s="84"/>
      <c r="E404" s="84"/>
      <c r="F404" s="84"/>
      <c r="G404" s="84"/>
      <c r="H404" s="84"/>
      <c r="I404" s="84"/>
      <c r="J404" s="84"/>
      <c r="K404" s="84"/>
      <c r="L404" s="84"/>
      <c r="M404" s="84"/>
      <c r="N404" s="84"/>
      <c r="O404" s="84"/>
      <c r="P404" s="84"/>
      <c r="Q404" s="84"/>
      <c r="R404" s="84"/>
    </row>
    <row r="405" spans="1:18" x14ac:dyDescent="0.2">
      <c r="A405" s="84"/>
      <c r="B405" s="84"/>
      <c r="C405" s="84"/>
      <c r="D405" s="84"/>
      <c r="E405" s="84"/>
      <c r="F405" s="84"/>
      <c r="G405" s="84"/>
      <c r="H405" s="84"/>
      <c r="I405" s="84"/>
      <c r="J405" s="84"/>
      <c r="K405" s="84"/>
      <c r="L405" s="84"/>
      <c r="M405" s="84"/>
      <c r="N405" s="84"/>
      <c r="O405" s="84"/>
      <c r="P405" s="84"/>
      <c r="Q405" s="84"/>
      <c r="R405" s="84"/>
    </row>
    <row r="406" spans="1:18" x14ac:dyDescent="0.2">
      <c r="A406" s="84"/>
      <c r="B406" s="84"/>
      <c r="C406" s="84"/>
      <c r="D406" s="84"/>
      <c r="E406" s="84"/>
      <c r="F406" s="84"/>
      <c r="G406" s="84"/>
      <c r="H406" s="84"/>
      <c r="I406" s="84"/>
      <c r="J406" s="84"/>
      <c r="K406" s="84"/>
      <c r="L406" s="84"/>
      <c r="M406" s="84"/>
      <c r="N406" s="84"/>
      <c r="O406" s="84"/>
      <c r="P406" s="84"/>
      <c r="Q406" s="84"/>
      <c r="R406" s="84"/>
    </row>
    <row r="407" spans="1:18" x14ac:dyDescent="0.2">
      <c r="A407" s="84"/>
      <c r="B407" s="84"/>
      <c r="C407" s="84"/>
      <c r="D407" s="84"/>
      <c r="E407" s="84"/>
      <c r="F407" s="84"/>
      <c r="G407" s="84"/>
      <c r="H407" s="84"/>
      <c r="I407" s="84"/>
      <c r="J407" s="84"/>
      <c r="K407" s="84"/>
      <c r="L407" s="84"/>
      <c r="M407" s="84"/>
      <c r="N407" s="84"/>
      <c r="O407" s="84"/>
      <c r="P407" s="84"/>
      <c r="Q407" s="84"/>
      <c r="R407" s="84"/>
    </row>
    <row r="408" spans="1:18" x14ac:dyDescent="0.2">
      <c r="A408" s="84"/>
      <c r="B408" s="84"/>
      <c r="C408" s="84"/>
      <c r="D408" s="84"/>
      <c r="E408" s="84"/>
      <c r="F408" s="84"/>
      <c r="G408" s="84"/>
      <c r="H408" s="84"/>
      <c r="I408" s="84"/>
      <c r="J408" s="84"/>
      <c r="K408" s="84"/>
      <c r="L408" s="84"/>
      <c r="M408" s="84"/>
      <c r="N408" s="84"/>
      <c r="O408" s="84"/>
      <c r="P408" s="84"/>
      <c r="Q408" s="84"/>
      <c r="R408" s="84"/>
    </row>
    <row r="409" spans="1:18" x14ac:dyDescent="0.2">
      <c r="A409" s="84"/>
      <c r="B409" s="84"/>
      <c r="C409" s="84"/>
      <c r="D409" s="84"/>
      <c r="E409" s="84"/>
      <c r="F409" s="84"/>
      <c r="G409" s="84"/>
      <c r="H409" s="84"/>
      <c r="I409" s="84"/>
      <c r="J409" s="84"/>
      <c r="K409" s="84"/>
      <c r="L409" s="84"/>
      <c r="M409" s="84"/>
      <c r="N409" s="84"/>
      <c r="O409" s="84"/>
      <c r="P409" s="84"/>
      <c r="Q409" s="84"/>
      <c r="R409" s="84"/>
    </row>
    <row r="410" spans="1:18" x14ac:dyDescent="0.2">
      <c r="A410" s="84"/>
      <c r="B410" s="84"/>
      <c r="C410" s="84"/>
      <c r="D410" s="84"/>
      <c r="E410" s="84"/>
      <c r="F410" s="84"/>
      <c r="G410" s="84"/>
      <c r="H410" s="84"/>
      <c r="I410" s="84"/>
      <c r="J410" s="84"/>
      <c r="K410" s="84"/>
      <c r="L410" s="84"/>
      <c r="M410" s="84"/>
      <c r="N410" s="84"/>
      <c r="O410" s="84"/>
      <c r="P410" s="84"/>
      <c r="Q410" s="84"/>
      <c r="R410" s="84"/>
    </row>
    <row r="411" spans="1:18" x14ac:dyDescent="0.2">
      <c r="A411" s="84"/>
      <c r="B411" s="84"/>
      <c r="C411" s="84"/>
      <c r="D411" s="84"/>
      <c r="E411" s="84"/>
      <c r="F411" s="84"/>
      <c r="G411" s="84"/>
      <c r="H411" s="84"/>
      <c r="I411" s="84"/>
      <c r="J411" s="84"/>
      <c r="K411" s="84"/>
      <c r="L411" s="84"/>
      <c r="M411" s="84"/>
      <c r="N411" s="84"/>
      <c r="O411" s="84"/>
      <c r="P411" s="84"/>
      <c r="Q411" s="84"/>
      <c r="R411" s="84"/>
    </row>
    <row r="412" spans="1:18" x14ac:dyDescent="0.2">
      <c r="A412" s="84"/>
      <c r="B412" s="84"/>
      <c r="C412" s="84"/>
      <c r="D412" s="84"/>
      <c r="E412" s="84"/>
      <c r="F412" s="84"/>
      <c r="G412" s="84"/>
      <c r="H412" s="84"/>
      <c r="I412" s="84"/>
      <c r="J412" s="84"/>
      <c r="K412" s="84"/>
      <c r="L412" s="84"/>
      <c r="M412" s="84"/>
      <c r="N412" s="84"/>
      <c r="O412" s="84"/>
      <c r="P412" s="84"/>
      <c r="Q412" s="84"/>
      <c r="R412" s="84"/>
    </row>
    <row r="413" spans="1:18" x14ac:dyDescent="0.2">
      <c r="A413" s="84"/>
      <c r="B413" s="84"/>
      <c r="C413" s="84"/>
      <c r="D413" s="84"/>
      <c r="E413" s="84"/>
      <c r="F413" s="84"/>
      <c r="G413" s="84"/>
      <c r="H413" s="84"/>
      <c r="I413" s="84"/>
      <c r="J413" s="84"/>
      <c r="K413" s="84"/>
      <c r="L413" s="84"/>
      <c r="M413" s="84"/>
      <c r="N413" s="84"/>
      <c r="O413" s="84"/>
      <c r="P413" s="84"/>
      <c r="Q413" s="84"/>
      <c r="R413" s="84"/>
    </row>
    <row r="414" spans="1:18" x14ac:dyDescent="0.2">
      <c r="A414" s="84"/>
      <c r="B414" s="84"/>
      <c r="C414" s="84"/>
      <c r="D414" s="84"/>
      <c r="E414" s="84"/>
      <c r="F414" s="84"/>
      <c r="G414" s="84"/>
      <c r="H414" s="84"/>
      <c r="I414" s="84"/>
      <c r="J414" s="84"/>
      <c r="K414" s="84"/>
      <c r="L414" s="84"/>
      <c r="M414" s="84"/>
      <c r="N414" s="84"/>
      <c r="O414" s="84"/>
      <c r="P414" s="84"/>
      <c r="Q414" s="84"/>
      <c r="R414" s="84"/>
    </row>
    <row r="415" spans="1:18" x14ac:dyDescent="0.2">
      <c r="A415" s="84"/>
      <c r="B415" s="84"/>
      <c r="C415" s="84"/>
      <c r="D415" s="84"/>
      <c r="E415" s="84"/>
      <c r="F415" s="84"/>
      <c r="G415" s="84"/>
      <c r="H415" s="84"/>
      <c r="I415" s="84"/>
      <c r="J415" s="84"/>
      <c r="K415" s="84"/>
      <c r="L415" s="84"/>
      <c r="M415" s="84"/>
      <c r="N415" s="84"/>
      <c r="O415" s="84"/>
      <c r="P415" s="84"/>
      <c r="Q415" s="84"/>
      <c r="R415" s="84"/>
    </row>
    <row r="416" spans="1:18" x14ac:dyDescent="0.2">
      <c r="A416" s="84"/>
      <c r="B416" s="84"/>
      <c r="C416" s="84"/>
      <c r="D416" s="84"/>
      <c r="E416" s="84"/>
      <c r="F416" s="84"/>
      <c r="G416" s="84"/>
      <c r="H416" s="84"/>
      <c r="I416" s="84"/>
      <c r="J416" s="84"/>
      <c r="K416" s="84"/>
      <c r="L416" s="84"/>
      <c r="M416" s="84"/>
      <c r="N416" s="84"/>
      <c r="O416" s="84"/>
      <c r="P416" s="84"/>
      <c r="Q416" s="84"/>
      <c r="R416" s="84"/>
    </row>
    <row r="417" spans="1:18" x14ac:dyDescent="0.2">
      <c r="A417" s="84"/>
      <c r="B417" s="84"/>
      <c r="C417" s="84"/>
      <c r="D417" s="84"/>
      <c r="E417" s="84"/>
      <c r="F417" s="84"/>
      <c r="G417" s="84"/>
      <c r="H417" s="84"/>
      <c r="I417" s="84"/>
      <c r="J417" s="84"/>
      <c r="K417" s="84"/>
      <c r="L417" s="84"/>
      <c r="M417" s="84"/>
      <c r="N417" s="84"/>
      <c r="O417" s="84"/>
      <c r="P417" s="84"/>
      <c r="Q417" s="84"/>
      <c r="R417" s="84"/>
    </row>
    <row r="418" spans="1:18" x14ac:dyDescent="0.2">
      <c r="A418" s="84"/>
      <c r="B418" s="84"/>
      <c r="C418" s="84"/>
      <c r="D418" s="84"/>
      <c r="E418" s="84"/>
      <c r="F418" s="84"/>
      <c r="G418" s="84"/>
      <c r="H418" s="84"/>
      <c r="I418" s="84"/>
      <c r="J418" s="84"/>
      <c r="K418" s="84"/>
      <c r="L418" s="84"/>
      <c r="M418" s="84"/>
      <c r="N418" s="84"/>
      <c r="O418" s="84"/>
      <c r="P418" s="84"/>
      <c r="Q418" s="84"/>
      <c r="R418" s="84"/>
    </row>
    <row r="419" spans="1:18" x14ac:dyDescent="0.2">
      <c r="A419" s="84"/>
      <c r="B419" s="84"/>
      <c r="C419" s="84"/>
      <c r="D419" s="84"/>
      <c r="E419" s="84"/>
      <c r="F419" s="84"/>
      <c r="G419" s="84"/>
      <c r="H419" s="84"/>
      <c r="I419" s="84"/>
      <c r="J419" s="84"/>
      <c r="K419" s="84"/>
      <c r="L419" s="84"/>
      <c r="M419" s="84"/>
      <c r="N419" s="84"/>
      <c r="O419" s="84"/>
      <c r="P419" s="84"/>
      <c r="Q419" s="84"/>
      <c r="R419" s="84"/>
    </row>
    <row r="420" spans="1:18" x14ac:dyDescent="0.2">
      <c r="A420" s="84"/>
      <c r="B420" s="84"/>
      <c r="C420" s="84"/>
      <c r="D420" s="84"/>
      <c r="E420" s="84"/>
      <c r="F420" s="84"/>
      <c r="G420" s="84"/>
      <c r="H420" s="84"/>
      <c r="I420" s="84"/>
      <c r="J420" s="84"/>
      <c r="K420" s="84"/>
      <c r="L420" s="84"/>
      <c r="M420" s="84"/>
      <c r="N420" s="84"/>
      <c r="O420" s="84"/>
      <c r="P420" s="84"/>
      <c r="Q420" s="84"/>
      <c r="R420" s="84"/>
    </row>
    <row r="421" spans="1:18" x14ac:dyDescent="0.2">
      <c r="A421" s="84"/>
      <c r="B421" s="84"/>
      <c r="C421" s="84"/>
      <c r="D421" s="84"/>
      <c r="E421" s="84"/>
      <c r="F421" s="84"/>
      <c r="G421" s="84"/>
      <c r="H421" s="84"/>
      <c r="I421" s="84"/>
      <c r="J421" s="84"/>
      <c r="K421" s="84"/>
      <c r="L421" s="84"/>
      <c r="M421" s="84"/>
      <c r="N421" s="84"/>
      <c r="O421" s="84"/>
      <c r="P421" s="84"/>
      <c r="Q421" s="84"/>
      <c r="R421" s="84"/>
    </row>
    <row r="422" spans="1:18" x14ac:dyDescent="0.2">
      <c r="A422" s="84"/>
      <c r="B422" s="84"/>
      <c r="C422" s="84"/>
      <c r="D422" s="84"/>
      <c r="E422" s="84"/>
      <c r="F422" s="84"/>
      <c r="G422" s="84"/>
      <c r="H422" s="84"/>
      <c r="I422" s="84"/>
      <c r="J422" s="84"/>
      <c r="K422" s="84"/>
      <c r="L422" s="84"/>
      <c r="M422" s="84"/>
      <c r="N422" s="84"/>
      <c r="O422" s="84"/>
      <c r="P422" s="84"/>
      <c r="Q422" s="84"/>
      <c r="R422" s="84"/>
    </row>
    <row r="423" spans="1:18" x14ac:dyDescent="0.2">
      <c r="A423" s="84"/>
      <c r="B423" s="84"/>
      <c r="C423" s="84"/>
      <c r="D423" s="84"/>
      <c r="E423" s="84"/>
      <c r="F423" s="84"/>
      <c r="G423" s="84"/>
      <c r="H423" s="84"/>
      <c r="I423" s="84"/>
      <c r="J423" s="84"/>
      <c r="K423" s="84"/>
      <c r="L423" s="84"/>
      <c r="M423" s="84"/>
      <c r="N423" s="84"/>
      <c r="O423" s="84"/>
      <c r="P423" s="84"/>
      <c r="Q423" s="84"/>
      <c r="R423" s="84"/>
    </row>
    <row r="424" spans="1:18" x14ac:dyDescent="0.2">
      <c r="A424" s="84"/>
      <c r="B424" s="84"/>
      <c r="C424" s="84"/>
      <c r="D424" s="84"/>
      <c r="E424" s="84"/>
      <c r="F424" s="84"/>
      <c r="G424" s="84"/>
      <c r="H424" s="84"/>
      <c r="I424" s="84"/>
      <c r="J424" s="84"/>
      <c r="K424" s="84"/>
      <c r="L424" s="84"/>
      <c r="M424" s="84"/>
      <c r="N424" s="84"/>
      <c r="O424" s="84"/>
      <c r="P424" s="84"/>
      <c r="Q424" s="84"/>
      <c r="R424" s="84"/>
    </row>
    <row r="425" spans="1:18" x14ac:dyDescent="0.2">
      <c r="A425" s="84"/>
      <c r="B425" s="84"/>
      <c r="C425" s="84"/>
      <c r="D425" s="84"/>
      <c r="E425" s="84"/>
      <c r="F425" s="84"/>
      <c r="G425" s="84"/>
      <c r="H425" s="84"/>
      <c r="I425" s="84"/>
      <c r="J425" s="84"/>
      <c r="K425" s="84"/>
      <c r="L425" s="84"/>
      <c r="M425" s="84"/>
      <c r="N425" s="84"/>
      <c r="O425" s="84"/>
      <c r="P425" s="84"/>
      <c r="Q425" s="84"/>
      <c r="R425" s="84"/>
    </row>
    <row r="426" spans="1:18" x14ac:dyDescent="0.2">
      <c r="A426" s="84"/>
      <c r="B426" s="84"/>
      <c r="C426" s="84"/>
      <c r="D426" s="84"/>
      <c r="E426" s="84"/>
      <c r="F426" s="84"/>
      <c r="G426" s="84"/>
      <c r="H426" s="84"/>
      <c r="I426" s="84"/>
      <c r="J426" s="84"/>
      <c r="K426" s="84"/>
      <c r="L426" s="84"/>
      <c r="M426" s="84"/>
      <c r="N426" s="84"/>
      <c r="O426" s="84"/>
      <c r="P426" s="84"/>
      <c r="Q426" s="84"/>
      <c r="R426" s="84"/>
    </row>
    <row r="427" spans="1:18" ht="23.25" x14ac:dyDescent="0.35">
      <c r="A427" s="86" t="s">
        <v>2561</v>
      </c>
      <c r="B427" s="84"/>
      <c r="C427" s="84"/>
      <c r="D427" s="84"/>
      <c r="E427" s="84"/>
      <c r="F427" s="84"/>
      <c r="G427" s="84"/>
      <c r="H427" s="84"/>
      <c r="I427" s="84"/>
      <c r="J427" s="84"/>
      <c r="K427" s="84"/>
      <c r="L427" s="84"/>
      <c r="M427" s="84"/>
      <c r="N427" s="84"/>
      <c r="O427" s="84"/>
      <c r="P427" s="84"/>
      <c r="Q427" s="84"/>
      <c r="R427" s="84"/>
    </row>
    <row r="428" spans="1:18" x14ac:dyDescent="0.2">
      <c r="A428" s="84"/>
      <c r="B428" s="84"/>
      <c r="C428" s="84"/>
      <c r="D428" s="84"/>
      <c r="E428" s="84"/>
      <c r="F428" s="84"/>
      <c r="G428" s="84"/>
      <c r="H428" s="84"/>
      <c r="I428" s="84"/>
      <c r="J428" s="84"/>
      <c r="K428" s="84"/>
      <c r="L428" s="84"/>
      <c r="M428" s="84"/>
      <c r="N428" s="84"/>
      <c r="O428" s="84"/>
      <c r="P428" s="84"/>
      <c r="Q428" s="84"/>
      <c r="R428" s="84"/>
    </row>
    <row r="429" spans="1:18" x14ac:dyDescent="0.2">
      <c r="A429" s="84"/>
      <c r="B429" s="84"/>
      <c r="C429" s="84"/>
      <c r="D429" s="84"/>
      <c r="E429" s="84"/>
      <c r="F429" s="84"/>
      <c r="G429" s="84"/>
      <c r="H429" s="84"/>
      <c r="I429" s="84"/>
      <c r="J429" s="84"/>
      <c r="K429" s="84"/>
      <c r="L429" s="84"/>
      <c r="M429" s="84"/>
      <c r="N429" s="84"/>
      <c r="O429" s="84"/>
      <c r="P429" s="84"/>
      <c r="Q429" s="84"/>
      <c r="R429" s="84"/>
    </row>
    <row r="430" spans="1:18" x14ac:dyDescent="0.2">
      <c r="A430" s="84"/>
      <c r="B430" s="84"/>
      <c r="C430" s="84"/>
      <c r="D430" s="84"/>
      <c r="E430" s="84"/>
      <c r="F430" s="84"/>
      <c r="G430" s="84"/>
      <c r="H430" s="84"/>
      <c r="I430" s="84"/>
      <c r="J430" s="84"/>
      <c r="K430" s="84"/>
      <c r="L430" s="84"/>
      <c r="M430" s="84"/>
      <c r="N430" s="84"/>
      <c r="O430" s="84"/>
      <c r="P430" s="84"/>
      <c r="Q430" s="84"/>
      <c r="R430" s="84"/>
    </row>
    <row r="431" spans="1:18" x14ac:dyDescent="0.2">
      <c r="A431" s="84"/>
      <c r="B431" s="84"/>
      <c r="C431" s="84"/>
      <c r="D431" s="84"/>
      <c r="E431" s="84"/>
      <c r="F431" s="84"/>
      <c r="G431" s="84"/>
      <c r="H431" s="84"/>
      <c r="I431" s="84"/>
      <c r="J431" s="84"/>
      <c r="K431" s="84"/>
      <c r="L431" s="84"/>
      <c r="M431" s="84"/>
      <c r="N431" s="84"/>
      <c r="O431" s="84"/>
      <c r="P431" s="84"/>
      <c r="Q431" s="84"/>
      <c r="R431" s="84"/>
    </row>
    <row r="432" spans="1:18" x14ac:dyDescent="0.2">
      <c r="A432" s="84"/>
      <c r="B432" s="84"/>
      <c r="C432" s="84"/>
      <c r="D432" s="84"/>
      <c r="E432" s="84"/>
      <c r="F432" s="84"/>
      <c r="G432" s="84"/>
      <c r="H432" s="84"/>
      <c r="I432" s="84"/>
      <c r="J432" s="84"/>
      <c r="K432" s="84"/>
      <c r="L432" s="84"/>
      <c r="M432" s="84"/>
      <c r="N432" s="84"/>
      <c r="O432" s="84"/>
      <c r="P432" s="84"/>
      <c r="Q432" s="84"/>
      <c r="R432" s="84"/>
    </row>
    <row r="433" spans="1:18" x14ac:dyDescent="0.2">
      <c r="A433" s="84"/>
      <c r="B433" s="84"/>
      <c r="C433" s="84"/>
      <c r="D433" s="84"/>
      <c r="E433" s="84"/>
      <c r="F433" s="84"/>
      <c r="G433" s="84"/>
      <c r="H433" s="84"/>
      <c r="I433" s="84"/>
      <c r="J433" s="84"/>
      <c r="K433" s="84"/>
      <c r="L433" s="84"/>
      <c r="M433" s="84"/>
      <c r="N433" s="84"/>
      <c r="O433" s="84"/>
      <c r="P433" s="84"/>
      <c r="Q433" s="84"/>
      <c r="R433" s="84"/>
    </row>
    <row r="434" spans="1:18" x14ac:dyDescent="0.2">
      <c r="A434" s="84"/>
      <c r="B434" s="84"/>
      <c r="C434" s="84"/>
      <c r="D434" s="84"/>
      <c r="E434" s="84"/>
      <c r="F434" s="84"/>
      <c r="G434" s="84"/>
      <c r="H434" s="84"/>
      <c r="I434" s="84"/>
      <c r="J434" s="84"/>
      <c r="K434" s="84"/>
      <c r="L434" s="84"/>
      <c r="M434" s="84"/>
      <c r="N434" s="84"/>
      <c r="O434" s="84"/>
      <c r="P434" s="84"/>
      <c r="Q434" s="84"/>
      <c r="R434" s="84"/>
    </row>
    <row r="435" spans="1:18" x14ac:dyDescent="0.2">
      <c r="A435" s="84"/>
      <c r="B435" s="84"/>
      <c r="C435" s="84"/>
      <c r="D435" s="84"/>
      <c r="E435" s="84"/>
      <c r="F435" s="84"/>
      <c r="G435" s="84"/>
      <c r="H435" s="84"/>
      <c r="I435" s="84"/>
      <c r="J435" s="84"/>
      <c r="K435" s="84"/>
      <c r="L435" s="84"/>
      <c r="M435" s="84"/>
      <c r="N435" s="84"/>
      <c r="O435" s="84"/>
      <c r="P435" s="84"/>
      <c r="Q435" s="84"/>
      <c r="R435" s="84"/>
    </row>
    <row r="436" spans="1:18" x14ac:dyDescent="0.2">
      <c r="A436" s="84"/>
      <c r="B436" s="84"/>
      <c r="C436" s="84"/>
      <c r="D436" s="84"/>
      <c r="E436" s="84"/>
      <c r="F436" s="84"/>
      <c r="G436" s="84"/>
      <c r="H436" s="84"/>
      <c r="I436" s="84"/>
      <c r="J436" s="84"/>
      <c r="K436" s="84"/>
      <c r="L436" s="84"/>
      <c r="M436" s="84"/>
      <c r="N436" s="84"/>
      <c r="O436" s="84"/>
      <c r="P436" s="84"/>
      <c r="Q436" s="84"/>
      <c r="R436" s="84"/>
    </row>
    <row r="437" spans="1:18" x14ac:dyDescent="0.2">
      <c r="A437" s="84"/>
      <c r="B437" s="84"/>
      <c r="C437" s="84"/>
      <c r="D437" s="84"/>
      <c r="E437" s="84"/>
      <c r="F437" s="84"/>
      <c r="G437" s="84"/>
      <c r="H437" s="84"/>
      <c r="I437" s="84"/>
      <c r="J437" s="84"/>
      <c r="K437" s="84"/>
      <c r="L437" s="84"/>
      <c r="M437" s="84"/>
      <c r="N437" s="84"/>
      <c r="O437" s="84"/>
      <c r="P437" s="84"/>
      <c r="Q437" s="84"/>
      <c r="R437" s="84"/>
    </row>
    <row r="438" spans="1:18" x14ac:dyDescent="0.2">
      <c r="A438" s="84"/>
      <c r="B438" s="84"/>
      <c r="C438" s="84"/>
      <c r="D438" s="84"/>
      <c r="E438" s="84"/>
      <c r="F438" s="84"/>
      <c r="G438" s="84"/>
      <c r="H438" s="84"/>
      <c r="I438" s="84"/>
      <c r="J438" s="84"/>
      <c r="K438" s="84"/>
      <c r="L438" s="84"/>
      <c r="M438" s="84"/>
      <c r="N438" s="84"/>
      <c r="O438" s="84"/>
      <c r="P438" s="84"/>
      <c r="Q438" s="84"/>
      <c r="R438" s="84"/>
    </row>
    <row r="439" spans="1:18" x14ac:dyDescent="0.2">
      <c r="A439" s="84"/>
      <c r="B439" s="84"/>
      <c r="C439" s="84"/>
      <c r="D439" s="84"/>
      <c r="E439" s="84"/>
      <c r="F439" s="84"/>
      <c r="G439" s="84"/>
      <c r="H439" s="84"/>
      <c r="I439" s="84"/>
      <c r="J439" s="84"/>
      <c r="K439" s="84"/>
      <c r="L439" s="84"/>
      <c r="M439" s="84"/>
      <c r="N439" s="84"/>
      <c r="O439" s="84"/>
      <c r="P439" s="84"/>
      <c r="Q439" s="84"/>
      <c r="R439" s="84"/>
    </row>
    <row r="440" spans="1:18" x14ac:dyDescent="0.2">
      <c r="A440" s="84"/>
      <c r="B440" s="84"/>
      <c r="C440" s="84"/>
      <c r="D440" s="84"/>
      <c r="E440" s="84"/>
      <c r="F440" s="84"/>
      <c r="G440" s="84"/>
      <c r="H440" s="84"/>
      <c r="I440" s="84"/>
      <c r="J440" s="84"/>
      <c r="K440" s="84"/>
      <c r="L440" s="84"/>
      <c r="M440" s="84"/>
      <c r="N440" s="84"/>
      <c r="O440" s="84"/>
      <c r="P440" s="84"/>
      <c r="Q440" s="84"/>
      <c r="R440" s="84"/>
    </row>
    <row r="441" spans="1:18" x14ac:dyDescent="0.2">
      <c r="A441" s="84"/>
      <c r="B441" s="84"/>
      <c r="C441" s="84"/>
      <c r="D441" s="84"/>
      <c r="E441" s="84"/>
      <c r="F441" s="84"/>
      <c r="G441" s="84"/>
      <c r="H441" s="84"/>
      <c r="I441" s="84"/>
      <c r="J441" s="84"/>
      <c r="K441" s="84"/>
      <c r="L441" s="84"/>
      <c r="M441" s="84"/>
      <c r="N441" s="84"/>
      <c r="O441" s="84"/>
      <c r="P441" s="84"/>
      <c r="Q441" s="84"/>
      <c r="R441" s="84"/>
    </row>
    <row r="442" spans="1:18" x14ac:dyDescent="0.2">
      <c r="A442" s="84"/>
      <c r="B442" s="84"/>
      <c r="C442" s="84"/>
      <c r="D442" s="84"/>
      <c r="E442" s="84"/>
      <c r="F442" s="84"/>
      <c r="G442" s="84"/>
      <c r="H442" s="84"/>
      <c r="I442" s="84"/>
      <c r="J442" s="84"/>
      <c r="K442" s="84"/>
      <c r="L442" s="84"/>
      <c r="M442" s="84"/>
      <c r="N442" s="84"/>
      <c r="O442" s="84"/>
      <c r="P442" s="84"/>
      <c r="Q442" s="84"/>
      <c r="R442" s="84"/>
    </row>
    <row r="443" spans="1:18" x14ac:dyDescent="0.2">
      <c r="A443" s="84"/>
      <c r="B443" s="84"/>
      <c r="C443" s="84"/>
      <c r="D443" s="84"/>
      <c r="E443" s="84"/>
      <c r="F443" s="84"/>
      <c r="G443" s="84"/>
      <c r="H443" s="84"/>
      <c r="I443" s="84"/>
      <c r="J443" s="84"/>
      <c r="K443" s="84"/>
      <c r="L443" s="84"/>
      <c r="M443" s="84"/>
      <c r="N443" s="84"/>
      <c r="O443" s="84"/>
      <c r="P443" s="84"/>
      <c r="Q443" s="84"/>
      <c r="R443" s="84"/>
    </row>
    <row r="444" spans="1:18" x14ac:dyDescent="0.2">
      <c r="A444" s="84"/>
      <c r="B444" s="84"/>
      <c r="C444" s="84"/>
      <c r="D444" s="84"/>
      <c r="E444" s="84"/>
      <c r="F444" s="84"/>
      <c r="G444" s="84"/>
      <c r="H444" s="84"/>
      <c r="I444" s="84"/>
      <c r="J444" s="84"/>
      <c r="K444" s="84"/>
      <c r="L444" s="84"/>
      <c r="M444" s="84"/>
      <c r="N444" s="84"/>
      <c r="O444" s="84"/>
      <c r="P444" s="84"/>
      <c r="Q444" s="84"/>
      <c r="R444" s="84"/>
    </row>
    <row r="445" spans="1:18" x14ac:dyDescent="0.2">
      <c r="A445" s="84"/>
      <c r="B445" s="84"/>
      <c r="C445" s="84"/>
      <c r="D445" s="84"/>
      <c r="E445" s="84"/>
      <c r="F445" s="84"/>
      <c r="G445" s="84"/>
      <c r="H445" s="84"/>
      <c r="I445" s="84"/>
      <c r="J445" s="84"/>
      <c r="K445" s="84"/>
      <c r="L445" s="84"/>
      <c r="M445" s="84"/>
      <c r="N445" s="84"/>
      <c r="O445" s="84"/>
      <c r="P445" s="84"/>
      <c r="Q445" s="84"/>
      <c r="R445" s="84"/>
    </row>
    <row r="446" spans="1:18" x14ac:dyDescent="0.2">
      <c r="A446" s="84"/>
      <c r="B446" s="84"/>
      <c r="C446" s="84"/>
      <c r="D446" s="84"/>
      <c r="E446" s="84"/>
      <c r="F446" s="84"/>
      <c r="G446" s="84"/>
      <c r="H446" s="84"/>
      <c r="I446" s="84"/>
      <c r="J446" s="84"/>
      <c r="K446" s="84"/>
      <c r="L446" s="84"/>
      <c r="M446" s="84"/>
      <c r="N446" s="84"/>
      <c r="O446" s="84"/>
      <c r="P446" s="84"/>
      <c r="Q446" s="84"/>
      <c r="R446" s="84"/>
    </row>
    <row r="447" spans="1:18" x14ac:dyDescent="0.2">
      <c r="A447" s="84"/>
      <c r="B447" s="84"/>
      <c r="C447" s="84"/>
      <c r="D447" s="84"/>
      <c r="E447" s="84"/>
      <c r="F447" s="84"/>
      <c r="G447" s="84"/>
      <c r="H447" s="84"/>
      <c r="I447" s="84"/>
      <c r="J447" s="84"/>
      <c r="K447" s="84"/>
      <c r="L447" s="84"/>
      <c r="M447" s="84"/>
      <c r="N447" s="84"/>
      <c r="O447" s="84"/>
      <c r="P447" s="84"/>
      <c r="Q447" s="84"/>
      <c r="R447" s="84"/>
    </row>
    <row r="448" spans="1:18" x14ac:dyDescent="0.2">
      <c r="A448" s="84"/>
      <c r="B448" s="84"/>
      <c r="C448" s="84"/>
      <c r="D448" s="84"/>
      <c r="E448" s="84"/>
      <c r="F448" s="84"/>
      <c r="G448" s="84"/>
      <c r="H448" s="84"/>
      <c r="I448" s="84"/>
      <c r="J448" s="84"/>
      <c r="K448" s="84"/>
      <c r="L448" s="84"/>
      <c r="M448" s="84"/>
      <c r="N448" s="84"/>
      <c r="O448" s="84"/>
      <c r="P448" s="84"/>
      <c r="Q448" s="84"/>
      <c r="R448" s="84"/>
    </row>
    <row r="449" spans="1:18" x14ac:dyDescent="0.2">
      <c r="A449" s="84"/>
      <c r="B449" s="84"/>
      <c r="C449" s="84"/>
      <c r="D449" s="84"/>
      <c r="E449" s="84"/>
      <c r="F449" s="84"/>
      <c r="G449" s="84"/>
      <c r="H449" s="84"/>
      <c r="I449" s="84"/>
      <c r="J449" s="84"/>
      <c r="K449" s="84"/>
      <c r="L449" s="84"/>
      <c r="M449" s="84"/>
      <c r="N449" s="84"/>
      <c r="O449" s="84"/>
      <c r="P449" s="84"/>
      <c r="Q449" s="84"/>
      <c r="R449" s="84"/>
    </row>
    <row r="450" spans="1:18" x14ac:dyDescent="0.2">
      <c r="A450" s="84"/>
      <c r="B450" s="84"/>
      <c r="C450" s="84"/>
      <c r="D450" s="84"/>
      <c r="E450" s="84"/>
      <c r="F450" s="84"/>
      <c r="G450" s="84"/>
      <c r="H450" s="84"/>
      <c r="I450" s="84"/>
      <c r="J450" s="84"/>
      <c r="K450" s="84"/>
      <c r="L450" s="84"/>
      <c r="M450" s="84"/>
      <c r="N450" s="84"/>
      <c r="O450" s="84"/>
      <c r="P450" s="84"/>
      <c r="Q450" s="84"/>
      <c r="R450" s="84"/>
    </row>
    <row r="451" spans="1:18" x14ac:dyDescent="0.2">
      <c r="A451" s="84"/>
      <c r="B451" s="84"/>
      <c r="C451" s="84"/>
      <c r="D451" s="84"/>
      <c r="E451" s="84"/>
      <c r="F451" s="84"/>
      <c r="G451" s="84"/>
      <c r="H451" s="84"/>
      <c r="I451" s="84"/>
      <c r="J451" s="84"/>
      <c r="K451" s="84"/>
      <c r="L451" s="84"/>
      <c r="M451" s="84"/>
      <c r="N451" s="84"/>
      <c r="O451" s="84"/>
      <c r="P451" s="84"/>
      <c r="Q451" s="84"/>
      <c r="R451" s="84"/>
    </row>
    <row r="452" spans="1:18" x14ac:dyDescent="0.2">
      <c r="A452" s="84"/>
      <c r="B452" s="84"/>
      <c r="C452" s="84"/>
      <c r="D452" s="84"/>
      <c r="E452" s="84"/>
      <c r="F452" s="84"/>
      <c r="G452" s="84"/>
      <c r="H452" s="84"/>
      <c r="I452" s="84"/>
      <c r="J452" s="84"/>
      <c r="K452" s="84"/>
      <c r="L452" s="84"/>
      <c r="M452" s="84"/>
      <c r="N452" s="84"/>
      <c r="O452" s="84"/>
      <c r="P452" s="84"/>
      <c r="Q452" s="84"/>
      <c r="R452" s="84"/>
    </row>
    <row r="453" spans="1:18" x14ac:dyDescent="0.2">
      <c r="A453" s="84"/>
      <c r="B453" s="84"/>
      <c r="C453" s="84"/>
      <c r="D453" s="84"/>
      <c r="E453" s="84"/>
      <c r="F453" s="84"/>
      <c r="G453" s="84"/>
      <c r="H453" s="84"/>
      <c r="I453" s="84"/>
      <c r="J453" s="84"/>
      <c r="K453" s="84"/>
      <c r="L453" s="84"/>
      <c r="M453" s="84"/>
      <c r="N453" s="84"/>
      <c r="O453" s="84"/>
      <c r="P453" s="84"/>
      <c r="Q453" s="84"/>
      <c r="R453" s="84"/>
    </row>
    <row r="454" spans="1:18" x14ac:dyDescent="0.2">
      <c r="A454" s="84"/>
      <c r="B454" s="84"/>
      <c r="C454" s="84"/>
      <c r="D454" s="84"/>
      <c r="E454" s="84"/>
      <c r="F454" s="84"/>
      <c r="G454" s="84"/>
      <c r="H454" s="84"/>
      <c r="I454" s="84"/>
      <c r="J454" s="84"/>
      <c r="K454" s="84"/>
      <c r="L454" s="84"/>
      <c r="M454" s="84"/>
      <c r="N454" s="84"/>
      <c r="O454" s="84"/>
      <c r="P454" s="84"/>
      <c r="Q454" s="84"/>
      <c r="R454" s="84"/>
    </row>
    <row r="455" spans="1:18" ht="23.25" x14ac:dyDescent="0.35">
      <c r="A455" s="86" t="s">
        <v>2562</v>
      </c>
      <c r="B455" s="84"/>
      <c r="C455" s="84"/>
      <c r="D455" s="84"/>
      <c r="E455" s="84"/>
      <c r="F455" s="84"/>
      <c r="G455" s="84"/>
      <c r="H455" s="84"/>
      <c r="I455" s="84"/>
      <c r="J455" s="84"/>
      <c r="K455" s="84"/>
      <c r="L455" s="84"/>
      <c r="M455" s="84"/>
      <c r="N455" s="84"/>
      <c r="O455" s="84"/>
      <c r="P455" s="84"/>
      <c r="Q455" s="84"/>
      <c r="R455" s="84"/>
    </row>
    <row r="456" spans="1:18" x14ac:dyDescent="0.2">
      <c r="A456" s="84"/>
      <c r="B456" s="84"/>
      <c r="C456" s="84"/>
      <c r="D456" s="84"/>
      <c r="E456" s="84"/>
      <c r="F456" s="84"/>
      <c r="G456" s="84"/>
      <c r="H456" s="84"/>
      <c r="I456" s="84"/>
      <c r="J456" s="84"/>
      <c r="K456" s="84"/>
      <c r="L456" s="84"/>
      <c r="M456" s="84"/>
      <c r="N456" s="84"/>
      <c r="O456" s="84"/>
      <c r="P456" s="84"/>
      <c r="Q456" s="84"/>
      <c r="R456" s="84"/>
    </row>
    <row r="457" spans="1:18" x14ac:dyDescent="0.2">
      <c r="A457" s="84"/>
      <c r="B457" s="84"/>
      <c r="C457" s="84"/>
      <c r="D457" s="84"/>
      <c r="E457" s="84"/>
      <c r="F457" s="84"/>
      <c r="G457" s="84"/>
      <c r="H457" s="84"/>
      <c r="I457" s="84"/>
      <c r="J457" s="84"/>
      <c r="K457" s="84"/>
      <c r="L457" s="84"/>
      <c r="M457" s="84"/>
      <c r="N457" s="84"/>
      <c r="O457" s="84"/>
      <c r="P457" s="84"/>
      <c r="Q457" s="84"/>
      <c r="R457" s="84"/>
    </row>
    <row r="458" spans="1:18" x14ac:dyDescent="0.2">
      <c r="A458" s="84"/>
      <c r="B458" s="84"/>
      <c r="C458" s="84"/>
      <c r="D458" s="84"/>
      <c r="E458" s="84"/>
      <c r="F458" s="84"/>
      <c r="G458" s="84"/>
      <c r="H458" s="84"/>
      <c r="I458" s="84"/>
      <c r="J458" s="84"/>
      <c r="K458" s="84"/>
      <c r="L458" s="84"/>
      <c r="M458" s="84"/>
      <c r="N458" s="84"/>
      <c r="O458" s="84"/>
      <c r="P458" s="84"/>
      <c r="Q458" s="84"/>
      <c r="R458" s="84"/>
    </row>
    <row r="459" spans="1:18" x14ac:dyDescent="0.2">
      <c r="A459" s="84"/>
      <c r="B459" s="84"/>
      <c r="C459" s="84"/>
      <c r="D459" s="84"/>
      <c r="E459" s="84"/>
      <c r="F459" s="84"/>
      <c r="G459" s="84"/>
      <c r="H459" s="84"/>
      <c r="I459" s="84"/>
      <c r="J459" s="84"/>
      <c r="K459" s="84"/>
      <c r="L459" s="84"/>
      <c r="M459" s="84"/>
      <c r="N459" s="84"/>
      <c r="O459" s="84"/>
      <c r="P459" s="84"/>
      <c r="Q459" s="84"/>
      <c r="R459" s="84"/>
    </row>
    <row r="460" spans="1:18" x14ac:dyDescent="0.2">
      <c r="A460" s="84"/>
      <c r="B460" s="84"/>
      <c r="C460" s="84"/>
      <c r="D460" s="84"/>
      <c r="E460" s="84"/>
      <c r="F460" s="84"/>
      <c r="G460" s="84"/>
      <c r="H460" s="84"/>
      <c r="I460" s="84"/>
      <c r="J460" s="84"/>
      <c r="K460" s="84"/>
      <c r="L460" s="84"/>
      <c r="M460" s="84"/>
      <c r="N460" s="84"/>
      <c r="O460" s="84"/>
      <c r="P460" s="84"/>
      <c r="Q460" s="84"/>
      <c r="R460" s="84"/>
    </row>
    <row r="461" spans="1:18" x14ac:dyDescent="0.2">
      <c r="A461" s="84"/>
      <c r="B461" s="84"/>
      <c r="C461" s="84"/>
      <c r="D461" s="84"/>
      <c r="E461" s="84"/>
      <c r="F461" s="84"/>
      <c r="G461" s="84"/>
      <c r="H461" s="84"/>
      <c r="I461" s="84"/>
      <c r="J461" s="84"/>
      <c r="K461" s="84"/>
      <c r="L461" s="84"/>
      <c r="M461" s="84"/>
      <c r="N461" s="84"/>
      <c r="O461" s="84"/>
      <c r="P461" s="84"/>
      <c r="Q461" s="84"/>
      <c r="R461" s="84"/>
    </row>
    <row r="462" spans="1:18" x14ac:dyDescent="0.2">
      <c r="A462" s="84"/>
      <c r="B462" s="84"/>
      <c r="C462" s="84"/>
      <c r="D462" s="84"/>
      <c r="E462" s="84"/>
      <c r="F462" s="84"/>
      <c r="G462" s="84"/>
      <c r="H462" s="84"/>
      <c r="I462" s="84"/>
      <c r="J462" s="84"/>
      <c r="K462" s="84"/>
      <c r="L462" s="84"/>
      <c r="M462" s="84"/>
      <c r="N462" s="84"/>
      <c r="O462" s="84"/>
      <c r="P462" s="84"/>
      <c r="Q462" s="84"/>
      <c r="R462" s="84"/>
    </row>
    <row r="463" spans="1:18" x14ac:dyDescent="0.2">
      <c r="A463" s="84"/>
      <c r="B463" s="84"/>
      <c r="C463" s="84"/>
      <c r="D463" s="84"/>
      <c r="E463" s="84"/>
      <c r="F463" s="84"/>
      <c r="G463" s="84"/>
      <c r="H463" s="84"/>
      <c r="I463" s="84"/>
      <c r="J463" s="84"/>
      <c r="K463" s="84"/>
      <c r="L463" s="84"/>
      <c r="M463" s="84"/>
      <c r="N463" s="84"/>
      <c r="O463" s="84"/>
      <c r="P463" s="84"/>
      <c r="Q463" s="84"/>
      <c r="R463" s="84"/>
    </row>
    <row r="464" spans="1:18" x14ac:dyDescent="0.2">
      <c r="A464" s="84"/>
      <c r="B464" s="84"/>
      <c r="C464" s="84"/>
      <c r="D464" s="84"/>
      <c r="E464" s="84"/>
      <c r="F464" s="84"/>
      <c r="G464" s="84"/>
      <c r="H464" s="84"/>
      <c r="I464" s="84"/>
      <c r="J464" s="84"/>
      <c r="K464" s="84"/>
      <c r="L464" s="84"/>
      <c r="M464" s="84"/>
      <c r="N464" s="84"/>
      <c r="O464" s="84"/>
      <c r="P464" s="84"/>
      <c r="Q464" s="84"/>
      <c r="R464" s="84"/>
    </row>
    <row r="465" spans="1:18" x14ac:dyDescent="0.2">
      <c r="A465" s="84"/>
      <c r="B465" s="84"/>
      <c r="C465" s="84"/>
      <c r="D465" s="84"/>
      <c r="E465" s="84"/>
      <c r="F465" s="84"/>
      <c r="G465" s="84"/>
      <c r="H465" s="84"/>
      <c r="I465" s="84"/>
      <c r="J465" s="84"/>
      <c r="K465" s="84"/>
      <c r="L465" s="84"/>
      <c r="M465" s="84"/>
      <c r="N465" s="84"/>
      <c r="O465" s="84"/>
      <c r="P465" s="84"/>
      <c r="Q465" s="84"/>
      <c r="R465" s="84"/>
    </row>
    <row r="466" spans="1:18" x14ac:dyDescent="0.2">
      <c r="A466" s="84"/>
      <c r="B466" s="84"/>
      <c r="C466" s="84"/>
      <c r="D466" s="84"/>
      <c r="E466" s="84"/>
      <c r="F466" s="84"/>
      <c r="G466" s="84"/>
      <c r="H466" s="84"/>
      <c r="I466" s="84"/>
      <c r="J466" s="84"/>
      <c r="K466" s="84"/>
      <c r="L466" s="84"/>
      <c r="M466" s="84"/>
      <c r="N466" s="84"/>
      <c r="O466" s="84"/>
      <c r="P466" s="84"/>
      <c r="Q466" s="84"/>
      <c r="R466" s="84"/>
    </row>
    <row r="467" spans="1:18" x14ac:dyDescent="0.2">
      <c r="A467" s="84"/>
      <c r="B467" s="84"/>
      <c r="C467" s="84"/>
      <c r="D467" s="84"/>
      <c r="E467" s="84"/>
      <c r="F467" s="84"/>
      <c r="G467" s="84"/>
      <c r="H467" s="84"/>
      <c r="I467" s="84"/>
      <c r="J467" s="84"/>
      <c r="K467" s="84"/>
      <c r="L467" s="84"/>
      <c r="M467" s="84"/>
      <c r="N467" s="84"/>
      <c r="O467" s="84"/>
      <c r="P467" s="84"/>
      <c r="Q467" s="84"/>
      <c r="R467" s="84"/>
    </row>
    <row r="468" spans="1:18" x14ac:dyDescent="0.2">
      <c r="A468" s="84"/>
      <c r="B468" s="84"/>
      <c r="C468" s="84"/>
      <c r="D468" s="84"/>
      <c r="E468" s="84"/>
      <c r="F468" s="84"/>
      <c r="G468" s="84"/>
      <c r="H468" s="84"/>
      <c r="I468" s="84"/>
      <c r="J468" s="84"/>
      <c r="K468" s="84"/>
      <c r="L468" s="84"/>
      <c r="M468" s="84"/>
      <c r="N468" s="84"/>
      <c r="O468" s="84"/>
      <c r="P468" s="84"/>
      <c r="Q468" s="84"/>
      <c r="R468" s="84"/>
    </row>
    <row r="469" spans="1:18" x14ac:dyDescent="0.2">
      <c r="A469" s="84"/>
      <c r="B469" s="84"/>
      <c r="C469" s="84"/>
      <c r="D469" s="84"/>
      <c r="E469" s="84"/>
      <c r="F469" s="84"/>
      <c r="G469" s="84"/>
      <c r="H469" s="84"/>
      <c r="I469" s="84"/>
      <c r="J469" s="84"/>
      <c r="K469" s="84"/>
      <c r="L469" s="84"/>
      <c r="M469" s="84"/>
      <c r="N469" s="84"/>
      <c r="O469" s="84"/>
      <c r="P469" s="84"/>
      <c r="Q469" s="84"/>
      <c r="R469" s="84"/>
    </row>
    <row r="470" spans="1:18" x14ac:dyDescent="0.2">
      <c r="A470" s="84"/>
      <c r="B470" s="84"/>
      <c r="C470" s="84"/>
      <c r="D470" s="84"/>
      <c r="E470" s="84"/>
      <c r="F470" s="84"/>
      <c r="G470" s="84"/>
      <c r="H470" s="84"/>
      <c r="I470" s="84"/>
      <c r="J470" s="84"/>
      <c r="K470" s="84"/>
      <c r="L470" s="84"/>
      <c r="M470" s="84"/>
      <c r="N470" s="84"/>
      <c r="O470" s="84"/>
      <c r="P470" s="84"/>
      <c r="Q470" s="84"/>
      <c r="R470" s="84"/>
    </row>
    <row r="471" spans="1:18" x14ac:dyDescent="0.2">
      <c r="A471" s="84"/>
      <c r="B471" s="84"/>
      <c r="C471" s="84"/>
      <c r="D471" s="84"/>
      <c r="E471" s="84"/>
      <c r="F471" s="84"/>
      <c r="G471" s="84"/>
      <c r="H471" s="84"/>
      <c r="I471" s="84"/>
      <c r="J471" s="84"/>
      <c r="K471" s="84"/>
      <c r="L471" s="84"/>
      <c r="M471" s="84"/>
      <c r="N471" s="84"/>
      <c r="O471" s="84"/>
      <c r="P471" s="84"/>
      <c r="Q471" s="84"/>
      <c r="R471" s="84"/>
    </row>
    <row r="472" spans="1:18" x14ac:dyDescent="0.2">
      <c r="A472" s="84"/>
      <c r="B472" s="84"/>
      <c r="C472" s="84"/>
      <c r="D472" s="84"/>
      <c r="E472" s="84"/>
      <c r="F472" s="84"/>
      <c r="G472" s="84"/>
      <c r="H472" s="84"/>
      <c r="I472" s="84"/>
      <c r="J472" s="84"/>
      <c r="K472" s="84"/>
      <c r="L472" s="84"/>
      <c r="M472" s="84"/>
      <c r="N472" s="84"/>
      <c r="O472" s="84"/>
      <c r="P472" s="84"/>
      <c r="Q472" s="84"/>
      <c r="R472" s="84"/>
    </row>
    <row r="473" spans="1:18" x14ac:dyDescent="0.2">
      <c r="A473" s="84"/>
      <c r="B473" s="84"/>
      <c r="C473" s="84"/>
      <c r="D473" s="84"/>
      <c r="E473" s="84"/>
      <c r="F473" s="84"/>
      <c r="G473" s="84"/>
      <c r="H473" s="84"/>
      <c r="I473" s="84"/>
      <c r="J473" s="84"/>
      <c r="K473" s="84"/>
      <c r="L473" s="84"/>
      <c r="M473" s="84"/>
      <c r="N473" s="84"/>
      <c r="O473" s="84"/>
      <c r="P473" s="84"/>
      <c r="Q473" s="84"/>
      <c r="R473" s="84"/>
    </row>
    <row r="474" spans="1:18" x14ac:dyDescent="0.2">
      <c r="A474" s="84"/>
      <c r="B474" s="84"/>
      <c r="C474" s="84"/>
      <c r="D474" s="84"/>
      <c r="E474" s="84"/>
      <c r="F474" s="84"/>
      <c r="G474" s="84"/>
      <c r="H474" s="84"/>
      <c r="I474" s="84"/>
      <c r="J474" s="84"/>
      <c r="K474" s="84"/>
      <c r="L474" s="84"/>
      <c r="M474" s="84"/>
      <c r="N474" s="84"/>
      <c r="O474" s="84"/>
      <c r="P474" s="84"/>
      <c r="Q474" s="84"/>
      <c r="R474" s="84"/>
    </row>
    <row r="475" spans="1:18" x14ac:dyDescent="0.2">
      <c r="A475" s="84"/>
      <c r="B475" s="84"/>
      <c r="C475" s="84"/>
      <c r="D475" s="84"/>
      <c r="E475" s="84"/>
      <c r="F475" s="84"/>
      <c r="G475" s="84"/>
      <c r="H475" s="84"/>
      <c r="I475" s="84"/>
      <c r="J475" s="84"/>
      <c r="K475" s="84"/>
      <c r="L475" s="84"/>
      <c r="M475" s="84"/>
      <c r="N475" s="84"/>
      <c r="O475" s="84"/>
      <c r="P475" s="84"/>
      <c r="Q475" s="84"/>
      <c r="R475" s="84"/>
    </row>
    <row r="476" spans="1:18" x14ac:dyDescent="0.2">
      <c r="A476" s="84"/>
      <c r="B476" s="84"/>
      <c r="C476" s="84"/>
      <c r="D476" s="84"/>
      <c r="E476" s="84"/>
      <c r="F476" s="84"/>
      <c r="G476" s="84"/>
      <c r="H476" s="84"/>
      <c r="I476" s="84"/>
      <c r="J476" s="84"/>
      <c r="K476" s="84"/>
      <c r="L476" s="84"/>
      <c r="M476" s="84"/>
      <c r="N476" s="84"/>
      <c r="O476" s="84"/>
      <c r="P476" s="84"/>
      <c r="Q476" s="84"/>
      <c r="R476" s="84"/>
    </row>
    <row r="477" spans="1:18" x14ac:dyDescent="0.2">
      <c r="A477" s="84"/>
      <c r="B477" s="84"/>
      <c r="C477" s="84"/>
      <c r="D477" s="84"/>
      <c r="E477" s="84"/>
      <c r="F477" s="84"/>
      <c r="G477" s="84"/>
      <c r="H477" s="84"/>
      <c r="I477" s="84"/>
      <c r="J477" s="84"/>
      <c r="K477" s="84"/>
      <c r="L477" s="84"/>
      <c r="M477" s="84"/>
      <c r="N477" s="84"/>
      <c r="O477" s="84"/>
      <c r="P477" s="84"/>
      <c r="Q477" s="84"/>
      <c r="R477" s="84"/>
    </row>
    <row r="478" spans="1:18" x14ac:dyDescent="0.2">
      <c r="A478" s="84"/>
      <c r="B478" s="84"/>
      <c r="C478" s="84"/>
      <c r="D478" s="84"/>
      <c r="E478" s="84"/>
      <c r="F478" s="84"/>
      <c r="G478" s="84"/>
      <c r="H478" s="84"/>
      <c r="I478" s="84"/>
      <c r="J478" s="84"/>
      <c r="K478" s="84"/>
      <c r="L478" s="84"/>
      <c r="M478" s="84"/>
      <c r="N478" s="84"/>
      <c r="O478" s="84"/>
      <c r="P478" s="84"/>
      <c r="Q478" s="84"/>
      <c r="R478" s="84"/>
    </row>
    <row r="479" spans="1:18" x14ac:dyDescent="0.2">
      <c r="A479" s="84"/>
      <c r="B479" s="84"/>
      <c r="C479" s="84"/>
      <c r="D479" s="84"/>
      <c r="E479" s="84"/>
      <c r="F479" s="84"/>
      <c r="G479" s="84"/>
      <c r="H479" s="84"/>
      <c r="I479" s="84"/>
      <c r="J479" s="84"/>
      <c r="K479" s="84"/>
      <c r="L479" s="84"/>
      <c r="M479" s="84"/>
      <c r="N479" s="84"/>
      <c r="O479" s="84"/>
      <c r="P479" s="84"/>
      <c r="Q479" s="84"/>
      <c r="R479" s="84"/>
    </row>
    <row r="480" spans="1:18" x14ac:dyDescent="0.2">
      <c r="A480" s="84"/>
      <c r="B480" s="84"/>
      <c r="C480" s="84"/>
      <c r="D480" s="84"/>
      <c r="E480" s="84"/>
      <c r="F480" s="84"/>
      <c r="G480" s="84"/>
      <c r="H480" s="84"/>
      <c r="I480" s="84"/>
      <c r="J480" s="84"/>
      <c r="K480" s="84"/>
      <c r="L480" s="84"/>
      <c r="M480" s="84"/>
      <c r="N480" s="84"/>
      <c r="O480" s="84"/>
      <c r="P480" s="84"/>
      <c r="Q480" s="84"/>
      <c r="R480" s="84"/>
    </row>
    <row r="481" spans="1:18" x14ac:dyDescent="0.2">
      <c r="A481" s="84"/>
      <c r="B481" s="84"/>
      <c r="C481" s="84"/>
      <c r="D481" s="84"/>
      <c r="E481" s="84"/>
      <c r="F481" s="84"/>
      <c r="G481" s="84"/>
      <c r="H481" s="84"/>
      <c r="I481" s="84"/>
      <c r="J481" s="84"/>
      <c r="K481" s="84"/>
      <c r="L481" s="84"/>
      <c r="M481" s="84"/>
      <c r="N481" s="84"/>
      <c r="O481" s="84"/>
      <c r="P481" s="84"/>
      <c r="Q481" s="84"/>
      <c r="R481" s="84"/>
    </row>
    <row r="482" spans="1:18" x14ac:dyDescent="0.2">
      <c r="A482" s="84"/>
      <c r="B482" s="84"/>
      <c r="C482" s="84"/>
      <c r="D482" s="84"/>
      <c r="E482" s="84"/>
      <c r="F482" s="84"/>
      <c r="G482" s="84"/>
      <c r="H482" s="84"/>
      <c r="I482" s="84"/>
      <c r="J482" s="84"/>
      <c r="K482" s="84"/>
      <c r="L482" s="84"/>
      <c r="M482" s="84"/>
      <c r="N482" s="84"/>
      <c r="O482" s="84"/>
      <c r="P482" s="84"/>
      <c r="Q482" s="84"/>
      <c r="R482" s="84"/>
    </row>
    <row r="483" spans="1:18" x14ac:dyDescent="0.2">
      <c r="A483" s="84"/>
      <c r="B483" s="84"/>
      <c r="C483" s="84"/>
      <c r="D483" s="84"/>
      <c r="E483" s="84"/>
      <c r="F483" s="84"/>
      <c r="G483" s="84"/>
      <c r="H483" s="84"/>
      <c r="I483" s="84"/>
      <c r="J483" s="84"/>
      <c r="K483" s="84"/>
      <c r="L483" s="84"/>
      <c r="M483" s="84"/>
      <c r="N483" s="84"/>
      <c r="O483" s="84"/>
      <c r="P483" s="84"/>
      <c r="Q483" s="84"/>
      <c r="R483" s="84"/>
    </row>
    <row r="484" spans="1:18" ht="30" x14ac:dyDescent="0.4">
      <c r="A484" s="70" t="s">
        <v>2563</v>
      </c>
      <c r="B484" s="69"/>
      <c r="C484" s="69"/>
      <c r="D484" s="69"/>
      <c r="E484" s="69"/>
      <c r="F484" s="69"/>
      <c r="G484" s="69"/>
      <c r="H484" s="69"/>
      <c r="I484" s="69"/>
      <c r="J484" s="69"/>
      <c r="K484" s="69"/>
      <c r="L484" s="69"/>
      <c r="M484" s="69"/>
      <c r="N484" s="69"/>
      <c r="O484" s="69"/>
      <c r="P484" s="69"/>
      <c r="Q484" s="69"/>
      <c r="R484" s="69"/>
    </row>
    <row r="485" spans="1:18" x14ac:dyDescent="0.2">
      <c r="A485" s="69"/>
      <c r="B485" s="69"/>
      <c r="C485" s="69"/>
      <c r="D485" s="69"/>
      <c r="E485" s="69"/>
      <c r="F485" s="69"/>
      <c r="G485" s="69"/>
      <c r="H485" s="69"/>
      <c r="I485" s="69"/>
      <c r="J485" s="69"/>
      <c r="K485" s="69"/>
      <c r="L485" s="69"/>
      <c r="M485" s="69"/>
      <c r="N485" s="69"/>
      <c r="O485" s="69"/>
      <c r="P485" s="69"/>
      <c r="Q485" s="69"/>
      <c r="R485" s="69"/>
    </row>
    <row r="486" spans="1:18" ht="23.25" x14ac:dyDescent="0.35">
      <c r="A486" s="71" t="s">
        <v>2445</v>
      </c>
      <c r="B486" s="69"/>
      <c r="C486" s="69"/>
      <c r="D486" s="69"/>
      <c r="E486" s="69"/>
      <c r="F486" s="69"/>
      <c r="G486" s="69"/>
      <c r="H486" s="69"/>
      <c r="I486" s="69"/>
      <c r="J486" s="69"/>
      <c r="K486" s="69"/>
      <c r="L486" s="69"/>
      <c r="M486" s="69"/>
      <c r="N486" s="69"/>
      <c r="O486" s="69"/>
      <c r="P486" s="69"/>
      <c r="Q486" s="69"/>
      <c r="R486" s="69"/>
    </row>
    <row r="487" spans="1:18" x14ac:dyDescent="0.2">
      <c r="A487" s="69"/>
      <c r="B487" s="69"/>
      <c r="C487" s="69"/>
      <c r="D487" s="69"/>
      <c r="E487" s="69"/>
      <c r="F487" s="69"/>
      <c r="G487" s="69"/>
      <c r="H487" s="69"/>
      <c r="I487" s="69"/>
      <c r="J487" s="69"/>
      <c r="K487" s="69"/>
      <c r="L487" s="69"/>
      <c r="M487" s="69"/>
      <c r="N487" s="69"/>
      <c r="O487" s="69"/>
      <c r="P487" s="69"/>
      <c r="Q487" s="69"/>
      <c r="R487" s="69"/>
    </row>
    <row r="488" spans="1:18" x14ac:dyDescent="0.2">
      <c r="A488" s="69"/>
      <c r="B488" s="69"/>
      <c r="C488" s="69"/>
      <c r="D488" s="69"/>
      <c r="E488" s="69"/>
      <c r="F488" s="69"/>
      <c r="G488" s="69"/>
      <c r="H488" s="69"/>
      <c r="I488" s="69"/>
      <c r="J488" s="69"/>
      <c r="K488" s="69"/>
      <c r="L488" s="69"/>
      <c r="M488" s="69"/>
      <c r="N488" s="69"/>
      <c r="O488" s="69"/>
      <c r="P488" s="69"/>
      <c r="Q488" s="69"/>
      <c r="R488" s="69"/>
    </row>
    <row r="489" spans="1:18" x14ac:dyDescent="0.2">
      <c r="A489" s="69"/>
      <c r="B489" s="69"/>
      <c r="C489" s="69"/>
      <c r="D489" s="69"/>
      <c r="E489" s="69"/>
      <c r="F489" s="69"/>
      <c r="G489" s="69"/>
      <c r="H489" s="69"/>
      <c r="I489" s="69"/>
      <c r="J489" s="69"/>
      <c r="K489" s="69"/>
      <c r="L489" s="69"/>
      <c r="M489" s="69"/>
      <c r="N489" s="69"/>
      <c r="O489" s="69"/>
      <c r="P489" s="69"/>
      <c r="Q489" s="69"/>
      <c r="R489" s="69"/>
    </row>
    <row r="490" spans="1:18" x14ac:dyDescent="0.2">
      <c r="A490" s="69"/>
      <c r="B490" s="69"/>
      <c r="C490" s="69"/>
      <c r="D490" s="69"/>
      <c r="E490" s="69"/>
      <c r="F490" s="69"/>
      <c r="G490" s="69"/>
      <c r="H490" s="69"/>
      <c r="I490" s="69"/>
      <c r="J490" s="69"/>
      <c r="K490" s="69"/>
      <c r="L490" s="69"/>
      <c r="M490" s="69"/>
      <c r="N490" s="69"/>
      <c r="O490" s="69"/>
      <c r="P490" s="69"/>
      <c r="Q490" s="69"/>
      <c r="R490" s="69"/>
    </row>
    <row r="491" spans="1:18" x14ac:dyDescent="0.2">
      <c r="A491" s="69"/>
      <c r="B491" s="69"/>
      <c r="C491" s="69"/>
      <c r="D491" s="69"/>
      <c r="E491" s="69"/>
      <c r="F491" s="69"/>
      <c r="G491" s="69"/>
      <c r="H491" s="69"/>
      <c r="I491" s="69"/>
      <c r="J491" s="69"/>
      <c r="K491" s="69"/>
      <c r="L491" s="69"/>
      <c r="M491" s="69"/>
      <c r="N491" s="69"/>
      <c r="O491" s="69"/>
      <c r="P491" s="69"/>
      <c r="Q491" s="69"/>
      <c r="R491" s="69"/>
    </row>
    <row r="492" spans="1:18" x14ac:dyDescent="0.2">
      <c r="A492" s="69"/>
      <c r="B492" s="69"/>
      <c r="C492" s="69"/>
      <c r="D492" s="69"/>
      <c r="E492" s="69"/>
      <c r="F492" s="69"/>
      <c r="G492" s="69"/>
      <c r="H492" s="69"/>
      <c r="I492" s="69"/>
      <c r="J492" s="69"/>
      <c r="K492" s="69"/>
      <c r="L492" s="69"/>
      <c r="M492" s="69"/>
      <c r="N492" s="69"/>
      <c r="O492" s="69"/>
      <c r="P492" s="69"/>
      <c r="Q492" s="69"/>
      <c r="R492" s="69"/>
    </row>
    <row r="493" spans="1:18" x14ac:dyDescent="0.2">
      <c r="A493" s="69"/>
      <c r="B493" s="69"/>
      <c r="C493" s="69"/>
      <c r="D493" s="69"/>
      <c r="E493" s="69"/>
      <c r="F493" s="69"/>
      <c r="G493" s="69"/>
      <c r="H493" s="69"/>
      <c r="I493" s="69"/>
      <c r="J493" s="69"/>
      <c r="K493" s="69"/>
      <c r="L493" s="69"/>
      <c r="M493" s="69"/>
      <c r="N493" s="69"/>
      <c r="O493" s="69"/>
      <c r="P493" s="69"/>
      <c r="Q493" s="69"/>
      <c r="R493" s="69"/>
    </row>
    <row r="494" spans="1:18" x14ac:dyDescent="0.2">
      <c r="A494" s="69"/>
      <c r="B494" s="69"/>
      <c r="C494" s="69"/>
      <c r="D494" s="69"/>
      <c r="E494" s="69"/>
      <c r="F494" s="69"/>
      <c r="G494" s="69"/>
      <c r="H494" s="69"/>
      <c r="I494" s="69"/>
      <c r="J494" s="69"/>
      <c r="K494" s="69"/>
      <c r="L494" s="69"/>
      <c r="M494" s="69"/>
      <c r="N494" s="69"/>
      <c r="O494" s="69"/>
      <c r="P494" s="69"/>
      <c r="Q494" s="69"/>
      <c r="R494" s="69"/>
    </row>
    <row r="495" spans="1:18" x14ac:dyDescent="0.2">
      <c r="A495" s="69"/>
      <c r="B495" s="69"/>
      <c r="C495" s="69"/>
      <c r="D495" s="69"/>
      <c r="E495" s="69"/>
      <c r="F495" s="69"/>
      <c r="G495" s="69"/>
      <c r="H495" s="69"/>
      <c r="I495" s="69"/>
      <c r="J495" s="69"/>
      <c r="K495" s="69"/>
      <c r="L495" s="69"/>
      <c r="M495" s="69"/>
      <c r="N495" s="69"/>
      <c r="O495" s="69"/>
      <c r="P495" s="69"/>
      <c r="Q495" s="69"/>
      <c r="R495" s="69"/>
    </row>
    <row r="496" spans="1:18" x14ac:dyDescent="0.2">
      <c r="A496" s="69"/>
      <c r="B496" s="69"/>
      <c r="C496" s="69"/>
      <c r="D496" s="69"/>
      <c r="E496" s="69"/>
      <c r="F496" s="69"/>
      <c r="G496" s="69"/>
      <c r="H496" s="69"/>
      <c r="I496" s="69"/>
      <c r="J496" s="69"/>
      <c r="K496" s="69"/>
      <c r="L496" s="69"/>
      <c r="M496" s="69"/>
      <c r="N496" s="69"/>
      <c r="O496" s="69"/>
      <c r="P496" s="69"/>
      <c r="Q496" s="69"/>
      <c r="R496" s="69"/>
    </row>
    <row r="497" spans="1:18" x14ac:dyDescent="0.2">
      <c r="A497" s="69"/>
      <c r="B497" s="69"/>
      <c r="C497" s="69"/>
      <c r="D497" s="69"/>
      <c r="E497" s="69"/>
      <c r="F497" s="69"/>
      <c r="G497" s="69"/>
      <c r="H497" s="69"/>
      <c r="I497" s="69"/>
      <c r="J497" s="69"/>
      <c r="K497" s="69"/>
      <c r="L497" s="69"/>
      <c r="M497" s="69"/>
      <c r="N497" s="69"/>
      <c r="O497" s="69"/>
      <c r="P497" s="69"/>
      <c r="Q497" s="69"/>
      <c r="R497" s="69"/>
    </row>
    <row r="498" spans="1:18" x14ac:dyDescent="0.2">
      <c r="A498" s="69"/>
      <c r="B498" s="69"/>
      <c r="C498" s="69"/>
      <c r="D498" s="69"/>
      <c r="E498" s="69"/>
      <c r="F498" s="69"/>
      <c r="G498" s="69"/>
      <c r="H498" s="69"/>
      <c r="I498" s="69"/>
      <c r="J498" s="69"/>
      <c r="K498" s="69"/>
      <c r="L498" s="69"/>
      <c r="M498" s="69"/>
      <c r="N498" s="69"/>
      <c r="O498" s="69"/>
      <c r="P498" s="69"/>
      <c r="Q498" s="69"/>
      <c r="R498" s="69"/>
    </row>
    <row r="499" spans="1:18" x14ac:dyDescent="0.2">
      <c r="A499" s="69"/>
      <c r="B499" s="69"/>
      <c r="C499" s="69"/>
      <c r="D499" s="69"/>
      <c r="E499" s="69"/>
      <c r="F499" s="69"/>
      <c r="G499" s="69"/>
      <c r="H499" s="69"/>
      <c r="I499" s="69"/>
      <c r="J499" s="69"/>
      <c r="K499" s="69"/>
      <c r="L499" s="69"/>
      <c r="M499" s="69"/>
      <c r="N499" s="69"/>
      <c r="O499" s="69"/>
      <c r="P499" s="69"/>
      <c r="Q499" s="69"/>
      <c r="R499" s="69"/>
    </row>
    <row r="500" spans="1:18" x14ac:dyDescent="0.2">
      <c r="A500" s="69"/>
      <c r="B500" s="69"/>
      <c r="C500" s="69"/>
      <c r="D500" s="69"/>
      <c r="E500" s="69"/>
      <c r="F500" s="69"/>
      <c r="G500" s="69"/>
      <c r="H500" s="69"/>
      <c r="I500" s="69"/>
      <c r="J500" s="69"/>
      <c r="K500" s="69"/>
      <c r="L500" s="69"/>
      <c r="M500" s="69"/>
      <c r="N500" s="69"/>
      <c r="O500" s="69"/>
      <c r="P500" s="69"/>
      <c r="Q500" s="69"/>
      <c r="R500" s="69"/>
    </row>
    <row r="501" spans="1:18" x14ac:dyDescent="0.2">
      <c r="A501" s="69"/>
      <c r="B501" s="69"/>
      <c r="C501" s="69"/>
      <c r="D501" s="69"/>
      <c r="E501" s="69"/>
      <c r="F501" s="69"/>
      <c r="G501" s="69"/>
      <c r="H501" s="69"/>
      <c r="I501" s="69"/>
      <c r="J501" s="69"/>
      <c r="K501" s="69"/>
      <c r="L501" s="69"/>
      <c r="M501" s="69"/>
      <c r="N501" s="69"/>
      <c r="O501" s="69"/>
      <c r="P501" s="69"/>
      <c r="Q501" s="69"/>
      <c r="R501" s="69"/>
    </row>
    <row r="502" spans="1:18" x14ac:dyDescent="0.2">
      <c r="A502" s="69"/>
      <c r="B502" s="69"/>
      <c r="C502" s="69"/>
      <c r="D502" s="69"/>
      <c r="E502" s="69"/>
      <c r="F502" s="69"/>
      <c r="G502" s="69"/>
      <c r="H502" s="69"/>
      <c r="I502" s="69"/>
      <c r="J502" s="69"/>
      <c r="K502" s="69"/>
      <c r="L502" s="69"/>
      <c r="M502" s="69"/>
      <c r="N502" s="69"/>
      <c r="O502" s="69"/>
      <c r="P502" s="69"/>
      <c r="Q502" s="69"/>
      <c r="R502" s="69"/>
    </row>
    <row r="503" spans="1:18" x14ac:dyDescent="0.2">
      <c r="A503" s="69"/>
      <c r="B503" s="69"/>
      <c r="C503" s="69"/>
      <c r="D503" s="69"/>
      <c r="E503" s="69"/>
      <c r="F503" s="69"/>
      <c r="G503" s="69"/>
      <c r="H503" s="69"/>
      <c r="I503" s="69"/>
      <c r="J503" s="69"/>
      <c r="K503" s="69"/>
      <c r="L503" s="69"/>
      <c r="M503" s="69"/>
      <c r="N503" s="69"/>
      <c r="O503" s="69"/>
      <c r="P503" s="69"/>
      <c r="Q503" s="69"/>
      <c r="R503" s="69"/>
    </row>
    <row r="504" spans="1:18" x14ac:dyDescent="0.2">
      <c r="A504" s="69"/>
      <c r="B504" s="69"/>
      <c r="C504" s="69"/>
      <c r="D504" s="69"/>
      <c r="E504" s="69"/>
      <c r="F504" s="69"/>
      <c r="G504" s="69"/>
      <c r="H504" s="69"/>
      <c r="I504" s="69"/>
      <c r="J504" s="69"/>
      <c r="K504" s="69"/>
      <c r="L504" s="69"/>
      <c r="M504" s="69"/>
      <c r="N504" s="69"/>
      <c r="O504" s="69"/>
      <c r="P504" s="69"/>
      <c r="Q504" s="69"/>
      <c r="R504" s="69"/>
    </row>
    <row r="505" spans="1:18" x14ac:dyDescent="0.2">
      <c r="A505" s="69"/>
      <c r="B505" s="69"/>
      <c r="C505" s="69"/>
      <c r="D505" s="69"/>
      <c r="E505" s="69"/>
      <c r="F505" s="69"/>
      <c r="G505" s="69"/>
      <c r="H505" s="69"/>
      <c r="I505" s="69"/>
      <c r="J505" s="69"/>
      <c r="K505" s="69"/>
      <c r="L505" s="69"/>
      <c r="M505" s="69"/>
      <c r="N505" s="69"/>
      <c r="O505" s="69"/>
      <c r="P505" s="69"/>
      <c r="Q505" s="69"/>
      <c r="R505" s="69"/>
    </row>
    <row r="506" spans="1:18" x14ac:dyDescent="0.2">
      <c r="A506" s="69"/>
      <c r="B506" s="69"/>
      <c r="C506" s="69"/>
      <c r="D506" s="69"/>
      <c r="E506" s="69"/>
      <c r="F506" s="69"/>
      <c r="G506" s="69"/>
      <c r="H506" s="69"/>
      <c r="I506" s="69"/>
      <c r="J506" s="69"/>
      <c r="K506" s="69"/>
      <c r="L506" s="69"/>
      <c r="M506" s="69"/>
      <c r="N506" s="69"/>
      <c r="O506" s="69"/>
      <c r="P506" s="69"/>
      <c r="Q506" s="69"/>
      <c r="R506" s="69"/>
    </row>
    <row r="507" spans="1:18" x14ac:dyDescent="0.2">
      <c r="A507" s="69"/>
      <c r="B507" s="69"/>
      <c r="C507" s="69"/>
      <c r="D507" s="69"/>
      <c r="E507" s="69"/>
      <c r="F507" s="69"/>
      <c r="G507" s="69"/>
      <c r="H507" s="69"/>
      <c r="I507" s="69"/>
      <c r="J507" s="69"/>
      <c r="K507" s="69"/>
      <c r="L507" s="69"/>
      <c r="M507" s="69"/>
      <c r="N507" s="69"/>
      <c r="O507" s="69"/>
      <c r="P507" s="69"/>
      <c r="Q507" s="69"/>
      <c r="R507" s="69"/>
    </row>
    <row r="508" spans="1:18" x14ac:dyDescent="0.2">
      <c r="A508" s="69"/>
      <c r="B508" s="69"/>
      <c r="C508" s="69"/>
      <c r="D508" s="69"/>
      <c r="E508" s="69"/>
      <c r="F508" s="69"/>
      <c r="G508" s="69"/>
      <c r="H508" s="69"/>
      <c r="I508" s="69"/>
      <c r="J508" s="69"/>
      <c r="K508" s="69"/>
      <c r="L508" s="69"/>
      <c r="M508" s="69"/>
      <c r="N508" s="69"/>
      <c r="O508" s="69"/>
      <c r="P508" s="69"/>
      <c r="Q508" s="69"/>
      <c r="R508" s="69"/>
    </row>
    <row r="509" spans="1:18" x14ac:dyDescent="0.2">
      <c r="A509" s="69"/>
      <c r="B509" s="69"/>
      <c r="C509" s="69"/>
      <c r="D509" s="69"/>
      <c r="E509" s="69"/>
      <c r="F509" s="69"/>
      <c r="G509" s="69"/>
      <c r="H509" s="69"/>
      <c r="I509" s="69"/>
      <c r="J509" s="69"/>
      <c r="K509" s="69"/>
      <c r="L509" s="69"/>
      <c r="M509" s="69"/>
      <c r="N509" s="69"/>
      <c r="O509" s="69"/>
      <c r="P509" s="69"/>
      <c r="Q509" s="69"/>
      <c r="R509" s="69"/>
    </row>
    <row r="510" spans="1:18" x14ac:dyDescent="0.2">
      <c r="A510" s="69"/>
      <c r="B510" s="69"/>
      <c r="C510" s="69"/>
      <c r="D510" s="69"/>
      <c r="E510" s="69"/>
      <c r="F510" s="69"/>
      <c r="G510" s="69"/>
      <c r="H510" s="69"/>
      <c r="I510" s="69"/>
      <c r="J510" s="69"/>
      <c r="K510" s="69"/>
      <c r="L510" s="69"/>
      <c r="M510" s="69"/>
      <c r="N510" s="69"/>
      <c r="O510" s="69"/>
      <c r="P510" s="69"/>
      <c r="Q510" s="69"/>
      <c r="R510" s="69"/>
    </row>
    <row r="511" spans="1:18" x14ac:dyDescent="0.2">
      <c r="A511" s="69"/>
      <c r="B511" s="69"/>
      <c r="C511" s="69"/>
      <c r="D511" s="69"/>
      <c r="E511" s="69"/>
      <c r="F511" s="69"/>
      <c r="G511" s="69"/>
      <c r="H511" s="69"/>
      <c r="I511" s="69"/>
      <c r="J511" s="69"/>
      <c r="K511" s="69"/>
      <c r="L511" s="69"/>
      <c r="M511" s="69"/>
      <c r="N511" s="69"/>
      <c r="O511" s="69"/>
      <c r="P511" s="69"/>
      <c r="Q511" s="69"/>
      <c r="R511" s="69"/>
    </row>
    <row r="512" spans="1:18" x14ac:dyDescent="0.2">
      <c r="A512" s="69"/>
      <c r="B512" s="69"/>
      <c r="C512" s="69"/>
      <c r="D512" s="69"/>
      <c r="E512" s="69"/>
      <c r="F512" s="69"/>
      <c r="G512" s="69"/>
      <c r="H512" s="69"/>
      <c r="I512" s="69"/>
      <c r="J512" s="69"/>
      <c r="K512" s="69"/>
      <c r="L512" s="69"/>
      <c r="M512" s="69"/>
      <c r="N512" s="69"/>
      <c r="O512" s="69"/>
      <c r="P512" s="69"/>
      <c r="Q512" s="69"/>
      <c r="R512" s="69"/>
    </row>
    <row r="513" spans="1:18" x14ac:dyDescent="0.2">
      <c r="A513" s="69"/>
      <c r="B513" s="69"/>
      <c r="C513" s="69"/>
      <c r="D513" s="69"/>
      <c r="E513" s="69"/>
      <c r="F513" s="69"/>
      <c r="G513" s="69"/>
      <c r="H513" s="69"/>
      <c r="I513" s="69"/>
      <c r="J513" s="69"/>
      <c r="K513" s="69"/>
      <c r="L513" s="69"/>
      <c r="M513" s="69"/>
      <c r="N513" s="69"/>
      <c r="O513" s="69"/>
      <c r="P513" s="69"/>
      <c r="Q513" s="69"/>
      <c r="R513" s="69"/>
    </row>
    <row r="514" spans="1:18" ht="23.25" x14ac:dyDescent="0.35">
      <c r="A514" s="87" t="s">
        <v>2523</v>
      </c>
      <c r="B514" s="69"/>
      <c r="C514" s="69"/>
      <c r="D514" s="69"/>
      <c r="E514" s="69"/>
      <c r="F514" s="69"/>
      <c r="G514" s="69"/>
      <c r="H514" s="69"/>
      <c r="I514" s="69"/>
      <c r="J514" s="69"/>
      <c r="K514" s="69"/>
      <c r="L514" s="69"/>
      <c r="M514" s="69"/>
      <c r="N514" s="69"/>
      <c r="O514" s="69"/>
      <c r="P514" s="69"/>
      <c r="Q514" s="133" t="s">
        <v>2686</v>
      </c>
      <c r="R514" s="134">
        <v>0</v>
      </c>
    </row>
    <row r="515" spans="1:18" x14ac:dyDescent="0.2">
      <c r="A515" s="69"/>
      <c r="B515" s="69"/>
      <c r="C515" s="69"/>
      <c r="D515" s="69"/>
      <c r="E515" s="69"/>
      <c r="F515" s="69"/>
      <c r="G515" s="69"/>
      <c r="H515" s="69"/>
      <c r="I515" s="69"/>
      <c r="J515" s="69"/>
      <c r="K515" s="69"/>
      <c r="L515" s="69"/>
      <c r="M515" s="69"/>
      <c r="N515" s="69"/>
      <c r="O515" s="69"/>
      <c r="P515" s="69"/>
      <c r="Q515" s="69"/>
      <c r="R515" s="69"/>
    </row>
    <row r="516" spans="1:18" x14ac:dyDescent="0.2">
      <c r="A516" s="69"/>
      <c r="B516" s="69"/>
      <c r="C516" s="69"/>
      <c r="D516" s="69"/>
      <c r="E516" s="69"/>
      <c r="F516" s="69"/>
      <c r="G516" s="69"/>
      <c r="H516" s="69"/>
      <c r="I516" s="69"/>
      <c r="J516" s="69"/>
      <c r="K516" s="69"/>
      <c r="L516" s="69"/>
      <c r="M516" s="69"/>
      <c r="N516" s="69"/>
      <c r="O516" s="69"/>
      <c r="P516" s="69"/>
      <c r="Q516" s="69"/>
      <c r="R516" s="69"/>
    </row>
    <row r="517" spans="1:18" x14ac:dyDescent="0.2">
      <c r="A517" s="69"/>
      <c r="B517" s="69"/>
      <c r="C517" s="69"/>
      <c r="D517" s="69"/>
      <c r="E517" s="69"/>
      <c r="F517" s="69"/>
      <c r="G517" s="69"/>
      <c r="H517" s="69"/>
      <c r="I517" s="69"/>
      <c r="J517" s="69"/>
      <c r="K517" s="69"/>
      <c r="L517" s="69"/>
      <c r="M517" s="69"/>
      <c r="N517" s="69"/>
      <c r="O517" s="69"/>
      <c r="P517" s="69"/>
      <c r="Q517" s="69"/>
      <c r="R517" s="69"/>
    </row>
    <row r="518" spans="1:18" x14ac:dyDescent="0.2">
      <c r="A518" s="69"/>
      <c r="B518" s="69"/>
      <c r="C518" s="69"/>
      <c r="D518" s="69"/>
      <c r="E518" s="69"/>
      <c r="F518" s="69"/>
      <c r="G518" s="69"/>
      <c r="H518" s="69"/>
      <c r="I518" s="69"/>
      <c r="J518" s="69"/>
      <c r="K518" s="69"/>
      <c r="L518" s="69"/>
      <c r="M518" s="69"/>
      <c r="N518" s="69"/>
      <c r="O518" s="69"/>
      <c r="P518" s="69"/>
      <c r="Q518" s="69"/>
      <c r="R518" s="69"/>
    </row>
    <row r="519" spans="1:18" x14ac:dyDescent="0.2">
      <c r="A519" s="69"/>
      <c r="B519" s="69"/>
      <c r="C519" s="69"/>
      <c r="D519" s="69"/>
      <c r="E519" s="69"/>
      <c r="F519" s="69"/>
      <c r="G519" s="69"/>
      <c r="H519" s="69"/>
      <c r="I519" s="69"/>
      <c r="J519" s="69"/>
      <c r="K519" s="69"/>
      <c r="L519" s="69"/>
      <c r="M519" s="69"/>
      <c r="N519" s="69"/>
      <c r="O519" s="69"/>
      <c r="P519" s="69"/>
      <c r="Q519" s="69"/>
      <c r="R519" s="69"/>
    </row>
    <row r="520" spans="1:18" x14ac:dyDescent="0.2">
      <c r="A520" s="69"/>
      <c r="B520" s="69"/>
      <c r="C520" s="69"/>
      <c r="D520" s="69"/>
      <c r="E520" s="69"/>
      <c r="F520" s="69"/>
      <c r="G520" s="69"/>
      <c r="H520" s="69"/>
      <c r="I520" s="69"/>
      <c r="J520" s="69"/>
      <c r="K520" s="69"/>
      <c r="L520" s="69"/>
      <c r="M520" s="69"/>
      <c r="N520" s="69"/>
      <c r="O520" s="69"/>
      <c r="P520" s="69"/>
      <c r="Q520" s="69"/>
      <c r="R520" s="69"/>
    </row>
    <row r="521" spans="1:18" x14ac:dyDescent="0.2">
      <c r="A521" s="69"/>
      <c r="B521" s="69"/>
      <c r="C521" s="69"/>
      <c r="D521" s="69"/>
      <c r="E521" s="69"/>
      <c r="F521" s="69"/>
      <c r="G521" s="69"/>
      <c r="H521" s="69"/>
      <c r="I521" s="69"/>
      <c r="J521" s="69"/>
      <c r="K521" s="69"/>
      <c r="L521" s="69"/>
      <c r="M521" s="69"/>
      <c r="N521" s="69"/>
      <c r="O521" s="69"/>
      <c r="P521" s="69"/>
      <c r="Q521" s="69"/>
      <c r="R521" s="69"/>
    </row>
    <row r="522" spans="1:18" x14ac:dyDescent="0.2">
      <c r="A522" s="69"/>
      <c r="B522" s="69"/>
      <c r="C522" s="69"/>
      <c r="D522" s="69"/>
      <c r="E522" s="69"/>
      <c r="F522" s="69"/>
      <c r="G522" s="69"/>
      <c r="H522" s="69"/>
      <c r="I522" s="69"/>
      <c r="J522" s="69"/>
      <c r="K522" s="69"/>
      <c r="L522" s="69"/>
      <c r="M522" s="69"/>
      <c r="N522" s="69"/>
      <c r="O522" s="69"/>
      <c r="P522" s="69"/>
      <c r="Q522" s="69"/>
      <c r="R522" s="69"/>
    </row>
    <row r="523" spans="1:18" x14ac:dyDescent="0.2">
      <c r="A523" s="69"/>
      <c r="B523" s="69"/>
      <c r="C523" s="69"/>
      <c r="D523" s="69"/>
      <c r="E523" s="69"/>
      <c r="F523" s="69"/>
      <c r="G523" s="69"/>
      <c r="H523" s="69"/>
      <c r="I523" s="69"/>
      <c r="J523" s="69"/>
      <c r="K523" s="69"/>
      <c r="L523" s="69"/>
      <c r="M523" s="69"/>
      <c r="N523" s="69"/>
      <c r="O523" s="69"/>
      <c r="P523" s="69"/>
      <c r="Q523" s="69"/>
      <c r="R523" s="69"/>
    </row>
    <row r="524" spans="1:18" x14ac:dyDescent="0.2">
      <c r="A524" s="69"/>
      <c r="B524" s="69"/>
      <c r="C524" s="69"/>
      <c r="D524" s="69"/>
      <c r="E524" s="69"/>
      <c r="F524" s="69"/>
      <c r="G524" s="69"/>
      <c r="H524" s="69"/>
      <c r="I524" s="69"/>
      <c r="J524" s="69"/>
      <c r="K524" s="69"/>
      <c r="L524" s="69"/>
      <c r="M524" s="69"/>
      <c r="N524" s="69"/>
      <c r="O524" s="69"/>
      <c r="P524" s="69"/>
      <c r="Q524" s="69"/>
      <c r="R524" s="69"/>
    </row>
    <row r="525" spans="1:18" x14ac:dyDescent="0.2">
      <c r="A525" s="69"/>
      <c r="B525" s="69"/>
      <c r="C525" s="69"/>
      <c r="D525" s="69"/>
      <c r="E525" s="69"/>
      <c r="F525" s="69"/>
      <c r="G525" s="69"/>
      <c r="H525" s="69"/>
      <c r="I525" s="69"/>
      <c r="J525" s="69"/>
      <c r="K525" s="69"/>
      <c r="L525" s="69"/>
      <c r="M525" s="69"/>
      <c r="N525" s="69"/>
      <c r="O525" s="69"/>
      <c r="P525" s="69"/>
      <c r="Q525" s="69"/>
      <c r="R525" s="69"/>
    </row>
    <row r="526" spans="1:18" x14ac:dyDescent="0.2">
      <c r="A526" s="69"/>
      <c r="B526" s="69"/>
      <c r="C526" s="69"/>
      <c r="D526" s="69"/>
      <c r="E526" s="69"/>
      <c r="F526" s="69"/>
      <c r="G526" s="69"/>
      <c r="H526" s="69"/>
      <c r="I526" s="69"/>
      <c r="J526" s="69"/>
      <c r="K526" s="69"/>
      <c r="L526" s="69"/>
      <c r="M526" s="69"/>
      <c r="N526" s="69"/>
      <c r="O526" s="69"/>
      <c r="P526" s="69"/>
      <c r="Q526" s="69"/>
      <c r="R526" s="69"/>
    </row>
    <row r="527" spans="1:18" x14ac:dyDescent="0.2">
      <c r="A527" s="69"/>
      <c r="B527" s="69"/>
      <c r="C527" s="69"/>
      <c r="D527" s="69"/>
      <c r="E527" s="69"/>
      <c r="F527" s="69"/>
      <c r="G527" s="69"/>
      <c r="H527" s="69"/>
      <c r="I527" s="69"/>
      <c r="J527" s="69"/>
      <c r="K527" s="69"/>
      <c r="L527" s="69"/>
      <c r="M527" s="69"/>
      <c r="N527" s="69"/>
      <c r="O527" s="69"/>
      <c r="P527" s="69"/>
      <c r="Q527" s="69"/>
      <c r="R527" s="69"/>
    </row>
    <row r="528" spans="1:18" x14ac:dyDescent="0.2">
      <c r="A528" s="69"/>
      <c r="B528" s="69"/>
      <c r="C528" s="69"/>
      <c r="D528" s="69"/>
      <c r="E528" s="69"/>
      <c r="F528" s="69"/>
      <c r="G528" s="69"/>
      <c r="H528" s="69"/>
      <c r="I528" s="69"/>
      <c r="J528" s="69"/>
      <c r="K528" s="69"/>
      <c r="L528" s="69"/>
      <c r="M528" s="69"/>
      <c r="N528" s="69"/>
      <c r="O528" s="69"/>
      <c r="P528" s="69"/>
      <c r="Q528" s="69"/>
      <c r="R528" s="69"/>
    </row>
    <row r="529" spans="1:18" x14ac:dyDescent="0.2">
      <c r="A529" s="69"/>
      <c r="B529" s="69"/>
      <c r="C529" s="69"/>
      <c r="D529" s="69"/>
      <c r="E529" s="69"/>
      <c r="F529" s="69"/>
      <c r="G529" s="69"/>
      <c r="H529" s="69"/>
      <c r="I529" s="69"/>
      <c r="J529" s="69"/>
      <c r="K529" s="69"/>
      <c r="L529" s="69"/>
      <c r="M529" s="69"/>
      <c r="N529" s="69"/>
      <c r="O529" s="69"/>
      <c r="P529" s="69"/>
      <c r="Q529" s="69"/>
      <c r="R529" s="69"/>
    </row>
    <row r="530" spans="1:18" x14ac:dyDescent="0.2">
      <c r="A530" s="69"/>
      <c r="B530" s="69"/>
      <c r="C530" s="69"/>
      <c r="D530" s="69"/>
      <c r="E530" s="69"/>
      <c r="F530" s="69"/>
      <c r="G530" s="69"/>
      <c r="H530" s="69"/>
      <c r="I530" s="69"/>
      <c r="J530" s="69"/>
      <c r="K530" s="69"/>
      <c r="L530" s="69"/>
      <c r="M530" s="69"/>
      <c r="N530" s="69"/>
      <c r="O530" s="69"/>
      <c r="P530" s="69"/>
      <c r="Q530" s="69"/>
      <c r="R530" s="69"/>
    </row>
    <row r="531" spans="1:18" x14ac:dyDescent="0.2">
      <c r="A531" s="69"/>
      <c r="B531" s="69"/>
      <c r="C531" s="69"/>
      <c r="D531" s="69"/>
      <c r="E531" s="69"/>
      <c r="F531" s="69"/>
      <c r="G531" s="69"/>
      <c r="H531" s="69"/>
      <c r="I531" s="69"/>
      <c r="J531" s="69"/>
      <c r="K531" s="69"/>
      <c r="L531" s="69"/>
      <c r="M531" s="69"/>
      <c r="N531" s="69"/>
      <c r="O531" s="69"/>
      <c r="P531" s="69"/>
      <c r="Q531" s="69"/>
      <c r="R531" s="69"/>
    </row>
    <row r="532" spans="1:18" x14ac:dyDescent="0.2">
      <c r="A532" s="69"/>
      <c r="B532" s="69"/>
      <c r="C532" s="69"/>
      <c r="D532" s="69"/>
      <c r="E532" s="69"/>
      <c r="F532" s="69"/>
      <c r="G532" s="69"/>
      <c r="H532" s="69"/>
      <c r="I532" s="69"/>
      <c r="J532" s="69"/>
      <c r="K532" s="69"/>
      <c r="L532" s="69"/>
      <c r="M532" s="69"/>
      <c r="N532" s="69"/>
      <c r="O532" s="69"/>
      <c r="P532" s="69"/>
      <c r="Q532" s="69"/>
      <c r="R532" s="69"/>
    </row>
    <row r="533" spans="1:18" x14ac:dyDescent="0.2">
      <c r="A533" s="69"/>
      <c r="B533" s="69"/>
      <c r="C533" s="69"/>
      <c r="D533" s="69"/>
      <c r="E533" s="69"/>
      <c r="F533" s="69"/>
      <c r="G533" s="69"/>
      <c r="H533" s="69"/>
      <c r="I533" s="69"/>
      <c r="J533" s="69"/>
      <c r="K533" s="69"/>
      <c r="L533" s="69"/>
      <c r="M533" s="69"/>
      <c r="N533" s="69"/>
      <c r="O533" s="69"/>
      <c r="P533" s="69"/>
      <c r="Q533" s="69"/>
      <c r="R533" s="69"/>
    </row>
    <row r="534" spans="1:18" x14ac:dyDescent="0.2">
      <c r="A534" s="69"/>
      <c r="B534" s="69"/>
      <c r="C534" s="69"/>
      <c r="D534" s="69"/>
      <c r="E534" s="69"/>
      <c r="F534" s="69"/>
      <c r="G534" s="69"/>
      <c r="H534" s="69"/>
      <c r="I534" s="69"/>
      <c r="J534" s="69"/>
      <c r="K534" s="69"/>
      <c r="L534" s="69"/>
      <c r="M534" s="69"/>
      <c r="N534" s="69"/>
      <c r="O534" s="69"/>
      <c r="P534" s="69"/>
      <c r="Q534" s="69"/>
      <c r="R534" s="69"/>
    </row>
    <row r="535" spans="1:18" x14ac:dyDescent="0.2">
      <c r="A535" s="69"/>
      <c r="B535" s="69"/>
      <c r="C535" s="69"/>
      <c r="D535" s="69"/>
      <c r="E535" s="69"/>
      <c r="F535" s="69"/>
      <c r="G535" s="69"/>
      <c r="H535" s="69"/>
      <c r="I535" s="69"/>
      <c r="J535" s="69"/>
      <c r="K535" s="69"/>
      <c r="L535" s="69"/>
      <c r="M535" s="69"/>
      <c r="N535" s="69"/>
      <c r="O535" s="69"/>
      <c r="P535" s="69"/>
      <c r="Q535" s="69"/>
      <c r="R535" s="69"/>
    </row>
    <row r="536" spans="1:18" x14ac:dyDescent="0.2">
      <c r="A536" s="69"/>
      <c r="B536" s="69"/>
      <c r="C536" s="69"/>
      <c r="D536" s="69"/>
      <c r="E536" s="69"/>
      <c r="F536" s="69"/>
      <c r="G536" s="69"/>
      <c r="H536" s="69"/>
      <c r="I536" s="69"/>
      <c r="J536" s="69"/>
      <c r="K536" s="69"/>
      <c r="L536" s="69"/>
      <c r="M536" s="69"/>
      <c r="N536" s="69"/>
      <c r="O536" s="69"/>
      <c r="P536" s="69"/>
      <c r="Q536" s="69"/>
      <c r="R536" s="69"/>
    </row>
    <row r="537" spans="1:18" x14ac:dyDescent="0.2">
      <c r="A537" s="69"/>
      <c r="B537" s="69"/>
      <c r="C537" s="69"/>
      <c r="D537" s="69"/>
      <c r="E537" s="69"/>
      <c r="F537" s="69"/>
      <c r="G537" s="69"/>
      <c r="H537" s="69"/>
      <c r="I537" s="69"/>
      <c r="J537" s="69"/>
      <c r="K537" s="69"/>
      <c r="L537" s="69"/>
      <c r="M537" s="69"/>
      <c r="N537" s="69"/>
      <c r="O537" s="69"/>
      <c r="P537" s="69"/>
      <c r="Q537" s="69"/>
      <c r="R537" s="69"/>
    </row>
    <row r="538" spans="1:18" x14ac:dyDescent="0.2">
      <c r="A538" s="69"/>
      <c r="B538" s="69"/>
      <c r="C538" s="69"/>
      <c r="D538" s="69"/>
      <c r="E538" s="69"/>
      <c r="F538" s="69"/>
      <c r="G538" s="69"/>
      <c r="H538" s="69"/>
      <c r="I538" s="69"/>
      <c r="J538" s="69"/>
      <c r="K538" s="69"/>
      <c r="L538" s="69"/>
      <c r="M538" s="69"/>
      <c r="N538" s="69"/>
      <c r="O538" s="69"/>
      <c r="P538" s="69"/>
      <c r="Q538" s="69"/>
      <c r="R538" s="69"/>
    </row>
    <row r="539" spans="1:18" x14ac:dyDescent="0.2">
      <c r="A539" s="69"/>
      <c r="B539" s="69"/>
      <c r="C539" s="69"/>
      <c r="D539" s="69"/>
      <c r="E539" s="69"/>
      <c r="F539" s="69"/>
      <c r="G539" s="69"/>
      <c r="H539" s="69"/>
      <c r="I539" s="69"/>
      <c r="J539" s="69"/>
      <c r="K539" s="69"/>
      <c r="L539" s="69"/>
      <c r="M539" s="69"/>
      <c r="N539" s="69"/>
      <c r="O539" s="69"/>
      <c r="P539" s="69"/>
      <c r="Q539" s="69"/>
      <c r="R539" s="69"/>
    </row>
    <row r="540" spans="1:18" x14ac:dyDescent="0.2">
      <c r="A540" s="69"/>
      <c r="B540" s="69"/>
      <c r="C540" s="69"/>
      <c r="D540" s="69"/>
      <c r="E540" s="69"/>
      <c r="F540" s="69"/>
      <c r="G540" s="69"/>
      <c r="H540" s="69"/>
      <c r="I540" s="69"/>
      <c r="J540" s="69"/>
      <c r="K540" s="69"/>
      <c r="L540" s="69"/>
      <c r="M540" s="69"/>
      <c r="N540" s="69"/>
      <c r="O540" s="69"/>
      <c r="P540" s="69"/>
      <c r="Q540" s="69"/>
      <c r="R540" s="69"/>
    </row>
    <row r="541" spans="1:18" x14ac:dyDescent="0.2">
      <c r="A541" s="69"/>
      <c r="B541" s="69"/>
      <c r="C541" s="69"/>
      <c r="D541" s="69"/>
      <c r="E541" s="69"/>
      <c r="F541" s="69"/>
      <c r="G541" s="69"/>
      <c r="H541" s="69"/>
      <c r="I541" s="69"/>
      <c r="J541" s="69"/>
      <c r="K541" s="69"/>
      <c r="L541" s="69"/>
      <c r="M541" s="69"/>
      <c r="N541" s="69"/>
      <c r="O541" s="69"/>
      <c r="P541" s="69"/>
      <c r="Q541" s="69"/>
      <c r="R541" s="69"/>
    </row>
    <row r="542" spans="1:18" x14ac:dyDescent="0.2">
      <c r="A542" s="69"/>
      <c r="B542" s="69"/>
      <c r="C542" s="69"/>
      <c r="D542" s="69"/>
      <c r="E542" s="69"/>
      <c r="F542" s="69"/>
      <c r="G542" s="69"/>
      <c r="H542" s="69"/>
      <c r="I542" s="69"/>
      <c r="J542" s="69"/>
      <c r="K542" s="69"/>
      <c r="L542" s="69"/>
      <c r="M542" s="69"/>
      <c r="N542" s="69"/>
      <c r="O542" s="69"/>
      <c r="P542" s="69"/>
      <c r="Q542" s="69"/>
      <c r="R542" s="69"/>
    </row>
    <row r="543" spans="1:18" ht="23.25" x14ac:dyDescent="0.35">
      <c r="A543" s="71" t="s">
        <v>2420</v>
      </c>
      <c r="B543" s="69"/>
      <c r="C543" s="69"/>
      <c r="D543" s="69"/>
      <c r="E543" s="69"/>
      <c r="F543" s="69"/>
      <c r="G543" s="69"/>
      <c r="H543" s="69"/>
      <c r="I543" s="69"/>
      <c r="J543" s="69"/>
      <c r="K543" s="69"/>
      <c r="L543" s="69"/>
      <c r="M543" s="69"/>
      <c r="N543" s="69"/>
      <c r="O543" s="69"/>
      <c r="P543" s="69"/>
      <c r="Q543" s="133" t="s">
        <v>2686</v>
      </c>
      <c r="R543" s="134">
        <v>0</v>
      </c>
    </row>
    <row r="544" spans="1:18" x14ac:dyDescent="0.2">
      <c r="A544" s="69"/>
      <c r="B544" s="69"/>
      <c r="C544" s="69"/>
      <c r="D544" s="69"/>
      <c r="E544" s="69"/>
      <c r="F544" s="69"/>
      <c r="G544" s="69"/>
      <c r="H544" s="69"/>
      <c r="I544" s="69"/>
      <c r="J544" s="69"/>
      <c r="K544" s="69"/>
      <c r="L544" s="69"/>
      <c r="M544" s="69"/>
      <c r="N544" s="69"/>
      <c r="O544" s="69"/>
      <c r="P544" s="69"/>
      <c r="Q544" s="69"/>
      <c r="R544" s="69"/>
    </row>
    <row r="545" spans="1:18" x14ac:dyDescent="0.2">
      <c r="A545" s="69"/>
      <c r="B545" s="69"/>
      <c r="C545" s="69"/>
      <c r="D545" s="69"/>
      <c r="E545" s="69"/>
      <c r="F545" s="69"/>
      <c r="G545" s="69"/>
      <c r="H545" s="69"/>
      <c r="I545" s="69"/>
      <c r="J545" s="69"/>
      <c r="K545" s="69"/>
      <c r="L545" s="69"/>
      <c r="M545" s="69"/>
      <c r="N545" s="69"/>
      <c r="O545" s="69"/>
      <c r="P545" s="69"/>
      <c r="Q545" s="69"/>
      <c r="R545" s="69"/>
    </row>
    <row r="546" spans="1:18" x14ac:dyDescent="0.2">
      <c r="A546" s="69"/>
      <c r="B546" s="69"/>
      <c r="C546" s="69"/>
      <c r="D546" s="69"/>
      <c r="E546" s="69"/>
      <c r="F546" s="69"/>
      <c r="G546" s="69"/>
      <c r="H546" s="69"/>
      <c r="I546" s="69"/>
      <c r="J546" s="69"/>
      <c r="K546" s="69"/>
      <c r="L546" s="69"/>
      <c r="M546" s="69"/>
      <c r="N546" s="69"/>
      <c r="O546" s="69"/>
      <c r="P546" s="69"/>
      <c r="Q546" s="69"/>
      <c r="R546" s="69"/>
    </row>
    <row r="547" spans="1:18" x14ac:dyDescent="0.2">
      <c r="A547" s="69"/>
      <c r="B547" s="69"/>
      <c r="C547" s="69"/>
      <c r="D547" s="69"/>
      <c r="E547" s="69"/>
      <c r="F547" s="69"/>
      <c r="G547" s="69"/>
      <c r="H547" s="69"/>
      <c r="I547" s="69"/>
      <c r="J547" s="69"/>
      <c r="K547" s="69"/>
      <c r="L547" s="69"/>
      <c r="M547" s="69"/>
      <c r="N547" s="69"/>
      <c r="O547" s="69"/>
      <c r="P547" s="69"/>
      <c r="Q547" s="69"/>
      <c r="R547" s="69"/>
    </row>
    <row r="548" spans="1:18" x14ac:dyDescent="0.2">
      <c r="A548" s="69"/>
      <c r="B548" s="69"/>
      <c r="C548" s="69"/>
      <c r="D548" s="69"/>
      <c r="E548" s="69"/>
      <c r="F548" s="69"/>
      <c r="G548" s="69"/>
      <c r="H548" s="69"/>
      <c r="I548" s="69"/>
      <c r="J548" s="69"/>
      <c r="K548" s="69"/>
      <c r="L548" s="69"/>
      <c r="M548" s="69"/>
      <c r="N548" s="69"/>
      <c r="O548" s="69"/>
      <c r="P548" s="69"/>
      <c r="Q548" s="69"/>
      <c r="R548" s="69"/>
    </row>
    <row r="549" spans="1:18" x14ac:dyDescent="0.2">
      <c r="A549" s="69"/>
      <c r="B549" s="69"/>
      <c r="C549" s="69"/>
      <c r="D549" s="69"/>
      <c r="E549" s="69"/>
      <c r="F549" s="69"/>
      <c r="G549" s="69"/>
      <c r="H549" s="69"/>
      <c r="I549" s="69"/>
      <c r="J549" s="69"/>
      <c r="K549" s="69"/>
      <c r="L549" s="69"/>
      <c r="M549" s="69"/>
      <c r="N549" s="69"/>
      <c r="O549" s="69"/>
      <c r="P549" s="69"/>
      <c r="Q549" s="69"/>
      <c r="R549" s="69"/>
    </row>
    <row r="550" spans="1:18" x14ac:dyDescent="0.2">
      <c r="A550" s="69"/>
      <c r="B550" s="69"/>
      <c r="C550" s="69"/>
      <c r="D550" s="69"/>
      <c r="E550" s="69"/>
      <c r="F550" s="69"/>
      <c r="G550" s="69"/>
      <c r="H550" s="69"/>
      <c r="I550" s="69"/>
      <c r="J550" s="69"/>
      <c r="K550" s="69"/>
      <c r="L550" s="69"/>
      <c r="M550" s="69"/>
      <c r="N550" s="69"/>
      <c r="O550" s="69"/>
      <c r="P550" s="69"/>
      <c r="Q550" s="69"/>
      <c r="R550" s="69"/>
    </row>
    <row r="551" spans="1:18" x14ac:dyDescent="0.2">
      <c r="A551" s="69"/>
      <c r="B551" s="69"/>
      <c r="C551" s="69"/>
      <c r="D551" s="69"/>
      <c r="E551" s="69"/>
      <c r="F551" s="69"/>
      <c r="G551" s="69"/>
      <c r="H551" s="69"/>
      <c r="I551" s="69"/>
      <c r="J551" s="69"/>
      <c r="K551" s="69"/>
      <c r="L551" s="69"/>
      <c r="M551" s="69"/>
      <c r="N551" s="69"/>
      <c r="O551" s="69"/>
      <c r="P551" s="69"/>
      <c r="Q551" s="69"/>
      <c r="R551" s="69"/>
    </row>
    <row r="552" spans="1:18" x14ac:dyDescent="0.2">
      <c r="A552" s="69"/>
      <c r="B552" s="69"/>
      <c r="C552" s="69"/>
      <c r="D552" s="69"/>
      <c r="E552" s="69"/>
      <c r="F552" s="69"/>
      <c r="G552" s="69"/>
      <c r="H552" s="69"/>
      <c r="I552" s="69"/>
      <c r="J552" s="69"/>
      <c r="K552" s="69"/>
      <c r="L552" s="69"/>
      <c r="M552" s="69"/>
      <c r="N552" s="69"/>
      <c r="O552" s="69"/>
      <c r="P552" s="69"/>
      <c r="Q552" s="69"/>
      <c r="R552" s="69"/>
    </row>
    <row r="553" spans="1:18" x14ac:dyDescent="0.2">
      <c r="A553" s="69"/>
      <c r="B553" s="69"/>
      <c r="C553" s="69"/>
      <c r="D553" s="69"/>
      <c r="E553" s="69"/>
      <c r="F553" s="69"/>
      <c r="G553" s="69"/>
      <c r="H553" s="69"/>
      <c r="I553" s="69"/>
      <c r="J553" s="69"/>
      <c r="K553" s="69"/>
      <c r="L553" s="69"/>
      <c r="M553" s="69"/>
      <c r="N553" s="69"/>
      <c r="O553" s="69"/>
      <c r="P553" s="69"/>
      <c r="Q553" s="69"/>
      <c r="R553" s="69"/>
    </row>
    <row r="554" spans="1:18" x14ac:dyDescent="0.2">
      <c r="A554" s="69"/>
      <c r="B554" s="69"/>
      <c r="C554" s="69"/>
      <c r="D554" s="69"/>
      <c r="E554" s="69"/>
      <c r="F554" s="69"/>
      <c r="G554" s="69"/>
      <c r="H554" s="69"/>
      <c r="I554" s="69"/>
      <c r="J554" s="69"/>
      <c r="K554" s="69"/>
      <c r="L554" s="69"/>
      <c r="M554" s="69"/>
      <c r="N554" s="69"/>
      <c r="O554" s="69"/>
      <c r="P554" s="69"/>
      <c r="Q554" s="69"/>
      <c r="R554" s="69"/>
    </row>
    <row r="555" spans="1:18" x14ac:dyDescent="0.2">
      <c r="A555" s="69"/>
      <c r="B555" s="69"/>
      <c r="C555" s="69"/>
      <c r="D555" s="69"/>
      <c r="E555" s="69"/>
      <c r="F555" s="69"/>
      <c r="G555" s="69"/>
      <c r="H555" s="69"/>
      <c r="I555" s="69"/>
      <c r="J555" s="69"/>
      <c r="K555" s="69"/>
      <c r="L555" s="69"/>
      <c r="M555" s="69"/>
      <c r="N555" s="69"/>
      <c r="O555" s="69"/>
      <c r="P555" s="69"/>
      <c r="Q555" s="69"/>
      <c r="R555" s="69"/>
    </row>
    <row r="556" spans="1:18" x14ac:dyDescent="0.2">
      <c r="A556" s="69"/>
      <c r="B556" s="69"/>
      <c r="C556" s="69"/>
      <c r="D556" s="69"/>
      <c r="E556" s="69"/>
      <c r="F556" s="69"/>
      <c r="G556" s="69"/>
      <c r="H556" s="69"/>
      <c r="I556" s="69"/>
      <c r="J556" s="69"/>
      <c r="K556" s="69"/>
      <c r="L556" s="69"/>
      <c r="M556" s="69"/>
      <c r="N556" s="69"/>
      <c r="O556" s="69"/>
      <c r="P556" s="69"/>
      <c r="Q556" s="69"/>
      <c r="R556" s="69"/>
    </row>
    <row r="557" spans="1:18" x14ac:dyDescent="0.2">
      <c r="A557" s="69"/>
      <c r="B557" s="69"/>
      <c r="C557" s="69"/>
      <c r="D557" s="69"/>
      <c r="E557" s="69"/>
      <c r="F557" s="69"/>
      <c r="G557" s="69"/>
      <c r="H557" s="69"/>
      <c r="I557" s="69"/>
      <c r="J557" s="69"/>
      <c r="K557" s="69"/>
      <c r="L557" s="69"/>
      <c r="M557" s="69"/>
      <c r="N557" s="69"/>
      <c r="O557" s="69"/>
      <c r="P557" s="69"/>
      <c r="Q557" s="69"/>
      <c r="R557" s="69"/>
    </row>
    <row r="558" spans="1:18" x14ac:dyDescent="0.2">
      <c r="A558" s="69"/>
      <c r="B558" s="69"/>
      <c r="C558" s="69"/>
      <c r="D558" s="69"/>
      <c r="E558" s="69"/>
      <c r="F558" s="69"/>
      <c r="G558" s="69"/>
      <c r="H558" s="69"/>
      <c r="I558" s="69"/>
      <c r="J558" s="69"/>
      <c r="K558" s="69"/>
      <c r="L558" s="69"/>
      <c r="M558" s="69"/>
      <c r="N558" s="69"/>
      <c r="O558" s="69"/>
      <c r="P558" s="69"/>
      <c r="Q558" s="69"/>
      <c r="R558" s="69"/>
    </row>
    <row r="559" spans="1:18" x14ac:dyDescent="0.2">
      <c r="A559" s="69"/>
      <c r="B559" s="69"/>
      <c r="C559" s="69"/>
      <c r="D559" s="69"/>
      <c r="E559" s="69"/>
      <c r="F559" s="69"/>
      <c r="G559" s="69"/>
      <c r="H559" s="69"/>
      <c r="I559" s="69"/>
      <c r="J559" s="69"/>
      <c r="K559" s="69"/>
      <c r="L559" s="69"/>
      <c r="M559" s="69"/>
      <c r="N559" s="69"/>
      <c r="O559" s="69"/>
      <c r="P559" s="69"/>
      <c r="Q559" s="69"/>
      <c r="R559" s="69"/>
    </row>
    <row r="560" spans="1:18" x14ac:dyDescent="0.2">
      <c r="A560" s="69"/>
      <c r="B560" s="69"/>
      <c r="C560" s="69"/>
      <c r="D560" s="69"/>
      <c r="E560" s="69"/>
      <c r="F560" s="69"/>
      <c r="G560" s="69"/>
      <c r="H560" s="69"/>
      <c r="I560" s="69"/>
      <c r="J560" s="69"/>
      <c r="K560" s="69"/>
      <c r="L560" s="69"/>
      <c r="M560" s="69"/>
      <c r="N560" s="69"/>
      <c r="O560" s="69"/>
      <c r="P560" s="69"/>
      <c r="Q560" s="69"/>
      <c r="R560" s="69"/>
    </row>
    <row r="561" spans="1:18" x14ac:dyDescent="0.2">
      <c r="A561" s="69"/>
      <c r="B561" s="69"/>
      <c r="C561" s="69"/>
      <c r="D561" s="69"/>
      <c r="E561" s="69"/>
      <c r="F561" s="69"/>
      <c r="G561" s="69"/>
      <c r="H561" s="69"/>
      <c r="I561" s="69"/>
      <c r="J561" s="69"/>
      <c r="K561" s="69"/>
      <c r="L561" s="69"/>
      <c r="M561" s="69"/>
      <c r="N561" s="69"/>
      <c r="O561" s="69"/>
      <c r="P561" s="69"/>
      <c r="Q561" s="69"/>
      <c r="R561" s="69"/>
    </row>
    <row r="562" spans="1:18" x14ac:dyDescent="0.2">
      <c r="A562" s="69"/>
      <c r="B562" s="69"/>
      <c r="C562" s="69"/>
      <c r="D562" s="69"/>
      <c r="E562" s="69"/>
      <c r="F562" s="69"/>
      <c r="G562" s="69"/>
      <c r="H562" s="69"/>
      <c r="I562" s="69"/>
      <c r="J562" s="69"/>
      <c r="K562" s="69"/>
      <c r="L562" s="69"/>
      <c r="M562" s="69"/>
      <c r="N562" s="69"/>
      <c r="O562" s="69"/>
      <c r="P562" s="69"/>
      <c r="Q562" s="69"/>
      <c r="R562" s="69"/>
    </row>
    <row r="563" spans="1:18" x14ac:dyDescent="0.2">
      <c r="A563" s="69"/>
      <c r="B563" s="69"/>
      <c r="C563" s="69"/>
      <c r="D563" s="69"/>
      <c r="E563" s="69"/>
      <c r="F563" s="69"/>
      <c r="G563" s="69"/>
      <c r="H563" s="69"/>
      <c r="I563" s="69"/>
      <c r="J563" s="69"/>
      <c r="K563" s="69"/>
      <c r="L563" s="69"/>
      <c r="M563" s="69"/>
      <c r="N563" s="69"/>
      <c r="O563" s="69"/>
      <c r="P563" s="69"/>
      <c r="Q563" s="69"/>
      <c r="R563" s="69"/>
    </row>
    <row r="564" spans="1:18" x14ac:dyDescent="0.2">
      <c r="A564" s="69"/>
      <c r="B564" s="69"/>
      <c r="C564" s="69"/>
      <c r="D564" s="69"/>
      <c r="E564" s="69"/>
      <c r="F564" s="69"/>
      <c r="G564" s="69"/>
      <c r="H564" s="69"/>
      <c r="I564" s="69"/>
      <c r="J564" s="69"/>
      <c r="K564" s="69"/>
      <c r="L564" s="69"/>
      <c r="M564" s="69"/>
      <c r="N564" s="69"/>
      <c r="O564" s="69"/>
      <c r="P564" s="69"/>
      <c r="Q564" s="69"/>
      <c r="R564" s="69"/>
    </row>
    <row r="565" spans="1:18" x14ac:dyDescent="0.2">
      <c r="A565" s="69"/>
      <c r="B565" s="69"/>
      <c r="C565" s="69"/>
      <c r="D565" s="69"/>
      <c r="E565" s="69"/>
      <c r="F565" s="69"/>
      <c r="G565" s="69"/>
      <c r="H565" s="69"/>
      <c r="I565" s="69"/>
      <c r="J565" s="69"/>
      <c r="K565" s="69"/>
      <c r="L565" s="69"/>
      <c r="M565" s="69"/>
      <c r="N565" s="69"/>
      <c r="O565" s="69"/>
      <c r="P565" s="69"/>
      <c r="Q565" s="69"/>
      <c r="R565" s="69"/>
    </row>
    <row r="566" spans="1:18" x14ac:dyDescent="0.2">
      <c r="A566" s="69"/>
      <c r="B566" s="69"/>
      <c r="C566" s="69"/>
      <c r="D566" s="69"/>
      <c r="E566" s="69"/>
      <c r="F566" s="69"/>
      <c r="G566" s="69"/>
      <c r="H566" s="69"/>
      <c r="I566" s="69"/>
      <c r="J566" s="69"/>
      <c r="K566" s="69"/>
      <c r="L566" s="69"/>
      <c r="M566" s="69"/>
      <c r="N566" s="69"/>
      <c r="O566" s="69"/>
      <c r="P566" s="69"/>
      <c r="Q566" s="69"/>
      <c r="R566" s="69"/>
    </row>
    <row r="567" spans="1:18" x14ac:dyDescent="0.2">
      <c r="A567" s="69"/>
      <c r="B567" s="69"/>
      <c r="C567" s="69"/>
      <c r="D567" s="69"/>
      <c r="E567" s="69"/>
      <c r="F567" s="69"/>
      <c r="G567" s="69"/>
      <c r="H567" s="69"/>
      <c r="I567" s="69"/>
      <c r="J567" s="69"/>
      <c r="K567" s="69"/>
      <c r="L567" s="69"/>
      <c r="M567" s="69"/>
      <c r="N567" s="69"/>
      <c r="O567" s="69"/>
      <c r="P567" s="69"/>
      <c r="Q567" s="69"/>
      <c r="R567" s="69"/>
    </row>
    <row r="568" spans="1:18" x14ac:dyDescent="0.2">
      <c r="A568" s="69"/>
      <c r="B568" s="69"/>
      <c r="C568" s="69"/>
      <c r="D568" s="69"/>
      <c r="E568" s="69"/>
      <c r="F568" s="69"/>
      <c r="G568" s="69"/>
      <c r="H568" s="69"/>
      <c r="I568" s="69"/>
      <c r="J568" s="69"/>
      <c r="K568" s="69"/>
      <c r="L568" s="69"/>
      <c r="M568" s="69"/>
      <c r="N568" s="69"/>
      <c r="O568" s="69"/>
      <c r="P568" s="69"/>
      <c r="Q568" s="69"/>
      <c r="R568" s="69"/>
    </row>
    <row r="569" spans="1:18" x14ac:dyDescent="0.2">
      <c r="A569" s="69"/>
      <c r="B569" s="69"/>
      <c r="C569" s="69"/>
      <c r="D569" s="69"/>
      <c r="E569" s="69"/>
      <c r="F569" s="69"/>
      <c r="G569" s="69"/>
      <c r="H569" s="69"/>
      <c r="I569" s="69"/>
      <c r="J569" s="69"/>
      <c r="K569" s="69"/>
      <c r="L569" s="69"/>
      <c r="M569" s="69"/>
      <c r="N569" s="69"/>
      <c r="O569" s="69"/>
      <c r="P569" s="69"/>
      <c r="Q569" s="69"/>
      <c r="R569" s="69"/>
    </row>
    <row r="570" spans="1:18" x14ac:dyDescent="0.2">
      <c r="A570" s="69"/>
      <c r="B570" s="69"/>
      <c r="C570" s="69"/>
      <c r="D570" s="69"/>
      <c r="E570" s="69"/>
      <c r="F570" s="69"/>
      <c r="G570" s="69"/>
      <c r="H570" s="69"/>
      <c r="I570" s="69"/>
      <c r="J570" s="69"/>
      <c r="K570" s="69"/>
      <c r="L570" s="69"/>
      <c r="M570" s="69"/>
      <c r="N570" s="69"/>
      <c r="O570" s="69"/>
      <c r="P570" s="69"/>
      <c r="Q570" s="69"/>
      <c r="R570" s="69"/>
    </row>
    <row r="571" spans="1:18" x14ac:dyDescent="0.2">
      <c r="A571" s="69"/>
      <c r="B571" s="69"/>
      <c r="C571" s="69"/>
      <c r="D571" s="69"/>
      <c r="E571" s="69"/>
      <c r="F571" s="69"/>
      <c r="G571" s="69"/>
      <c r="H571" s="69"/>
      <c r="I571" s="69"/>
      <c r="J571" s="69"/>
      <c r="K571" s="69"/>
      <c r="L571" s="69"/>
      <c r="M571" s="69"/>
      <c r="N571" s="69"/>
      <c r="O571" s="69"/>
      <c r="P571" s="69"/>
      <c r="Q571" s="69"/>
      <c r="R571" s="69"/>
    </row>
    <row r="572" spans="1:18" ht="23.25" x14ac:dyDescent="0.35">
      <c r="A572" s="71" t="s">
        <v>2565</v>
      </c>
      <c r="B572" s="69"/>
      <c r="C572" s="69"/>
      <c r="D572" s="69"/>
      <c r="E572" s="69"/>
      <c r="F572" s="69"/>
      <c r="G572" s="69"/>
      <c r="H572" s="69"/>
      <c r="I572" s="69"/>
      <c r="J572" s="69"/>
      <c r="K572" s="69"/>
      <c r="L572" s="69"/>
      <c r="M572" s="69"/>
      <c r="N572" s="69"/>
      <c r="O572" s="69"/>
      <c r="P572" s="69"/>
      <c r="Q572" s="133" t="s">
        <v>2686</v>
      </c>
      <c r="R572" s="134">
        <v>0</v>
      </c>
    </row>
    <row r="573" spans="1:18" x14ac:dyDescent="0.2">
      <c r="A573" s="69"/>
      <c r="B573" s="69"/>
      <c r="C573" s="69"/>
      <c r="D573" s="69"/>
      <c r="E573" s="69"/>
      <c r="F573" s="69"/>
      <c r="G573" s="69"/>
      <c r="H573" s="69"/>
      <c r="I573" s="69"/>
      <c r="J573" s="69"/>
      <c r="K573" s="69"/>
      <c r="L573" s="69"/>
      <c r="M573" s="69"/>
      <c r="N573" s="69"/>
      <c r="O573" s="69"/>
      <c r="P573" s="69"/>
      <c r="Q573" s="69"/>
      <c r="R573" s="69"/>
    </row>
    <row r="574" spans="1:18" x14ac:dyDescent="0.2">
      <c r="A574" s="69"/>
      <c r="B574" s="69"/>
      <c r="C574" s="69"/>
      <c r="D574" s="69"/>
      <c r="E574" s="69"/>
      <c r="F574" s="69"/>
      <c r="G574" s="69"/>
      <c r="H574" s="69"/>
      <c r="I574" s="69"/>
      <c r="J574" s="69"/>
      <c r="K574" s="69"/>
      <c r="L574" s="69"/>
      <c r="M574" s="69"/>
      <c r="N574" s="69"/>
      <c r="O574" s="69"/>
      <c r="P574" s="69"/>
      <c r="Q574" s="69"/>
      <c r="R574" s="69"/>
    </row>
    <row r="575" spans="1:18" x14ac:dyDescent="0.2">
      <c r="A575" s="69"/>
      <c r="B575" s="69"/>
      <c r="C575" s="69"/>
      <c r="D575" s="69"/>
      <c r="E575" s="69"/>
      <c r="F575" s="69"/>
      <c r="G575" s="69"/>
      <c r="H575" s="69"/>
      <c r="I575" s="69"/>
      <c r="J575" s="69"/>
      <c r="K575" s="69"/>
      <c r="L575" s="69"/>
      <c r="M575" s="69"/>
      <c r="N575" s="69"/>
      <c r="O575" s="69"/>
      <c r="P575" s="69"/>
      <c r="Q575" s="69"/>
      <c r="R575" s="69"/>
    </row>
    <row r="576" spans="1:18" x14ac:dyDescent="0.2">
      <c r="A576" s="69"/>
      <c r="B576" s="69"/>
      <c r="C576" s="69"/>
      <c r="D576" s="69"/>
      <c r="E576" s="69"/>
      <c r="F576" s="69"/>
      <c r="G576" s="69"/>
      <c r="H576" s="69"/>
      <c r="I576" s="69"/>
      <c r="J576" s="69"/>
      <c r="K576" s="69"/>
      <c r="L576" s="69"/>
      <c r="M576" s="69"/>
      <c r="N576" s="69"/>
      <c r="O576" s="69"/>
      <c r="P576" s="69"/>
      <c r="Q576" s="69"/>
      <c r="R576" s="69"/>
    </row>
    <row r="577" spans="1:18" x14ac:dyDescent="0.2">
      <c r="A577" s="69"/>
      <c r="B577" s="69"/>
      <c r="C577" s="69"/>
      <c r="D577" s="69"/>
      <c r="E577" s="69"/>
      <c r="F577" s="69"/>
      <c r="G577" s="69"/>
      <c r="H577" s="69"/>
      <c r="I577" s="69"/>
      <c r="J577" s="69"/>
      <c r="K577" s="69"/>
      <c r="L577" s="69"/>
      <c r="M577" s="69"/>
      <c r="N577" s="69"/>
      <c r="O577" s="69"/>
      <c r="P577" s="69"/>
      <c r="Q577" s="69"/>
      <c r="R577" s="69"/>
    </row>
    <row r="578" spans="1:18" x14ac:dyDescent="0.2">
      <c r="A578" s="69"/>
      <c r="B578" s="69"/>
      <c r="C578" s="69"/>
      <c r="D578" s="69"/>
      <c r="E578" s="69"/>
      <c r="F578" s="69"/>
      <c r="G578" s="69"/>
      <c r="H578" s="69"/>
      <c r="I578" s="69"/>
      <c r="J578" s="69"/>
      <c r="K578" s="69"/>
      <c r="L578" s="69"/>
      <c r="M578" s="69"/>
      <c r="N578" s="69"/>
      <c r="O578" s="69"/>
      <c r="P578" s="69"/>
      <c r="Q578" s="69"/>
      <c r="R578" s="69"/>
    </row>
    <row r="579" spans="1:18" x14ac:dyDescent="0.2">
      <c r="A579" s="69"/>
      <c r="B579" s="69"/>
      <c r="C579" s="69"/>
      <c r="D579" s="69"/>
      <c r="E579" s="69"/>
      <c r="F579" s="69"/>
      <c r="G579" s="69"/>
      <c r="H579" s="69"/>
      <c r="I579" s="69"/>
      <c r="J579" s="69"/>
      <c r="K579" s="69"/>
      <c r="L579" s="69"/>
      <c r="M579" s="69"/>
      <c r="N579" s="69"/>
      <c r="O579" s="69"/>
      <c r="P579" s="69"/>
      <c r="Q579" s="69"/>
      <c r="R579" s="69"/>
    </row>
    <row r="580" spans="1:18" x14ac:dyDescent="0.2">
      <c r="A580" s="69"/>
      <c r="B580" s="69"/>
      <c r="C580" s="69"/>
      <c r="D580" s="69"/>
      <c r="E580" s="69"/>
      <c r="F580" s="69"/>
      <c r="G580" s="69"/>
      <c r="H580" s="69"/>
      <c r="I580" s="69"/>
      <c r="J580" s="69"/>
      <c r="K580" s="69"/>
      <c r="L580" s="69"/>
      <c r="M580" s="69"/>
      <c r="N580" s="69"/>
      <c r="O580" s="69"/>
      <c r="P580" s="69"/>
      <c r="Q580" s="69"/>
      <c r="R580" s="69"/>
    </row>
    <row r="581" spans="1:18" x14ac:dyDescent="0.2">
      <c r="A581" s="69"/>
      <c r="B581" s="69"/>
      <c r="C581" s="69"/>
      <c r="D581" s="69"/>
      <c r="E581" s="69"/>
      <c r="F581" s="69"/>
      <c r="G581" s="69"/>
      <c r="H581" s="69"/>
      <c r="I581" s="69"/>
      <c r="J581" s="69"/>
      <c r="K581" s="69"/>
      <c r="L581" s="69"/>
      <c r="M581" s="69"/>
      <c r="N581" s="69"/>
      <c r="O581" s="69"/>
      <c r="P581" s="69"/>
      <c r="Q581" s="69"/>
      <c r="R581" s="69"/>
    </row>
    <row r="582" spans="1:18" x14ac:dyDescent="0.2">
      <c r="A582" s="69"/>
      <c r="B582" s="69"/>
      <c r="C582" s="69"/>
      <c r="D582" s="69"/>
      <c r="E582" s="69"/>
      <c r="F582" s="69"/>
      <c r="G582" s="69"/>
      <c r="H582" s="69"/>
      <c r="I582" s="69"/>
      <c r="J582" s="69"/>
      <c r="K582" s="69"/>
      <c r="L582" s="69"/>
      <c r="M582" s="69"/>
      <c r="N582" s="69"/>
      <c r="O582" s="69"/>
      <c r="P582" s="69"/>
      <c r="Q582" s="69"/>
      <c r="R582" s="69"/>
    </row>
    <row r="583" spans="1:18" x14ac:dyDescent="0.2">
      <c r="A583" s="69"/>
      <c r="B583" s="69"/>
      <c r="C583" s="69"/>
      <c r="D583" s="69"/>
      <c r="E583" s="69"/>
      <c r="F583" s="69"/>
      <c r="G583" s="69"/>
      <c r="H583" s="69"/>
      <c r="I583" s="69"/>
      <c r="J583" s="69"/>
      <c r="K583" s="69"/>
      <c r="L583" s="69"/>
      <c r="M583" s="69"/>
      <c r="N583" s="69"/>
      <c r="O583" s="69"/>
      <c r="P583" s="69"/>
      <c r="Q583" s="69"/>
      <c r="R583" s="69"/>
    </row>
    <row r="584" spans="1:18" x14ac:dyDescent="0.2">
      <c r="A584" s="69"/>
      <c r="B584" s="69"/>
      <c r="C584" s="69"/>
      <c r="D584" s="69"/>
      <c r="E584" s="69"/>
      <c r="F584" s="69"/>
      <c r="G584" s="69"/>
      <c r="H584" s="69"/>
      <c r="I584" s="69"/>
      <c r="J584" s="69"/>
      <c r="K584" s="69"/>
      <c r="L584" s="69"/>
      <c r="M584" s="69"/>
      <c r="N584" s="69"/>
      <c r="O584" s="69"/>
      <c r="P584" s="69"/>
      <c r="Q584" s="69"/>
      <c r="R584" s="69"/>
    </row>
    <row r="585" spans="1:18" x14ac:dyDescent="0.2">
      <c r="A585" s="69"/>
      <c r="B585" s="69"/>
      <c r="C585" s="69"/>
      <c r="D585" s="69"/>
      <c r="E585" s="69"/>
      <c r="F585" s="69"/>
      <c r="G585" s="69"/>
      <c r="H585" s="69"/>
      <c r="I585" s="69"/>
      <c r="J585" s="69"/>
      <c r="K585" s="69"/>
      <c r="L585" s="69"/>
      <c r="M585" s="69"/>
      <c r="N585" s="69"/>
      <c r="O585" s="69"/>
      <c r="P585" s="69"/>
      <c r="Q585" s="69"/>
      <c r="R585" s="69"/>
    </row>
    <row r="586" spans="1:18" x14ac:dyDescent="0.2">
      <c r="A586" s="69"/>
      <c r="B586" s="69"/>
      <c r="C586" s="69"/>
      <c r="D586" s="69"/>
      <c r="E586" s="69"/>
      <c r="F586" s="69"/>
      <c r="G586" s="69"/>
      <c r="H586" s="69"/>
      <c r="I586" s="69"/>
      <c r="J586" s="69"/>
      <c r="K586" s="69"/>
      <c r="L586" s="69"/>
      <c r="M586" s="69"/>
      <c r="N586" s="69"/>
      <c r="O586" s="69"/>
      <c r="P586" s="69"/>
      <c r="Q586" s="69"/>
      <c r="R586" s="69"/>
    </row>
    <row r="587" spans="1:18" x14ac:dyDescent="0.2">
      <c r="A587" s="69"/>
      <c r="B587" s="69"/>
      <c r="C587" s="69"/>
      <c r="D587" s="69"/>
      <c r="E587" s="69"/>
      <c r="F587" s="69"/>
      <c r="G587" s="69"/>
      <c r="H587" s="69"/>
      <c r="I587" s="69"/>
      <c r="J587" s="69"/>
      <c r="K587" s="69"/>
      <c r="L587" s="69"/>
      <c r="M587" s="69"/>
      <c r="N587" s="69"/>
      <c r="O587" s="69"/>
      <c r="P587" s="69"/>
      <c r="Q587" s="69"/>
      <c r="R587" s="69"/>
    </row>
    <row r="588" spans="1:18" x14ac:dyDescent="0.2">
      <c r="A588" s="69"/>
      <c r="B588" s="69"/>
      <c r="C588" s="69"/>
      <c r="D588" s="69"/>
      <c r="E588" s="69"/>
      <c r="F588" s="69"/>
      <c r="G588" s="69"/>
      <c r="H588" s="69"/>
      <c r="I588" s="69"/>
      <c r="J588" s="69"/>
      <c r="K588" s="69"/>
      <c r="L588" s="69"/>
      <c r="M588" s="69"/>
      <c r="N588" s="69"/>
      <c r="O588" s="69"/>
      <c r="P588" s="69"/>
      <c r="Q588" s="69"/>
      <c r="R588" s="69"/>
    </row>
    <row r="589" spans="1:18" x14ac:dyDescent="0.2">
      <c r="A589" s="69"/>
      <c r="B589" s="69"/>
      <c r="C589" s="69"/>
      <c r="D589" s="69"/>
      <c r="E589" s="69"/>
      <c r="F589" s="69"/>
      <c r="G589" s="69"/>
      <c r="H589" s="69"/>
      <c r="I589" s="69"/>
      <c r="J589" s="69"/>
      <c r="K589" s="69"/>
      <c r="L589" s="69"/>
      <c r="M589" s="69"/>
      <c r="N589" s="69"/>
      <c r="O589" s="69"/>
      <c r="P589" s="69"/>
      <c r="Q589" s="69"/>
      <c r="R589" s="69"/>
    </row>
    <row r="590" spans="1:18" x14ac:dyDescent="0.2">
      <c r="A590" s="69"/>
      <c r="B590" s="69"/>
      <c r="C590" s="69"/>
      <c r="D590" s="69"/>
      <c r="E590" s="69"/>
      <c r="F590" s="69"/>
      <c r="G590" s="69"/>
      <c r="H590" s="69"/>
      <c r="I590" s="69"/>
      <c r="J590" s="69"/>
      <c r="K590" s="69"/>
      <c r="L590" s="69"/>
      <c r="M590" s="69"/>
      <c r="N590" s="69"/>
      <c r="O590" s="69"/>
      <c r="P590" s="69"/>
      <c r="Q590" s="69"/>
      <c r="R590" s="69"/>
    </row>
    <row r="591" spans="1:18" x14ac:dyDescent="0.2">
      <c r="A591" s="69"/>
      <c r="B591" s="69"/>
      <c r="C591" s="69"/>
      <c r="D591" s="69"/>
      <c r="E591" s="69"/>
      <c r="F591" s="69"/>
      <c r="G591" s="69"/>
      <c r="H591" s="69"/>
      <c r="I591" s="69"/>
      <c r="J591" s="69"/>
      <c r="K591" s="69"/>
      <c r="L591" s="69"/>
      <c r="M591" s="69"/>
      <c r="N591" s="69"/>
      <c r="O591" s="69"/>
      <c r="P591" s="69"/>
      <c r="Q591" s="69"/>
      <c r="R591" s="69"/>
    </row>
    <row r="592" spans="1:18" x14ac:dyDescent="0.2">
      <c r="A592" s="69"/>
      <c r="B592" s="69"/>
      <c r="C592" s="69"/>
      <c r="D592" s="69"/>
      <c r="E592" s="69"/>
      <c r="F592" s="69"/>
      <c r="G592" s="69"/>
      <c r="H592" s="69"/>
      <c r="I592" s="69"/>
      <c r="J592" s="69"/>
      <c r="K592" s="69"/>
      <c r="L592" s="69"/>
      <c r="M592" s="69"/>
      <c r="N592" s="69"/>
      <c r="O592" s="69"/>
      <c r="P592" s="69"/>
      <c r="Q592" s="69"/>
      <c r="R592" s="69"/>
    </row>
    <row r="593" spans="1:18" x14ac:dyDescent="0.2">
      <c r="A593" s="69"/>
      <c r="B593" s="69"/>
      <c r="C593" s="69"/>
      <c r="D593" s="69"/>
      <c r="E593" s="69"/>
      <c r="F593" s="69"/>
      <c r="G593" s="69"/>
      <c r="H593" s="69"/>
      <c r="I593" s="69"/>
      <c r="J593" s="69"/>
      <c r="K593" s="69"/>
      <c r="L593" s="69"/>
      <c r="M593" s="69"/>
      <c r="N593" s="69"/>
      <c r="O593" s="69"/>
      <c r="P593" s="69"/>
      <c r="Q593" s="69"/>
      <c r="R593" s="69"/>
    </row>
    <row r="594" spans="1:18" x14ac:dyDescent="0.2">
      <c r="A594" s="69"/>
      <c r="B594" s="69"/>
      <c r="C594" s="69"/>
      <c r="D594" s="69"/>
      <c r="E594" s="69"/>
      <c r="F594" s="69"/>
      <c r="G594" s="69"/>
      <c r="H594" s="69"/>
      <c r="I594" s="69"/>
      <c r="J594" s="69"/>
      <c r="K594" s="69"/>
      <c r="L594" s="69"/>
      <c r="M594" s="69"/>
      <c r="N594" s="69"/>
      <c r="O594" s="69"/>
      <c r="P594" s="69"/>
      <c r="Q594" s="69"/>
      <c r="R594" s="69"/>
    </row>
    <row r="595" spans="1:18" x14ac:dyDescent="0.2">
      <c r="A595" s="69"/>
      <c r="B595" s="69"/>
      <c r="C595" s="69"/>
      <c r="D595" s="69"/>
      <c r="E595" s="69"/>
      <c r="F595" s="69"/>
      <c r="G595" s="69"/>
      <c r="H595" s="69"/>
      <c r="I595" s="69"/>
      <c r="J595" s="69"/>
      <c r="K595" s="69"/>
      <c r="L595" s="69"/>
      <c r="M595" s="69"/>
      <c r="N595" s="69"/>
      <c r="O595" s="69"/>
      <c r="P595" s="69"/>
      <c r="Q595" s="69"/>
      <c r="R595" s="69"/>
    </row>
    <row r="596" spans="1:18" x14ac:dyDescent="0.2">
      <c r="A596" s="69"/>
      <c r="B596" s="69"/>
      <c r="C596" s="69"/>
      <c r="D596" s="69"/>
      <c r="E596" s="69"/>
      <c r="F596" s="69"/>
      <c r="G596" s="69"/>
      <c r="H596" s="69"/>
      <c r="I596" s="69"/>
      <c r="J596" s="69"/>
      <c r="K596" s="69"/>
      <c r="L596" s="69"/>
      <c r="M596" s="69"/>
      <c r="N596" s="69"/>
      <c r="O596" s="69"/>
      <c r="P596" s="69"/>
      <c r="Q596" s="69"/>
      <c r="R596" s="69"/>
    </row>
    <row r="597" spans="1:18" x14ac:dyDescent="0.2">
      <c r="A597" s="69"/>
      <c r="B597" s="69"/>
      <c r="C597" s="69"/>
      <c r="D597" s="69"/>
      <c r="E597" s="69"/>
      <c r="F597" s="69"/>
      <c r="G597" s="69"/>
      <c r="H597" s="69"/>
      <c r="I597" s="69"/>
      <c r="J597" s="69"/>
      <c r="K597" s="69"/>
      <c r="L597" s="69"/>
      <c r="M597" s="69"/>
      <c r="N597" s="69"/>
      <c r="O597" s="69"/>
      <c r="P597" s="69"/>
      <c r="Q597" s="69"/>
      <c r="R597" s="69"/>
    </row>
    <row r="598" spans="1:18" x14ac:dyDescent="0.2">
      <c r="A598" s="69"/>
      <c r="B598" s="69"/>
      <c r="C598" s="69"/>
      <c r="D598" s="69"/>
      <c r="E598" s="69"/>
      <c r="F598" s="69"/>
      <c r="G598" s="69"/>
      <c r="H598" s="69"/>
      <c r="I598" s="69"/>
      <c r="J598" s="69"/>
      <c r="K598" s="69"/>
      <c r="L598" s="69"/>
      <c r="M598" s="69"/>
      <c r="N598" s="69"/>
      <c r="O598" s="69"/>
      <c r="P598" s="69"/>
      <c r="Q598" s="69"/>
      <c r="R598" s="69"/>
    </row>
    <row r="599" spans="1:18" x14ac:dyDescent="0.2">
      <c r="A599" s="69"/>
      <c r="B599" s="69"/>
      <c r="C599" s="69"/>
      <c r="D599" s="69"/>
      <c r="E599" s="69"/>
      <c r="F599" s="69"/>
      <c r="G599" s="69"/>
      <c r="H599" s="69"/>
      <c r="I599" s="69"/>
      <c r="J599" s="69"/>
      <c r="K599" s="69"/>
      <c r="L599" s="69"/>
      <c r="M599" s="69"/>
      <c r="N599" s="69"/>
      <c r="O599" s="69"/>
      <c r="P599" s="69"/>
      <c r="Q599" s="69"/>
      <c r="R599" s="69"/>
    </row>
    <row r="600" spans="1:18" ht="23.25" x14ac:dyDescent="0.35">
      <c r="A600" s="71" t="s">
        <v>2564</v>
      </c>
      <c r="B600" s="69"/>
      <c r="C600" s="69"/>
      <c r="D600" s="69"/>
      <c r="E600" s="69"/>
      <c r="F600" s="69"/>
      <c r="G600" s="69"/>
      <c r="H600" s="69"/>
      <c r="I600" s="69"/>
      <c r="J600" s="69"/>
      <c r="K600" s="69"/>
      <c r="L600" s="69"/>
      <c r="M600" s="69"/>
      <c r="N600" s="69"/>
      <c r="O600" s="69"/>
      <c r="P600" s="69"/>
      <c r="Q600" s="133" t="s">
        <v>2686</v>
      </c>
      <c r="R600" s="134">
        <v>0</v>
      </c>
    </row>
    <row r="601" spans="1:18" x14ac:dyDescent="0.2">
      <c r="A601" s="69"/>
      <c r="B601" s="69"/>
      <c r="C601" s="69"/>
      <c r="D601" s="69"/>
      <c r="E601" s="69"/>
      <c r="F601" s="69"/>
      <c r="G601" s="69"/>
      <c r="H601" s="69"/>
      <c r="I601" s="69"/>
      <c r="J601" s="69"/>
      <c r="K601" s="69"/>
      <c r="L601" s="69"/>
      <c r="M601" s="69"/>
      <c r="N601" s="69"/>
      <c r="O601" s="69"/>
      <c r="P601" s="69"/>
      <c r="Q601" s="69"/>
      <c r="R601" s="69"/>
    </row>
    <row r="602" spans="1:18" x14ac:dyDescent="0.2">
      <c r="A602" s="69"/>
      <c r="B602" s="69"/>
      <c r="C602" s="69"/>
      <c r="D602" s="69"/>
      <c r="E602" s="69"/>
      <c r="F602" s="69"/>
      <c r="G602" s="69"/>
      <c r="H602" s="69"/>
      <c r="I602" s="69"/>
      <c r="J602" s="69"/>
      <c r="K602" s="69"/>
      <c r="L602" s="69"/>
      <c r="M602" s="69"/>
      <c r="N602" s="69"/>
      <c r="O602" s="69"/>
      <c r="P602" s="69"/>
      <c r="Q602" s="69"/>
      <c r="R602" s="69"/>
    </row>
    <row r="603" spans="1:18" x14ac:dyDescent="0.2">
      <c r="A603" s="69"/>
      <c r="B603" s="69"/>
      <c r="C603" s="69"/>
      <c r="D603" s="69"/>
      <c r="E603" s="69"/>
      <c r="F603" s="69"/>
      <c r="G603" s="69"/>
      <c r="H603" s="69"/>
      <c r="I603" s="69"/>
      <c r="J603" s="69"/>
      <c r="K603" s="69"/>
      <c r="L603" s="69"/>
      <c r="M603" s="69"/>
      <c r="N603" s="69"/>
      <c r="O603" s="69"/>
      <c r="P603" s="69"/>
      <c r="Q603" s="69"/>
      <c r="R603" s="69"/>
    </row>
    <row r="604" spans="1:18" x14ac:dyDescent="0.2">
      <c r="A604" s="69"/>
      <c r="B604" s="69"/>
      <c r="C604" s="69"/>
      <c r="D604" s="69"/>
      <c r="E604" s="69"/>
      <c r="F604" s="69"/>
      <c r="G604" s="69"/>
      <c r="H604" s="69"/>
      <c r="I604" s="69"/>
      <c r="J604" s="69"/>
      <c r="K604" s="69"/>
      <c r="L604" s="69"/>
      <c r="M604" s="69"/>
      <c r="N604" s="69"/>
      <c r="O604" s="69"/>
      <c r="P604" s="69"/>
      <c r="Q604" s="69"/>
      <c r="R604" s="69"/>
    </row>
    <row r="605" spans="1:18" x14ac:dyDescent="0.2">
      <c r="A605" s="69"/>
      <c r="B605" s="69"/>
      <c r="C605" s="69"/>
      <c r="D605" s="69"/>
      <c r="E605" s="69"/>
      <c r="F605" s="69"/>
      <c r="G605" s="69"/>
      <c r="H605" s="69"/>
      <c r="I605" s="69"/>
      <c r="J605" s="69"/>
      <c r="K605" s="69"/>
      <c r="L605" s="69"/>
      <c r="M605" s="69"/>
      <c r="N605" s="69"/>
      <c r="O605" s="69"/>
      <c r="P605" s="69"/>
      <c r="Q605" s="69"/>
      <c r="R605" s="69"/>
    </row>
    <row r="606" spans="1:18" x14ac:dyDescent="0.2">
      <c r="A606" s="69"/>
      <c r="B606" s="69"/>
      <c r="C606" s="69"/>
      <c r="D606" s="69"/>
      <c r="E606" s="69"/>
      <c r="F606" s="69"/>
      <c r="G606" s="69"/>
      <c r="H606" s="69"/>
      <c r="I606" s="69"/>
      <c r="J606" s="69"/>
      <c r="K606" s="69"/>
      <c r="L606" s="69"/>
      <c r="M606" s="69"/>
      <c r="N606" s="69"/>
      <c r="O606" s="69"/>
      <c r="P606" s="69"/>
      <c r="Q606" s="69"/>
      <c r="R606" s="69"/>
    </row>
    <row r="607" spans="1:18" x14ac:dyDescent="0.2">
      <c r="A607" s="69"/>
      <c r="B607" s="69"/>
      <c r="C607" s="69"/>
      <c r="D607" s="69"/>
      <c r="E607" s="69"/>
      <c r="F607" s="69"/>
      <c r="G607" s="69"/>
      <c r="H607" s="69"/>
      <c r="I607" s="69"/>
      <c r="J607" s="69"/>
      <c r="K607" s="69"/>
      <c r="L607" s="69"/>
      <c r="M607" s="69"/>
      <c r="N607" s="69"/>
      <c r="O607" s="69"/>
      <c r="P607" s="69"/>
      <c r="Q607" s="69"/>
      <c r="R607" s="69"/>
    </row>
    <row r="608" spans="1:18" x14ac:dyDescent="0.2">
      <c r="A608" s="69"/>
      <c r="B608" s="69"/>
      <c r="C608" s="69"/>
      <c r="D608" s="69"/>
      <c r="E608" s="69"/>
      <c r="F608" s="69"/>
      <c r="G608" s="69"/>
      <c r="H608" s="69"/>
      <c r="I608" s="69"/>
      <c r="J608" s="69"/>
      <c r="K608" s="69"/>
      <c r="L608" s="69"/>
      <c r="M608" s="69"/>
      <c r="N608" s="69"/>
      <c r="O608" s="69"/>
      <c r="P608" s="69"/>
      <c r="Q608" s="69"/>
      <c r="R608" s="69"/>
    </row>
    <row r="609" spans="1:18" x14ac:dyDescent="0.2">
      <c r="A609" s="69"/>
      <c r="B609" s="69"/>
      <c r="C609" s="69"/>
      <c r="D609" s="69"/>
      <c r="E609" s="69"/>
      <c r="F609" s="69"/>
      <c r="G609" s="69"/>
      <c r="H609" s="69"/>
      <c r="I609" s="69"/>
      <c r="J609" s="69"/>
      <c r="K609" s="69"/>
      <c r="L609" s="69"/>
      <c r="M609" s="69"/>
      <c r="N609" s="69"/>
      <c r="O609" s="69"/>
      <c r="P609" s="69"/>
      <c r="Q609" s="69"/>
      <c r="R609" s="69"/>
    </row>
    <row r="610" spans="1:18" x14ac:dyDescent="0.2">
      <c r="A610" s="69"/>
      <c r="B610" s="69"/>
      <c r="C610" s="69"/>
      <c r="D610" s="69"/>
      <c r="E610" s="69"/>
      <c r="F610" s="69"/>
      <c r="G610" s="69"/>
      <c r="H610" s="69"/>
      <c r="I610" s="69"/>
      <c r="J610" s="69"/>
      <c r="K610" s="69"/>
      <c r="L610" s="69"/>
      <c r="M610" s="69"/>
      <c r="N610" s="69"/>
      <c r="O610" s="69"/>
      <c r="P610" s="69"/>
      <c r="Q610" s="69"/>
      <c r="R610" s="69"/>
    </row>
    <row r="611" spans="1:18" x14ac:dyDescent="0.2">
      <c r="A611" s="69"/>
      <c r="B611" s="69"/>
      <c r="C611" s="69"/>
      <c r="D611" s="69"/>
      <c r="E611" s="69"/>
      <c r="F611" s="69"/>
      <c r="G611" s="69"/>
      <c r="H611" s="69"/>
      <c r="I611" s="69"/>
      <c r="J611" s="69"/>
      <c r="K611" s="69"/>
      <c r="L611" s="69"/>
      <c r="M611" s="69"/>
      <c r="N611" s="69"/>
      <c r="O611" s="69"/>
      <c r="P611" s="69"/>
      <c r="Q611" s="69"/>
      <c r="R611" s="69"/>
    </row>
    <row r="612" spans="1:18" x14ac:dyDescent="0.2">
      <c r="A612" s="69"/>
      <c r="B612" s="69"/>
      <c r="C612" s="69"/>
      <c r="D612" s="69"/>
      <c r="E612" s="69"/>
      <c r="F612" s="69"/>
      <c r="G612" s="69"/>
      <c r="H612" s="69"/>
      <c r="I612" s="69"/>
      <c r="J612" s="69"/>
      <c r="K612" s="69"/>
      <c r="L612" s="69"/>
      <c r="M612" s="69"/>
      <c r="N612" s="69"/>
      <c r="O612" s="69"/>
      <c r="P612" s="69"/>
      <c r="Q612" s="69"/>
      <c r="R612" s="69"/>
    </row>
    <row r="613" spans="1:18" x14ac:dyDescent="0.2">
      <c r="A613" s="69"/>
      <c r="B613" s="69"/>
      <c r="C613" s="69"/>
      <c r="D613" s="69"/>
      <c r="E613" s="69"/>
      <c r="F613" s="69"/>
      <c r="G613" s="69"/>
      <c r="H613" s="69"/>
      <c r="I613" s="69"/>
      <c r="J613" s="69"/>
      <c r="K613" s="69"/>
      <c r="L613" s="69"/>
      <c r="M613" s="69"/>
      <c r="N613" s="69"/>
      <c r="O613" s="69"/>
      <c r="P613" s="69"/>
      <c r="Q613" s="69"/>
      <c r="R613" s="69"/>
    </row>
    <row r="614" spans="1:18" x14ac:dyDescent="0.2">
      <c r="A614" s="69"/>
      <c r="B614" s="69"/>
      <c r="C614" s="69"/>
      <c r="D614" s="69"/>
      <c r="E614" s="69"/>
      <c r="F614" s="69"/>
      <c r="G614" s="69"/>
      <c r="H614" s="69"/>
      <c r="I614" s="69"/>
      <c r="J614" s="69"/>
      <c r="K614" s="69"/>
      <c r="L614" s="69"/>
      <c r="M614" s="69"/>
      <c r="N614" s="69"/>
      <c r="O614" s="69"/>
      <c r="P614" s="69"/>
      <c r="Q614" s="69"/>
      <c r="R614" s="69"/>
    </row>
    <row r="615" spans="1:18" x14ac:dyDescent="0.2">
      <c r="A615" s="69"/>
      <c r="B615" s="69"/>
      <c r="C615" s="69"/>
      <c r="D615" s="69"/>
      <c r="E615" s="69"/>
      <c r="F615" s="69"/>
      <c r="G615" s="69"/>
      <c r="H615" s="69"/>
      <c r="I615" s="69"/>
      <c r="J615" s="69"/>
      <c r="K615" s="69"/>
      <c r="L615" s="69"/>
      <c r="M615" s="69"/>
      <c r="N615" s="69"/>
      <c r="O615" s="69"/>
      <c r="P615" s="69"/>
      <c r="Q615" s="69"/>
      <c r="R615" s="69"/>
    </row>
    <row r="616" spans="1:18" x14ac:dyDescent="0.2">
      <c r="A616" s="69"/>
      <c r="B616" s="69"/>
      <c r="C616" s="69"/>
      <c r="D616" s="69"/>
      <c r="E616" s="69"/>
      <c r="F616" s="69"/>
      <c r="G616" s="69"/>
      <c r="H616" s="69"/>
      <c r="I616" s="69"/>
      <c r="J616" s="69"/>
      <c r="K616" s="69"/>
      <c r="L616" s="69"/>
      <c r="M616" s="69"/>
      <c r="N616" s="69"/>
      <c r="O616" s="69"/>
      <c r="P616" s="69"/>
      <c r="Q616" s="69"/>
      <c r="R616" s="69"/>
    </row>
    <row r="617" spans="1:18" x14ac:dyDescent="0.2">
      <c r="A617" s="69"/>
      <c r="B617" s="69"/>
      <c r="C617" s="69"/>
      <c r="D617" s="69"/>
      <c r="E617" s="69"/>
      <c r="F617" s="69"/>
      <c r="G617" s="69"/>
      <c r="H617" s="69"/>
      <c r="I617" s="69"/>
      <c r="J617" s="69"/>
      <c r="K617" s="69"/>
      <c r="L617" s="69"/>
      <c r="M617" s="69"/>
      <c r="N617" s="69"/>
      <c r="O617" s="69"/>
      <c r="P617" s="69"/>
      <c r="Q617" s="69"/>
      <c r="R617" s="69"/>
    </row>
    <row r="618" spans="1:18" x14ac:dyDescent="0.2">
      <c r="A618" s="69"/>
      <c r="B618" s="69"/>
      <c r="C618" s="69"/>
      <c r="D618" s="69"/>
      <c r="E618" s="69"/>
      <c r="F618" s="69"/>
      <c r="G618" s="69"/>
      <c r="H618" s="69"/>
      <c r="I618" s="69"/>
      <c r="J618" s="69"/>
      <c r="K618" s="69"/>
      <c r="L618" s="69"/>
      <c r="M618" s="69"/>
      <c r="N618" s="69"/>
      <c r="O618" s="69"/>
      <c r="P618" s="69"/>
      <c r="Q618" s="69"/>
      <c r="R618" s="69"/>
    </row>
    <row r="619" spans="1:18" x14ac:dyDescent="0.2">
      <c r="A619" s="69"/>
      <c r="B619" s="69"/>
      <c r="C619" s="69"/>
      <c r="D619" s="69"/>
      <c r="E619" s="69"/>
      <c r="F619" s="69"/>
      <c r="G619" s="69"/>
      <c r="H619" s="69"/>
      <c r="I619" s="69"/>
      <c r="J619" s="69"/>
      <c r="K619" s="69"/>
      <c r="L619" s="69"/>
      <c r="M619" s="69"/>
      <c r="N619" s="69"/>
      <c r="O619" s="69"/>
      <c r="P619" s="69"/>
      <c r="Q619" s="69"/>
      <c r="R619" s="69"/>
    </row>
    <row r="620" spans="1:18" x14ac:dyDescent="0.2">
      <c r="A620" s="69"/>
      <c r="B620" s="69"/>
      <c r="C620" s="69"/>
      <c r="D620" s="69"/>
      <c r="E620" s="69"/>
      <c r="F620" s="69"/>
      <c r="G620" s="69"/>
      <c r="H620" s="69"/>
      <c r="I620" s="69"/>
      <c r="J620" s="69"/>
      <c r="K620" s="69"/>
      <c r="L620" s="69"/>
      <c r="M620" s="69"/>
      <c r="N620" s="69"/>
      <c r="O620" s="69"/>
      <c r="P620" s="69"/>
      <c r="Q620" s="69"/>
      <c r="R620" s="69"/>
    </row>
    <row r="621" spans="1:18" x14ac:dyDescent="0.2">
      <c r="A621" s="69"/>
      <c r="B621" s="69"/>
      <c r="C621" s="69"/>
      <c r="D621" s="69"/>
      <c r="E621" s="69"/>
      <c r="F621" s="69"/>
      <c r="G621" s="69"/>
      <c r="H621" s="69"/>
      <c r="I621" s="69"/>
      <c r="J621" s="69"/>
      <c r="K621" s="69"/>
      <c r="L621" s="69"/>
      <c r="M621" s="69"/>
      <c r="N621" s="69"/>
      <c r="O621" s="69"/>
      <c r="P621" s="69"/>
      <c r="Q621" s="69"/>
      <c r="R621" s="69"/>
    </row>
    <row r="622" spans="1:18" x14ac:dyDescent="0.2">
      <c r="A622" s="69"/>
      <c r="B622" s="69"/>
      <c r="C622" s="69"/>
      <c r="D622" s="69"/>
      <c r="E622" s="69"/>
      <c r="F622" s="69"/>
      <c r="G622" s="69"/>
      <c r="H622" s="69"/>
      <c r="I622" s="69"/>
      <c r="J622" s="69"/>
      <c r="K622" s="69"/>
      <c r="L622" s="69"/>
      <c r="M622" s="69"/>
      <c r="N622" s="69"/>
      <c r="O622" s="69"/>
      <c r="P622" s="69"/>
      <c r="Q622" s="69"/>
      <c r="R622" s="69"/>
    </row>
    <row r="623" spans="1:18" x14ac:dyDescent="0.2">
      <c r="A623" s="69"/>
      <c r="B623" s="69"/>
      <c r="C623" s="69"/>
      <c r="D623" s="69"/>
      <c r="E623" s="69"/>
      <c r="F623" s="69"/>
      <c r="G623" s="69"/>
      <c r="H623" s="69"/>
      <c r="I623" s="69"/>
      <c r="J623" s="69"/>
      <c r="K623" s="69"/>
      <c r="L623" s="69"/>
      <c r="M623" s="69"/>
      <c r="N623" s="69"/>
      <c r="O623" s="69"/>
      <c r="P623" s="69"/>
      <c r="Q623" s="69"/>
      <c r="R623" s="69"/>
    </row>
    <row r="624" spans="1:18" x14ac:dyDescent="0.2">
      <c r="A624" s="69"/>
      <c r="B624" s="69"/>
      <c r="C624" s="69"/>
      <c r="D624" s="69"/>
      <c r="E624" s="69"/>
      <c r="F624" s="69"/>
      <c r="G624" s="69"/>
      <c r="H624" s="69"/>
      <c r="I624" s="69"/>
      <c r="J624" s="69"/>
      <c r="K624" s="69"/>
      <c r="L624" s="69"/>
      <c r="M624" s="69"/>
      <c r="N624" s="69"/>
      <c r="O624" s="69"/>
      <c r="P624" s="69"/>
      <c r="Q624" s="69"/>
      <c r="R624" s="69"/>
    </row>
    <row r="625" spans="1:18" x14ac:dyDescent="0.2">
      <c r="A625" s="69"/>
      <c r="B625" s="69"/>
      <c r="C625" s="69"/>
      <c r="D625" s="69"/>
      <c r="E625" s="69"/>
      <c r="F625" s="69"/>
      <c r="G625" s="69"/>
      <c r="H625" s="69"/>
      <c r="I625" s="69"/>
      <c r="J625" s="69"/>
      <c r="K625" s="69"/>
      <c r="L625" s="69"/>
      <c r="M625" s="69"/>
      <c r="N625" s="69"/>
      <c r="O625" s="69"/>
      <c r="P625" s="69"/>
      <c r="Q625" s="69"/>
      <c r="R625" s="69"/>
    </row>
    <row r="626" spans="1:18" x14ac:dyDescent="0.2">
      <c r="A626" s="69"/>
      <c r="B626" s="69"/>
      <c r="C626" s="69"/>
      <c r="D626" s="69"/>
      <c r="E626" s="69"/>
      <c r="F626" s="69"/>
      <c r="G626" s="69"/>
      <c r="H626" s="69"/>
      <c r="I626" s="69"/>
      <c r="J626" s="69"/>
      <c r="K626" s="69"/>
      <c r="L626" s="69"/>
      <c r="M626" s="69"/>
      <c r="N626" s="69"/>
      <c r="O626" s="69"/>
      <c r="P626" s="69"/>
      <c r="Q626" s="69"/>
      <c r="R626" s="69"/>
    </row>
    <row r="627" spans="1:18" ht="23.25" x14ac:dyDescent="0.35">
      <c r="A627" s="71" t="s">
        <v>2566</v>
      </c>
      <c r="B627" s="69"/>
      <c r="C627" s="69"/>
      <c r="D627" s="69"/>
      <c r="E627" s="69"/>
      <c r="F627" s="69"/>
      <c r="G627" s="69"/>
      <c r="H627" s="69"/>
      <c r="I627" s="69"/>
      <c r="J627" s="69"/>
      <c r="K627" s="69"/>
      <c r="L627" s="69"/>
      <c r="M627" s="69"/>
      <c r="N627" s="69"/>
      <c r="O627" s="69"/>
      <c r="P627" s="69"/>
      <c r="Q627" s="133" t="s">
        <v>2686</v>
      </c>
      <c r="R627" s="134">
        <v>0</v>
      </c>
    </row>
    <row r="628" spans="1:18" x14ac:dyDescent="0.2">
      <c r="A628" s="69"/>
      <c r="B628" s="69"/>
      <c r="C628" s="69"/>
      <c r="D628" s="69"/>
      <c r="E628" s="69"/>
      <c r="F628" s="69"/>
      <c r="G628" s="69"/>
      <c r="H628" s="69"/>
      <c r="I628" s="69"/>
      <c r="J628" s="69"/>
      <c r="K628" s="69"/>
      <c r="L628" s="69"/>
      <c r="M628" s="69"/>
      <c r="N628" s="69"/>
      <c r="O628" s="69"/>
      <c r="P628" s="69"/>
      <c r="Q628" s="69"/>
      <c r="R628" s="69"/>
    </row>
    <row r="629" spans="1:18" x14ac:dyDescent="0.2">
      <c r="A629" s="69"/>
      <c r="B629" s="69"/>
      <c r="C629" s="69"/>
      <c r="D629" s="69"/>
      <c r="E629" s="69"/>
      <c r="F629" s="69"/>
      <c r="G629" s="69"/>
      <c r="H629" s="69"/>
      <c r="I629" s="69"/>
      <c r="J629" s="69"/>
      <c r="K629" s="69"/>
      <c r="L629" s="69"/>
      <c r="M629" s="69"/>
      <c r="N629" s="69"/>
      <c r="O629" s="69"/>
      <c r="P629" s="69"/>
      <c r="Q629" s="69"/>
      <c r="R629" s="69"/>
    </row>
    <row r="630" spans="1:18" x14ac:dyDescent="0.2">
      <c r="A630" s="69"/>
      <c r="B630" s="69"/>
      <c r="C630" s="69"/>
      <c r="D630" s="69"/>
      <c r="E630" s="69"/>
      <c r="F630" s="69"/>
      <c r="G630" s="69"/>
      <c r="H630" s="69"/>
      <c r="I630" s="69"/>
      <c r="J630" s="69"/>
      <c r="K630" s="69"/>
      <c r="L630" s="69"/>
      <c r="M630" s="69"/>
      <c r="N630" s="69"/>
      <c r="O630" s="69"/>
      <c r="P630" s="69"/>
      <c r="Q630" s="69"/>
      <c r="R630" s="69"/>
    </row>
    <row r="631" spans="1:18" x14ac:dyDescent="0.2">
      <c r="A631" s="69"/>
      <c r="B631" s="69"/>
      <c r="C631" s="69"/>
      <c r="D631" s="69"/>
      <c r="E631" s="69"/>
      <c r="F631" s="69"/>
      <c r="G631" s="69"/>
      <c r="H631" s="69"/>
      <c r="I631" s="69"/>
      <c r="J631" s="69"/>
      <c r="K631" s="69"/>
      <c r="L631" s="69"/>
      <c r="M631" s="69"/>
      <c r="N631" s="69"/>
      <c r="O631" s="69"/>
      <c r="P631" s="69"/>
      <c r="Q631" s="69"/>
      <c r="R631" s="69"/>
    </row>
    <row r="632" spans="1:18" x14ac:dyDescent="0.2">
      <c r="A632" s="69"/>
      <c r="B632" s="69"/>
      <c r="C632" s="69"/>
      <c r="D632" s="69"/>
      <c r="E632" s="69"/>
      <c r="F632" s="69"/>
      <c r="G632" s="69"/>
      <c r="H632" s="69"/>
      <c r="I632" s="69"/>
      <c r="J632" s="69"/>
      <c r="K632" s="69"/>
      <c r="L632" s="69"/>
      <c r="M632" s="69"/>
      <c r="N632" s="69"/>
      <c r="O632" s="69"/>
      <c r="P632" s="69"/>
      <c r="Q632" s="69"/>
      <c r="R632" s="69"/>
    </row>
    <row r="633" spans="1:18" x14ac:dyDescent="0.2">
      <c r="A633" s="69"/>
      <c r="B633" s="69"/>
      <c r="C633" s="69"/>
      <c r="D633" s="69"/>
      <c r="E633" s="69"/>
      <c r="F633" s="69"/>
      <c r="G633" s="69"/>
      <c r="H633" s="69"/>
      <c r="I633" s="69"/>
      <c r="J633" s="69"/>
      <c r="K633" s="69"/>
      <c r="L633" s="69"/>
      <c r="M633" s="69"/>
      <c r="N633" s="69"/>
      <c r="O633" s="69"/>
      <c r="P633" s="69"/>
      <c r="Q633" s="69"/>
      <c r="R633" s="69"/>
    </row>
    <row r="634" spans="1:18" x14ac:dyDescent="0.2">
      <c r="A634" s="69"/>
      <c r="B634" s="69"/>
      <c r="C634" s="69"/>
      <c r="D634" s="69"/>
      <c r="E634" s="69"/>
      <c r="F634" s="69"/>
      <c r="G634" s="69"/>
      <c r="H634" s="69"/>
      <c r="I634" s="69"/>
      <c r="J634" s="69"/>
      <c r="K634" s="69"/>
      <c r="L634" s="69"/>
      <c r="M634" s="69"/>
      <c r="N634" s="69"/>
      <c r="O634" s="69"/>
      <c r="P634" s="69"/>
      <c r="Q634" s="69"/>
      <c r="R634" s="69"/>
    </row>
    <row r="635" spans="1:18" x14ac:dyDescent="0.2">
      <c r="A635" s="69"/>
      <c r="B635" s="69"/>
      <c r="C635" s="69"/>
      <c r="D635" s="69"/>
      <c r="E635" s="69"/>
      <c r="F635" s="69"/>
      <c r="G635" s="69"/>
      <c r="H635" s="69"/>
      <c r="I635" s="69"/>
      <c r="J635" s="69"/>
      <c r="K635" s="69"/>
      <c r="L635" s="69"/>
      <c r="M635" s="69"/>
      <c r="N635" s="69"/>
      <c r="O635" s="69"/>
      <c r="P635" s="69"/>
      <c r="Q635" s="69"/>
      <c r="R635" s="69"/>
    </row>
    <row r="636" spans="1:18" x14ac:dyDescent="0.2">
      <c r="A636" s="69"/>
      <c r="B636" s="69"/>
      <c r="C636" s="69"/>
      <c r="D636" s="69"/>
      <c r="E636" s="69"/>
      <c r="F636" s="69"/>
      <c r="G636" s="69"/>
      <c r="H636" s="69"/>
      <c r="I636" s="69"/>
      <c r="J636" s="69"/>
      <c r="K636" s="69"/>
      <c r="L636" s="69"/>
      <c r="M636" s="69"/>
      <c r="N636" s="69"/>
      <c r="O636" s="69"/>
      <c r="P636" s="69"/>
      <c r="Q636" s="69"/>
      <c r="R636" s="69"/>
    </row>
    <row r="637" spans="1:18" x14ac:dyDescent="0.2">
      <c r="A637" s="69"/>
      <c r="B637" s="69"/>
      <c r="C637" s="69"/>
      <c r="D637" s="69"/>
      <c r="E637" s="69"/>
      <c r="F637" s="69"/>
      <c r="G637" s="69"/>
      <c r="H637" s="69"/>
      <c r="I637" s="69"/>
      <c r="J637" s="69"/>
      <c r="K637" s="69"/>
      <c r="L637" s="69"/>
      <c r="M637" s="69"/>
      <c r="N637" s="69"/>
      <c r="O637" s="69"/>
      <c r="P637" s="69"/>
      <c r="Q637" s="69"/>
      <c r="R637" s="69"/>
    </row>
    <row r="638" spans="1:18" x14ac:dyDescent="0.2">
      <c r="A638" s="69"/>
      <c r="B638" s="69"/>
      <c r="C638" s="69"/>
      <c r="D638" s="69"/>
      <c r="E638" s="69"/>
      <c r="F638" s="69"/>
      <c r="G638" s="69"/>
      <c r="H638" s="69"/>
      <c r="I638" s="69"/>
      <c r="J638" s="69"/>
      <c r="K638" s="69"/>
      <c r="L638" s="69"/>
      <c r="M638" s="69"/>
      <c r="N638" s="69"/>
      <c r="O638" s="69"/>
      <c r="P638" s="69"/>
      <c r="Q638" s="69"/>
      <c r="R638" s="69"/>
    </row>
    <row r="639" spans="1:18" x14ac:dyDescent="0.2">
      <c r="A639" s="69"/>
      <c r="B639" s="69"/>
      <c r="C639" s="69"/>
      <c r="D639" s="69"/>
      <c r="E639" s="69"/>
      <c r="F639" s="69"/>
      <c r="G639" s="69"/>
      <c r="H639" s="69"/>
      <c r="I639" s="69"/>
      <c r="J639" s="69"/>
      <c r="K639" s="69"/>
      <c r="L639" s="69"/>
      <c r="M639" s="69"/>
      <c r="N639" s="69"/>
      <c r="O639" s="69"/>
      <c r="P639" s="69"/>
      <c r="Q639" s="69"/>
      <c r="R639" s="69"/>
    </row>
    <row r="640" spans="1:18" x14ac:dyDescent="0.2">
      <c r="A640" s="69"/>
      <c r="B640" s="69"/>
      <c r="C640" s="69"/>
      <c r="D640" s="69"/>
      <c r="E640" s="69"/>
      <c r="F640" s="69"/>
      <c r="G640" s="69"/>
      <c r="H640" s="69"/>
      <c r="I640" s="69"/>
      <c r="J640" s="69"/>
      <c r="K640" s="69"/>
      <c r="L640" s="69"/>
      <c r="M640" s="69"/>
      <c r="N640" s="69"/>
      <c r="O640" s="69"/>
      <c r="P640" s="69"/>
      <c r="Q640" s="69"/>
      <c r="R640" s="69"/>
    </row>
    <row r="641" spans="1:18" x14ac:dyDescent="0.2">
      <c r="A641" s="69"/>
      <c r="B641" s="69"/>
      <c r="C641" s="69"/>
      <c r="D641" s="69"/>
      <c r="E641" s="69"/>
      <c r="F641" s="69"/>
      <c r="G641" s="69"/>
      <c r="H641" s="69"/>
      <c r="I641" s="69"/>
      <c r="J641" s="69"/>
      <c r="K641" s="69"/>
      <c r="L641" s="69"/>
      <c r="M641" s="69"/>
      <c r="N641" s="69"/>
      <c r="O641" s="69"/>
      <c r="P641" s="69"/>
      <c r="Q641" s="69"/>
      <c r="R641" s="69"/>
    </row>
    <row r="642" spans="1:18" x14ac:dyDescent="0.2">
      <c r="A642" s="69"/>
      <c r="B642" s="69"/>
      <c r="C642" s="69"/>
      <c r="D642" s="69"/>
      <c r="E642" s="69"/>
      <c r="F642" s="69"/>
      <c r="G642" s="69"/>
      <c r="H642" s="69"/>
      <c r="I642" s="69"/>
      <c r="J642" s="69"/>
      <c r="K642" s="69"/>
      <c r="L642" s="69"/>
      <c r="M642" s="69"/>
      <c r="N642" s="69"/>
      <c r="O642" s="69"/>
      <c r="P642" s="69"/>
      <c r="Q642" s="69"/>
      <c r="R642" s="69"/>
    </row>
    <row r="643" spans="1:18" x14ac:dyDescent="0.2">
      <c r="A643" s="69"/>
      <c r="B643" s="69"/>
      <c r="C643" s="69"/>
      <c r="D643" s="69"/>
      <c r="E643" s="69"/>
      <c r="F643" s="69"/>
      <c r="G643" s="69"/>
      <c r="H643" s="69"/>
      <c r="I643" s="69"/>
      <c r="J643" s="69"/>
      <c r="K643" s="69"/>
      <c r="L643" s="69"/>
      <c r="M643" s="69"/>
      <c r="N643" s="69"/>
      <c r="O643" s="69"/>
      <c r="P643" s="69"/>
      <c r="Q643" s="69"/>
      <c r="R643" s="69"/>
    </row>
    <row r="644" spans="1:18" x14ac:dyDescent="0.2">
      <c r="A644" s="69"/>
      <c r="B644" s="69"/>
      <c r="C644" s="69"/>
      <c r="D644" s="69"/>
      <c r="E644" s="69"/>
      <c r="F644" s="69"/>
      <c r="G644" s="69"/>
      <c r="H644" s="69"/>
      <c r="I644" s="69"/>
      <c r="J644" s="69"/>
      <c r="K644" s="69"/>
      <c r="L644" s="69"/>
      <c r="M644" s="69"/>
      <c r="N644" s="69"/>
      <c r="O644" s="69"/>
      <c r="P644" s="69"/>
      <c r="Q644" s="69"/>
      <c r="R644" s="69"/>
    </row>
    <row r="645" spans="1:18" x14ac:dyDescent="0.2">
      <c r="A645" s="69"/>
      <c r="B645" s="69"/>
      <c r="C645" s="69"/>
      <c r="D645" s="69"/>
      <c r="E645" s="69"/>
      <c r="F645" s="69"/>
      <c r="G645" s="69"/>
      <c r="H645" s="69"/>
      <c r="I645" s="69"/>
      <c r="J645" s="69"/>
      <c r="K645" s="69"/>
      <c r="L645" s="69"/>
      <c r="M645" s="69"/>
      <c r="N645" s="69"/>
      <c r="O645" s="69"/>
      <c r="P645" s="69"/>
      <c r="Q645" s="69"/>
      <c r="R645" s="69"/>
    </row>
    <row r="646" spans="1:18" x14ac:dyDescent="0.2">
      <c r="A646" s="69"/>
      <c r="B646" s="69"/>
      <c r="C646" s="69"/>
      <c r="D646" s="69"/>
      <c r="E646" s="69"/>
      <c r="F646" s="69"/>
      <c r="G646" s="69"/>
      <c r="H646" s="69"/>
      <c r="I646" s="69"/>
      <c r="J646" s="69"/>
      <c r="K646" s="69"/>
      <c r="L646" s="69"/>
      <c r="M646" s="69"/>
      <c r="N646" s="69"/>
      <c r="O646" s="69"/>
      <c r="P646" s="69"/>
      <c r="Q646" s="69"/>
      <c r="R646" s="69"/>
    </row>
    <row r="647" spans="1:18" x14ac:dyDescent="0.2">
      <c r="A647" s="69"/>
      <c r="B647" s="69"/>
      <c r="C647" s="69"/>
      <c r="D647" s="69"/>
      <c r="E647" s="69"/>
      <c r="F647" s="69"/>
      <c r="G647" s="69"/>
      <c r="H647" s="69"/>
      <c r="I647" s="69"/>
      <c r="J647" s="69"/>
      <c r="K647" s="69"/>
      <c r="L647" s="69"/>
      <c r="M647" s="69"/>
      <c r="N647" s="69"/>
      <c r="O647" s="69"/>
      <c r="P647" s="69"/>
      <c r="Q647" s="69"/>
      <c r="R647" s="69"/>
    </row>
    <row r="648" spans="1:18" x14ac:dyDescent="0.2">
      <c r="A648" s="69"/>
      <c r="B648" s="69"/>
      <c r="C648" s="69"/>
      <c r="D648" s="69"/>
      <c r="E648" s="69"/>
      <c r="F648" s="69"/>
      <c r="G648" s="69"/>
      <c r="H648" s="69"/>
      <c r="I648" s="69"/>
      <c r="J648" s="69"/>
      <c r="K648" s="69"/>
      <c r="L648" s="69"/>
      <c r="M648" s="69"/>
      <c r="N648" s="69"/>
      <c r="O648" s="69"/>
      <c r="P648" s="69"/>
      <c r="Q648" s="69"/>
      <c r="R648" s="69"/>
    </row>
    <row r="649" spans="1:18" x14ac:dyDescent="0.2">
      <c r="A649" s="69"/>
      <c r="B649" s="69"/>
      <c r="C649" s="69"/>
      <c r="D649" s="69"/>
      <c r="E649" s="69"/>
      <c r="F649" s="69"/>
      <c r="G649" s="69"/>
      <c r="H649" s="69"/>
      <c r="I649" s="69"/>
      <c r="J649" s="69"/>
      <c r="K649" s="69"/>
      <c r="L649" s="69"/>
      <c r="M649" s="69"/>
      <c r="N649" s="69"/>
      <c r="O649" s="69"/>
      <c r="P649" s="69"/>
      <c r="Q649" s="69"/>
      <c r="R649" s="69"/>
    </row>
    <row r="650" spans="1:18" x14ac:dyDescent="0.2">
      <c r="A650" s="69"/>
      <c r="B650" s="69"/>
      <c r="C650" s="69"/>
      <c r="D650" s="69"/>
      <c r="E650" s="69"/>
      <c r="F650" s="69"/>
      <c r="G650" s="69"/>
      <c r="H650" s="69"/>
      <c r="I650" s="69"/>
      <c r="J650" s="69"/>
      <c r="K650" s="69"/>
      <c r="L650" s="69"/>
      <c r="M650" s="69"/>
      <c r="N650" s="69"/>
      <c r="O650" s="69"/>
      <c r="P650" s="69"/>
      <c r="Q650" s="69"/>
      <c r="R650" s="69"/>
    </row>
    <row r="651" spans="1:18" x14ac:dyDescent="0.2">
      <c r="A651" s="69"/>
      <c r="B651" s="69"/>
      <c r="C651" s="69"/>
      <c r="D651" s="69"/>
      <c r="E651" s="69"/>
      <c r="F651" s="69"/>
      <c r="G651" s="69"/>
      <c r="H651" s="69"/>
      <c r="I651" s="69"/>
      <c r="J651" s="69"/>
      <c r="K651" s="69"/>
      <c r="L651" s="69"/>
      <c r="M651" s="69"/>
      <c r="N651" s="69"/>
      <c r="O651" s="69"/>
      <c r="P651" s="69"/>
      <c r="Q651" s="69"/>
      <c r="R651" s="69"/>
    </row>
    <row r="652" spans="1:18" x14ac:dyDescent="0.2">
      <c r="A652" s="69"/>
      <c r="B652" s="69"/>
      <c r="C652" s="69"/>
      <c r="D652" s="69"/>
      <c r="E652" s="69"/>
      <c r="F652" s="69"/>
      <c r="G652" s="69"/>
      <c r="H652" s="69"/>
      <c r="I652" s="69"/>
      <c r="J652" s="69"/>
      <c r="K652" s="69"/>
      <c r="L652" s="69"/>
      <c r="M652" s="69"/>
      <c r="N652" s="69"/>
      <c r="O652" s="69"/>
      <c r="P652" s="69"/>
      <c r="Q652" s="69"/>
      <c r="R652" s="69"/>
    </row>
    <row r="653" spans="1:18" x14ac:dyDescent="0.2">
      <c r="A653" s="69"/>
      <c r="B653" s="69"/>
      <c r="C653" s="69"/>
      <c r="D653" s="69"/>
      <c r="E653" s="69"/>
      <c r="F653" s="69"/>
      <c r="G653" s="69"/>
      <c r="H653" s="69"/>
      <c r="I653" s="69"/>
      <c r="J653" s="69"/>
      <c r="K653" s="69"/>
      <c r="L653" s="69"/>
      <c r="M653" s="69"/>
      <c r="N653" s="69"/>
      <c r="O653" s="69"/>
      <c r="P653" s="69"/>
      <c r="Q653" s="69"/>
      <c r="R653" s="69"/>
    </row>
    <row r="654" spans="1:18" x14ac:dyDescent="0.2">
      <c r="A654" s="69"/>
      <c r="B654" s="69"/>
      <c r="C654" s="69"/>
      <c r="D654" s="69"/>
      <c r="E654" s="69"/>
      <c r="F654" s="69"/>
      <c r="G654" s="69"/>
      <c r="H654" s="69"/>
      <c r="I654" s="69"/>
      <c r="J654" s="69"/>
      <c r="K654" s="69"/>
      <c r="L654" s="69"/>
      <c r="M654" s="69"/>
      <c r="N654" s="69"/>
      <c r="O654" s="69"/>
      <c r="P654" s="69"/>
      <c r="Q654" s="69"/>
      <c r="R654" s="69"/>
    </row>
    <row r="655" spans="1:18" ht="23.25" x14ac:dyDescent="0.35">
      <c r="A655" s="71" t="s">
        <v>2567</v>
      </c>
      <c r="B655" s="69"/>
      <c r="C655" s="69"/>
      <c r="D655" s="69"/>
      <c r="E655" s="69"/>
      <c r="F655" s="69"/>
      <c r="G655" s="69"/>
      <c r="H655" s="69"/>
      <c r="I655" s="69"/>
      <c r="J655" s="69"/>
      <c r="K655" s="69"/>
      <c r="L655" s="69"/>
      <c r="M655" s="69"/>
      <c r="N655" s="69"/>
      <c r="O655" s="69"/>
      <c r="P655" s="69"/>
      <c r="Q655" s="69"/>
      <c r="R655" s="69"/>
    </row>
    <row r="656" spans="1:18" x14ac:dyDescent="0.2">
      <c r="A656" s="69"/>
      <c r="B656" s="69"/>
      <c r="C656" s="69"/>
      <c r="D656" s="69"/>
      <c r="E656" s="69"/>
      <c r="F656" s="69"/>
      <c r="G656" s="69"/>
      <c r="H656" s="69"/>
      <c r="I656" s="69"/>
      <c r="J656" s="69"/>
      <c r="K656" s="69"/>
      <c r="L656" s="69"/>
      <c r="M656" s="69"/>
      <c r="N656" s="69"/>
      <c r="O656" s="69"/>
      <c r="P656" s="69"/>
      <c r="Q656" s="69"/>
      <c r="R656" s="69"/>
    </row>
    <row r="657" spans="1:18" x14ac:dyDescent="0.2">
      <c r="A657" s="69"/>
      <c r="B657" s="69"/>
      <c r="C657" s="69"/>
      <c r="D657" s="69"/>
      <c r="E657" s="69"/>
      <c r="F657" s="69"/>
      <c r="G657" s="69"/>
      <c r="H657" s="69"/>
      <c r="I657" s="69"/>
      <c r="J657" s="69"/>
      <c r="K657" s="69"/>
      <c r="L657" s="69"/>
      <c r="M657" s="69"/>
      <c r="N657" s="69"/>
      <c r="O657" s="69"/>
      <c r="P657" s="69"/>
      <c r="Q657" s="69"/>
      <c r="R657" s="69"/>
    </row>
    <row r="658" spans="1:18" x14ac:dyDescent="0.2">
      <c r="A658" s="69"/>
      <c r="B658" s="69"/>
      <c r="C658" s="69"/>
      <c r="D658" s="69"/>
      <c r="E658" s="69"/>
      <c r="F658" s="69"/>
      <c r="G658" s="69"/>
      <c r="H658" s="69"/>
      <c r="I658" s="69"/>
      <c r="J658" s="69"/>
      <c r="K658" s="69"/>
      <c r="L658" s="69"/>
      <c r="M658" s="69"/>
      <c r="N658" s="69"/>
      <c r="O658" s="69"/>
      <c r="P658" s="69"/>
      <c r="Q658" s="69"/>
      <c r="R658" s="69"/>
    </row>
    <row r="659" spans="1:18" x14ac:dyDescent="0.2">
      <c r="A659" s="69"/>
      <c r="B659" s="69"/>
      <c r="C659" s="69"/>
      <c r="D659" s="69"/>
      <c r="E659" s="69"/>
      <c r="F659" s="69"/>
      <c r="G659" s="69"/>
      <c r="H659" s="69"/>
      <c r="I659" s="69"/>
      <c r="J659" s="69"/>
      <c r="K659" s="69"/>
      <c r="L659" s="69"/>
      <c r="M659" s="69"/>
      <c r="N659" s="69"/>
      <c r="O659" s="69"/>
      <c r="P659" s="69"/>
      <c r="Q659" s="69"/>
      <c r="R659" s="69"/>
    </row>
    <row r="660" spans="1:18" x14ac:dyDescent="0.2">
      <c r="A660" s="69"/>
      <c r="B660" s="69"/>
      <c r="C660" s="69"/>
      <c r="D660" s="69"/>
      <c r="E660" s="69"/>
      <c r="F660" s="69"/>
      <c r="G660" s="69"/>
      <c r="H660" s="69"/>
      <c r="I660" s="69"/>
      <c r="J660" s="69"/>
      <c r="K660" s="69"/>
      <c r="L660" s="69"/>
      <c r="M660" s="69"/>
      <c r="N660" s="69"/>
      <c r="O660" s="69"/>
      <c r="P660" s="69"/>
      <c r="Q660" s="69"/>
      <c r="R660" s="69"/>
    </row>
    <row r="661" spans="1:18" x14ac:dyDescent="0.2">
      <c r="A661" s="69"/>
      <c r="B661" s="69"/>
      <c r="C661" s="69"/>
      <c r="D661" s="69"/>
      <c r="E661" s="69"/>
      <c r="F661" s="69"/>
      <c r="G661" s="69"/>
      <c r="H661" s="69"/>
      <c r="I661" s="69"/>
      <c r="J661" s="69"/>
      <c r="K661" s="69"/>
      <c r="L661" s="69"/>
      <c r="M661" s="69"/>
      <c r="N661" s="69"/>
      <c r="O661" s="69"/>
      <c r="P661" s="69"/>
      <c r="Q661" s="69"/>
      <c r="R661" s="69"/>
    </row>
    <row r="662" spans="1:18" x14ac:dyDescent="0.2">
      <c r="A662" s="69"/>
      <c r="B662" s="69"/>
      <c r="C662" s="69"/>
      <c r="D662" s="69"/>
      <c r="E662" s="69"/>
      <c r="F662" s="69"/>
      <c r="G662" s="69"/>
      <c r="H662" s="69"/>
      <c r="I662" s="69"/>
      <c r="J662" s="69"/>
      <c r="K662" s="69"/>
      <c r="L662" s="69"/>
      <c r="M662" s="69"/>
      <c r="N662" s="69"/>
      <c r="O662" s="69"/>
      <c r="P662" s="69"/>
      <c r="Q662" s="69"/>
      <c r="R662" s="69"/>
    </row>
    <row r="663" spans="1:18" x14ac:dyDescent="0.2">
      <c r="A663" s="69"/>
      <c r="B663" s="69"/>
      <c r="C663" s="69"/>
      <c r="D663" s="69"/>
      <c r="E663" s="69"/>
      <c r="F663" s="69"/>
      <c r="G663" s="69"/>
      <c r="H663" s="69"/>
      <c r="I663" s="69"/>
      <c r="J663" s="69"/>
      <c r="K663" s="69"/>
      <c r="L663" s="69"/>
      <c r="M663" s="69"/>
      <c r="N663" s="69"/>
      <c r="O663" s="69"/>
      <c r="P663" s="69"/>
      <c r="Q663" s="69"/>
      <c r="R663" s="69"/>
    </row>
    <row r="664" spans="1:18" x14ac:dyDescent="0.2">
      <c r="A664" s="69"/>
      <c r="B664" s="69"/>
      <c r="C664" s="69"/>
      <c r="D664" s="69"/>
      <c r="E664" s="69"/>
      <c r="F664" s="69"/>
      <c r="G664" s="69"/>
      <c r="H664" s="69"/>
      <c r="I664" s="69"/>
      <c r="J664" s="69"/>
      <c r="K664" s="69"/>
      <c r="L664" s="69"/>
      <c r="M664" s="69"/>
      <c r="N664" s="69"/>
      <c r="O664" s="69"/>
      <c r="P664" s="69"/>
      <c r="Q664" s="69"/>
      <c r="R664" s="69"/>
    </row>
    <row r="665" spans="1:18" x14ac:dyDescent="0.2">
      <c r="A665" s="69"/>
      <c r="B665" s="69"/>
      <c r="C665" s="69"/>
      <c r="D665" s="69"/>
      <c r="E665" s="69"/>
      <c r="F665" s="69"/>
      <c r="G665" s="69"/>
      <c r="H665" s="69"/>
      <c r="I665" s="69"/>
      <c r="J665" s="69"/>
      <c r="K665" s="69"/>
      <c r="L665" s="69"/>
      <c r="M665" s="69"/>
      <c r="N665" s="69"/>
      <c r="O665" s="69"/>
      <c r="P665" s="69"/>
      <c r="Q665" s="69"/>
      <c r="R665" s="69"/>
    </row>
    <row r="666" spans="1:18" x14ac:dyDescent="0.2">
      <c r="A666" s="69"/>
      <c r="B666" s="69"/>
      <c r="C666" s="69"/>
      <c r="D666" s="69"/>
      <c r="E666" s="69"/>
      <c r="F666" s="69"/>
      <c r="G666" s="69"/>
      <c r="H666" s="69"/>
      <c r="I666" s="69"/>
      <c r="J666" s="69"/>
      <c r="K666" s="69"/>
      <c r="L666" s="69"/>
      <c r="M666" s="69"/>
      <c r="N666" s="69"/>
      <c r="O666" s="69"/>
      <c r="P666" s="69"/>
      <c r="Q666" s="69"/>
      <c r="R666" s="69"/>
    </row>
    <row r="667" spans="1:18" x14ac:dyDescent="0.2">
      <c r="A667" s="69"/>
      <c r="B667" s="69"/>
      <c r="C667" s="69"/>
      <c r="D667" s="69"/>
      <c r="E667" s="69"/>
      <c r="F667" s="69"/>
      <c r="G667" s="69"/>
      <c r="H667" s="69"/>
      <c r="I667" s="69"/>
      <c r="J667" s="69"/>
      <c r="K667" s="69"/>
      <c r="L667" s="69"/>
      <c r="M667" s="69"/>
      <c r="N667" s="69"/>
      <c r="O667" s="69"/>
      <c r="P667" s="69"/>
      <c r="Q667" s="69"/>
      <c r="R667" s="69"/>
    </row>
    <row r="668" spans="1:18" x14ac:dyDescent="0.2">
      <c r="A668" s="69"/>
      <c r="B668" s="69"/>
      <c r="C668" s="69"/>
      <c r="D668" s="69"/>
      <c r="E668" s="69"/>
      <c r="F668" s="69"/>
      <c r="G668" s="69"/>
      <c r="H668" s="69"/>
      <c r="I668" s="69"/>
      <c r="J668" s="69"/>
      <c r="K668" s="69"/>
      <c r="L668" s="69"/>
      <c r="M668" s="69"/>
      <c r="N668" s="69"/>
      <c r="O668" s="69"/>
      <c r="P668" s="69"/>
      <c r="Q668" s="69"/>
      <c r="R668" s="69"/>
    </row>
    <row r="669" spans="1:18" x14ac:dyDescent="0.2">
      <c r="A669" s="69"/>
      <c r="B669" s="69"/>
      <c r="C669" s="69"/>
      <c r="D669" s="69"/>
      <c r="E669" s="69"/>
      <c r="F669" s="69"/>
      <c r="G669" s="69"/>
      <c r="H669" s="69"/>
      <c r="I669" s="69"/>
      <c r="J669" s="69"/>
      <c r="K669" s="69"/>
      <c r="L669" s="69"/>
      <c r="M669" s="69"/>
      <c r="N669" s="69"/>
      <c r="O669" s="69"/>
      <c r="P669" s="69"/>
      <c r="Q669" s="69"/>
      <c r="R669" s="69"/>
    </row>
    <row r="670" spans="1:18" x14ac:dyDescent="0.2">
      <c r="A670" s="69"/>
      <c r="B670" s="69"/>
      <c r="C670" s="69"/>
      <c r="D670" s="69"/>
      <c r="E670" s="69"/>
      <c r="F670" s="69"/>
      <c r="G670" s="69"/>
      <c r="H670" s="69"/>
      <c r="I670" s="69"/>
      <c r="J670" s="69"/>
      <c r="K670" s="69"/>
      <c r="L670" s="69"/>
      <c r="M670" s="69"/>
      <c r="N670" s="69"/>
      <c r="O670" s="69"/>
      <c r="P670" s="69"/>
      <c r="Q670" s="69"/>
      <c r="R670" s="69"/>
    </row>
    <row r="671" spans="1:18" x14ac:dyDescent="0.2">
      <c r="A671" s="69"/>
      <c r="B671" s="69"/>
      <c r="C671" s="69"/>
      <c r="D671" s="69"/>
      <c r="E671" s="69"/>
      <c r="F671" s="69"/>
      <c r="G671" s="69"/>
      <c r="H671" s="69"/>
      <c r="I671" s="69"/>
      <c r="J671" s="69"/>
      <c r="K671" s="69"/>
      <c r="L671" s="69"/>
      <c r="M671" s="69"/>
      <c r="N671" s="69"/>
      <c r="O671" s="69"/>
      <c r="P671" s="69"/>
      <c r="Q671" s="69"/>
      <c r="R671" s="69"/>
    </row>
    <row r="672" spans="1:18" x14ac:dyDescent="0.2">
      <c r="A672" s="69"/>
      <c r="B672" s="69"/>
      <c r="C672" s="69"/>
      <c r="D672" s="69"/>
      <c r="E672" s="69"/>
      <c r="F672" s="69"/>
      <c r="G672" s="69"/>
      <c r="H672" s="69"/>
      <c r="I672" s="69"/>
      <c r="J672" s="69"/>
      <c r="K672" s="69"/>
      <c r="L672" s="69"/>
      <c r="M672" s="69"/>
      <c r="N672" s="69"/>
      <c r="O672" s="69"/>
      <c r="P672" s="69"/>
      <c r="Q672" s="69"/>
      <c r="R672" s="69"/>
    </row>
    <row r="673" spans="1:18" x14ac:dyDescent="0.2">
      <c r="A673" s="69"/>
      <c r="B673" s="69"/>
      <c r="C673" s="69"/>
      <c r="D673" s="69"/>
      <c r="E673" s="69"/>
      <c r="F673" s="69"/>
      <c r="G673" s="69"/>
      <c r="H673" s="69"/>
      <c r="I673" s="69"/>
      <c r="J673" s="69"/>
      <c r="K673" s="69"/>
      <c r="L673" s="69"/>
      <c r="M673" s="69"/>
      <c r="N673" s="69"/>
      <c r="O673" s="69"/>
      <c r="P673" s="69"/>
      <c r="Q673" s="69"/>
      <c r="R673" s="69"/>
    </row>
    <row r="674" spans="1:18" x14ac:dyDescent="0.2">
      <c r="A674" s="69"/>
      <c r="B674" s="69"/>
      <c r="C674" s="69"/>
      <c r="D674" s="69"/>
      <c r="E674" s="69"/>
      <c r="F674" s="69"/>
      <c r="G674" s="69"/>
      <c r="H674" s="69"/>
      <c r="I674" s="69"/>
      <c r="J674" s="69"/>
      <c r="K674" s="69"/>
      <c r="L674" s="69"/>
      <c r="M674" s="69"/>
      <c r="N674" s="69"/>
      <c r="O674" s="69"/>
      <c r="P674" s="69"/>
      <c r="Q674" s="69"/>
      <c r="R674" s="69"/>
    </row>
    <row r="675" spans="1:18" x14ac:dyDescent="0.2">
      <c r="A675" s="69"/>
      <c r="B675" s="69"/>
      <c r="C675" s="69"/>
      <c r="D675" s="69"/>
      <c r="E675" s="69"/>
      <c r="F675" s="69"/>
      <c r="G675" s="69"/>
      <c r="H675" s="69"/>
      <c r="I675" s="69"/>
      <c r="J675" s="69"/>
      <c r="K675" s="69"/>
      <c r="L675" s="69"/>
      <c r="M675" s="69"/>
      <c r="N675" s="69"/>
      <c r="O675" s="69"/>
      <c r="P675" s="69"/>
      <c r="Q675" s="69"/>
      <c r="R675" s="69"/>
    </row>
    <row r="676" spans="1:18" x14ac:dyDescent="0.2">
      <c r="A676" s="69"/>
      <c r="B676" s="69"/>
      <c r="C676" s="69"/>
      <c r="D676" s="69"/>
      <c r="E676" s="69"/>
      <c r="F676" s="69"/>
      <c r="G676" s="69"/>
      <c r="H676" s="69"/>
      <c r="I676" s="69"/>
      <c r="J676" s="69"/>
      <c r="K676" s="69"/>
      <c r="L676" s="69"/>
      <c r="M676" s="69"/>
      <c r="N676" s="69"/>
      <c r="O676" s="69"/>
      <c r="P676" s="69"/>
      <c r="Q676" s="69"/>
      <c r="R676" s="69"/>
    </row>
    <row r="677" spans="1:18" x14ac:dyDescent="0.2">
      <c r="A677" s="69"/>
      <c r="B677" s="69"/>
      <c r="C677" s="69"/>
      <c r="D677" s="69"/>
      <c r="E677" s="69"/>
      <c r="F677" s="69"/>
      <c r="G677" s="69"/>
      <c r="H677" s="69"/>
      <c r="I677" s="69"/>
      <c r="J677" s="69"/>
      <c r="K677" s="69"/>
      <c r="L677" s="69"/>
      <c r="M677" s="69"/>
      <c r="N677" s="69"/>
      <c r="O677" s="69"/>
      <c r="P677" s="69"/>
      <c r="Q677" s="69"/>
      <c r="R677" s="69"/>
    </row>
    <row r="678" spans="1:18" x14ac:dyDescent="0.2">
      <c r="A678" s="69"/>
      <c r="B678" s="69"/>
      <c r="C678" s="69"/>
      <c r="D678" s="69"/>
      <c r="E678" s="69"/>
      <c r="F678" s="69"/>
      <c r="G678" s="69"/>
      <c r="H678" s="69"/>
      <c r="I678" s="69"/>
      <c r="J678" s="69"/>
      <c r="K678" s="69"/>
      <c r="L678" s="69"/>
      <c r="M678" s="69"/>
      <c r="N678" s="69"/>
      <c r="O678" s="69"/>
      <c r="P678" s="69"/>
      <c r="Q678" s="69"/>
      <c r="R678" s="69"/>
    </row>
    <row r="679" spans="1:18" x14ac:dyDescent="0.2">
      <c r="A679" s="69"/>
      <c r="B679" s="69"/>
      <c r="C679" s="69"/>
      <c r="D679" s="69"/>
      <c r="E679" s="69"/>
      <c r="F679" s="69"/>
      <c r="G679" s="69"/>
      <c r="H679" s="69"/>
      <c r="I679" s="69"/>
      <c r="J679" s="69"/>
      <c r="K679" s="69"/>
      <c r="L679" s="69"/>
      <c r="M679" s="69"/>
      <c r="N679" s="69"/>
      <c r="O679" s="69"/>
      <c r="P679" s="69"/>
      <c r="Q679" s="69"/>
      <c r="R679" s="69"/>
    </row>
    <row r="680" spans="1:18" x14ac:dyDescent="0.2">
      <c r="A680" s="69"/>
      <c r="B680" s="69"/>
      <c r="C680" s="69"/>
      <c r="D680" s="69"/>
      <c r="E680" s="69"/>
      <c r="F680" s="69"/>
      <c r="G680" s="69"/>
      <c r="H680" s="69"/>
      <c r="I680" s="69"/>
      <c r="J680" s="69"/>
      <c r="K680" s="69"/>
      <c r="L680" s="69"/>
      <c r="M680" s="69"/>
      <c r="N680" s="69"/>
      <c r="O680" s="69"/>
      <c r="P680" s="69"/>
      <c r="Q680" s="69"/>
      <c r="R680" s="69"/>
    </row>
    <row r="681" spans="1:18" x14ac:dyDescent="0.2">
      <c r="A681" s="69"/>
      <c r="B681" s="69"/>
      <c r="C681" s="69"/>
      <c r="D681" s="69"/>
      <c r="E681" s="69"/>
      <c r="F681" s="69"/>
      <c r="G681" s="69"/>
      <c r="H681" s="69"/>
      <c r="I681" s="69"/>
      <c r="J681" s="69"/>
      <c r="K681" s="69"/>
      <c r="L681" s="69"/>
      <c r="M681" s="69"/>
      <c r="N681" s="69"/>
      <c r="O681" s="69"/>
      <c r="P681" s="69"/>
      <c r="Q681" s="69"/>
      <c r="R681" s="69"/>
    </row>
    <row r="682" spans="1:18" x14ac:dyDescent="0.2">
      <c r="A682" s="69"/>
      <c r="B682" s="69"/>
      <c r="C682" s="69"/>
      <c r="D682" s="69"/>
      <c r="E682" s="69"/>
      <c r="F682" s="69"/>
      <c r="G682" s="69"/>
      <c r="H682" s="69"/>
      <c r="I682" s="69"/>
      <c r="J682" s="69"/>
      <c r="K682" s="69"/>
      <c r="L682" s="69"/>
      <c r="M682" s="69"/>
      <c r="N682" s="69"/>
      <c r="O682" s="69"/>
      <c r="P682" s="69"/>
      <c r="Q682" s="69"/>
      <c r="R682" s="69"/>
    </row>
    <row r="683" spans="1:18" x14ac:dyDescent="0.2">
      <c r="A683" s="69"/>
      <c r="B683" s="69"/>
      <c r="C683" s="69"/>
      <c r="D683" s="69"/>
      <c r="E683" s="69"/>
      <c r="F683" s="69"/>
      <c r="G683" s="69"/>
      <c r="H683" s="69"/>
      <c r="I683" s="69"/>
      <c r="J683" s="69"/>
      <c r="K683" s="69"/>
      <c r="L683" s="69"/>
      <c r="M683" s="69"/>
      <c r="N683" s="69"/>
      <c r="O683" s="69"/>
      <c r="P683" s="69"/>
      <c r="Q683" s="69"/>
      <c r="R683" s="69"/>
    </row>
    <row r="684" spans="1:18" ht="23.25" x14ac:dyDescent="0.35">
      <c r="A684" s="71" t="s">
        <v>2568</v>
      </c>
      <c r="B684" s="69"/>
      <c r="C684" s="69"/>
      <c r="D684" s="69"/>
      <c r="E684" s="69"/>
      <c r="F684" s="69"/>
      <c r="G684" s="69"/>
      <c r="H684" s="69"/>
      <c r="I684" s="69"/>
      <c r="J684" s="69"/>
      <c r="K684" s="69"/>
      <c r="L684" s="69"/>
      <c r="M684" s="69"/>
      <c r="N684" s="69"/>
      <c r="O684" s="69"/>
      <c r="P684" s="69"/>
      <c r="Q684" s="69"/>
      <c r="R684" s="69"/>
    </row>
    <row r="685" spans="1:18" x14ac:dyDescent="0.2">
      <c r="A685" s="69"/>
      <c r="B685" s="69"/>
      <c r="C685" s="69"/>
      <c r="D685" s="69"/>
      <c r="E685" s="69"/>
      <c r="F685" s="69"/>
      <c r="G685" s="69"/>
      <c r="H685" s="69"/>
      <c r="I685" s="69"/>
      <c r="J685" s="69"/>
      <c r="K685" s="69"/>
      <c r="L685" s="69"/>
      <c r="M685" s="69"/>
      <c r="N685" s="69"/>
      <c r="O685" s="69"/>
      <c r="P685" s="69"/>
      <c r="Q685" s="69"/>
      <c r="R685" s="69"/>
    </row>
    <row r="686" spans="1:18" x14ac:dyDescent="0.2">
      <c r="A686" s="69"/>
      <c r="B686" s="69"/>
      <c r="C686" s="69"/>
      <c r="D686" s="69"/>
      <c r="E686" s="69"/>
      <c r="F686" s="69"/>
      <c r="G686" s="69"/>
      <c r="H686" s="69"/>
      <c r="I686" s="69"/>
      <c r="J686" s="69"/>
      <c r="K686" s="69"/>
      <c r="L686" s="69"/>
      <c r="M686" s="69"/>
      <c r="N686" s="69"/>
      <c r="O686" s="69"/>
      <c r="P686" s="69"/>
      <c r="Q686" s="69"/>
      <c r="R686" s="69"/>
    </row>
    <row r="687" spans="1:18" x14ac:dyDescent="0.2">
      <c r="A687" s="69"/>
      <c r="B687" s="69"/>
      <c r="C687" s="69"/>
      <c r="D687" s="69"/>
      <c r="E687" s="69"/>
      <c r="F687" s="69"/>
      <c r="G687" s="69"/>
      <c r="H687" s="69"/>
      <c r="I687" s="69"/>
      <c r="J687" s="69"/>
      <c r="K687" s="69"/>
      <c r="L687" s="69"/>
      <c r="M687" s="69"/>
      <c r="N687" s="69"/>
      <c r="O687" s="69"/>
      <c r="P687" s="69"/>
      <c r="Q687" s="69"/>
      <c r="R687" s="69"/>
    </row>
    <row r="688" spans="1:18" x14ac:dyDescent="0.2">
      <c r="A688" s="69"/>
      <c r="B688" s="69"/>
      <c r="C688" s="69"/>
      <c r="D688" s="69"/>
      <c r="E688" s="69"/>
      <c r="F688" s="69"/>
      <c r="G688" s="69"/>
      <c r="H688" s="69"/>
      <c r="I688" s="69"/>
      <c r="J688" s="69"/>
      <c r="K688" s="69"/>
      <c r="L688" s="69"/>
      <c r="M688" s="69"/>
      <c r="N688" s="69"/>
      <c r="O688" s="69"/>
      <c r="P688" s="69"/>
      <c r="Q688" s="69"/>
      <c r="R688" s="69"/>
    </row>
    <row r="689" spans="1:18" x14ac:dyDescent="0.2">
      <c r="A689" s="69"/>
      <c r="B689" s="69"/>
      <c r="C689" s="69"/>
      <c r="D689" s="69"/>
      <c r="E689" s="69"/>
      <c r="F689" s="69"/>
      <c r="G689" s="69"/>
      <c r="H689" s="69"/>
      <c r="I689" s="69"/>
      <c r="J689" s="69"/>
      <c r="K689" s="69"/>
      <c r="L689" s="69"/>
      <c r="M689" s="69"/>
      <c r="N689" s="69"/>
      <c r="O689" s="69"/>
      <c r="P689" s="69"/>
      <c r="Q689" s="69"/>
      <c r="R689" s="69"/>
    </row>
    <row r="690" spans="1:18" x14ac:dyDescent="0.2">
      <c r="A690" s="69"/>
      <c r="B690" s="69"/>
      <c r="C690" s="69"/>
      <c r="D690" s="69"/>
      <c r="E690" s="69"/>
      <c r="F690" s="69"/>
      <c r="G690" s="69"/>
      <c r="H690" s="69"/>
      <c r="I690" s="69"/>
      <c r="J690" s="69"/>
      <c r="K690" s="69"/>
      <c r="L690" s="69"/>
      <c r="M690" s="69"/>
      <c r="N690" s="69"/>
      <c r="O690" s="69"/>
      <c r="P690" s="69"/>
      <c r="Q690" s="69"/>
      <c r="R690" s="69"/>
    </row>
    <row r="691" spans="1:18" x14ac:dyDescent="0.2">
      <c r="A691" s="69"/>
      <c r="B691" s="69"/>
      <c r="C691" s="69"/>
      <c r="D691" s="69"/>
      <c r="E691" s="69"/>
      <c r="F691" s="69"/>
      <c r="G691" s="69"/>
      <c r="H691" s="69"/>
      <c r="I691" s="69"/>
      <c r="J691" s="69"/>
      <c r="K691" s="69"/>
      <c r="L691" s="69"/>
      <c r="M691" s="69"/>
      <c r="N691" s="69"/>
      <c r="O691" s="69"/>
      <c r="P691" s="69"/>
      <c r="Q691" s="69"/>
      <c r="R691" s="69"/>
    </row>
    <row r="692" spans="1:18" x14ac:dyDescent="0.2">
      <c r="A692" s="69"/>
      <c r="B692" s="69"/>
      <c r="C692" s="69"/>
      <c r="D692" s="69"/>
      <c r="E692" s="69"/>
      <c r="F692" s="69"/>
      <c r="G692" s="69"/>
      <c r="H692" s="69"/>
      <c r="I692" s="69"/>
      <c r="J692" s="69"/>
      <c r="K692" s="69"/>
      <c r="L692" s="69"/>
      <c r="M692" s="69"/>
      <c r="N692" s="69"/>
      <c r="O692" s="69"/>
      <c r="P692" s="69"/>
      <c r="Q692" s="69"/>
      <c r="R692" s="69"/>
    </row>
    <row r="693" spans="1:18" x14ac:dyDescent="0.2">
      <c r="A693" s="69"/>
      <c r="B693" s="69"/>
      <c r="C693" s="69"/>
      <c r="D693" s="69"/>
      <c r="E693" s="69"/>
      <c r="F693" s="69"/>
      <c r="G693" s="69"/>
      <c r="H693" s="69"/>
      <c r="I693" s="69"/>
      <c r="J693" s="69"/>
      <c r="K693" s="69"/>
      <c r="L693" s="69"/>
      <c r="M693" s="69"/>
      <c r="N693" s="69"/>
      <c r="O693" s="69"/>
      <c r="P693" s="69"/>
      <c r="Q693" s="69"/>
      <c r="R693" s="69"/>
    </row>
    <row r="694" spans="1:18" x14ac:dyDescent="0.2">
      <c r="A694" s="69"/>
      <c r="B694" s="69"/>
      <c r="C694" s="69"/>
      <c r="D694" s="69"/>
      <c r="E694" s="69"/>
      <c r="F694" s="69"/>
      <c r="G694" s="69"/>
      <c r="H694" s="69"/>
      <c r="I694" s="69"/>
      <c r="J694" s="69"/>
      <c r="K694" s="69"/>
      <c r="L694" s="69"/>
      <c r="M694" s="69"/>
      <c r="N694" s="69"/>
      <c r="O694" s="69"/>
      <c r="P694" s="69"/>
      <c r="Q694" s="69"/>
      <c r="R694" s="69"/>
    </row>
    <row r="695" spans="1:18" x14ac:dyDescent="0.2">
      <c r="A695" s="69"/>
      <c r="B695" s="69"/>
      <c r="C695" s="69"/>
      <c r="D695" s="69"/>
      <c r="E695" s="69"/>
      <c r="F695" s="69"/>
      <c r="G695" s="69"/>
      <c r="H695" s="69"/>
      <c r="I695" s="69"/>
      <c r="J695" s="69"/>
      <c r="K695" s="69"/>
      <c r="L695" s="69"/>
      <c r="M695" s="69"/>
      <c r="N695" s="69"/>
      <c r="O695" s="69"/>
      <c r="P695" s="69"/>
      <c r="Q695" s="69"/>
      <c r="R695" s="69"/>
    </row>
    <row r="696" spans="1:18" x14ac:dyDescent="0.2">
      <c r="A696" s="69"/>
      <c r="B696" s="69"/>
      <c r="C696" s="69"/>
      <c r="D696" s="69"/>
      <c r="E696" s="69"/>
      <c r="F696" s="69"/>
      <c r="G696" s="69"/>
      <c r="H696" s="69"/>
      <c r="I696" s="69"/>
      <c r="J696" s="69"/>
      <c r="K696" s="69"/>
      <c r="L696" s="69"/>
      <c r="M696" s="69"/>
      <c r="N696" s="69"/>
      <c r="O696" s="69"/>
      <c r="P696" s="69"/>
      <c r="Q696" s="69"/>
      <c r="R696" s="69"/>
    </row>
    <row r="697" spans="1:18" x14ac:dyDescent="0.2">
      <c r="A697" s="69"/>
      <c r="B697" s="69"/>
      <c r="C697" s="69"/>
      <c r="D697" s="69"/>
      <c r="E697" s="69"/>
      <c r="F697" s="69"/>
      <c r="G697" s="69"/>
      <c r="H697" s="69"/>
      <c r="I697" s="69"/>
      <c r="J697" s="69"/>
      <c r="K697" s="69"/>
      <c r="L697" s="69"/>
      <c r="M697" s="69"/>
      <c r="N697" s="69"/>
      <c r="O697" s="69"/>
      <c r="P697" s="69"/>
      <c r="Q697" s="69"/>
      <c r="R697" s="69"/>
    </row>
    <row r="698" spans="1:18" x14ac:dyDescent="0.2">
      <c r="A698" s="69"/>
      <c r="B698" s="69"/>
      <c r="C698" s="69"/>
      <c r="D698" s="69"/>
      <c r="E698" s="69"/>
      <c r="F698" s="69"/>
      <c r="G698" s="69"/>
      <c r="H698" s="69"/>
      <c r="I698" s="69"/>
      <c r="J698" s="69"/>
      <c r="K698" s="69"/>
      <c r="L698" s="69"/>
      <c r="M698" s="69"/>
      <c r="N698" s="69"/>
      <c r="O698" s="69"/>
      <c r="P698" s="69"/>
      <c r="Q698" s="69"/>
      <c r="R698" s="69"/>
    </row>
    <row r="699" spans="1:18" x14ac:dyDescent="0.2">
      <c r="A699" s="69"/>
      <c r="B699" s="69"/>
      <c r="C699" s="69"/>
      <c r="D699" s="69"/>
      <c r="E699" s="69"/>
      <c r="F699" s="69"/>
      <c r="G699" s="69"/>
      <c r="H699" s="69"/>
      <c r="I699" s="69"/>
      <c r="J699" s="69"/>
      <c r="K699" s="69"/>
      <c r="L699" s="69"/>
      <c r="M699" s="69"/>
      <c r="N699" s="69"/>
      <c r="O699" s="69"/>
      <c r="P699" s="69"/>
      <c r="Q699" s="69"/>
      <c r="R699" s="69"/>
    </row>
    <row r="700" spans="1:18" x14ac:dyDescent="0.2">
      <c r="A700" s="69"/>
      <c r="B700" s="69"/>
      <c r="C700" s="69"/>
      <c r="D700" s="69"/>
      <c r="E700" s="69"/>
      <c r="F700" s="69"/>
      <c r="G700" s="69"/>
      <c r="H700" s="69"/>
      <c r="I700" s="69"/>
      <c r="J700" s="69"/>
      <c r="K700" s="69"/>
      <c r="L700" s="69"/>
      <c r="M700" s="69"/>
      <c r="N700" s="69"/>
      <c r="O700" s="69"/>
      <c r="P700" s="69"/>
      <c r="Q700" s="69"/>
      <c r="R700" s="69"/>
    </row>
    <row r="701" spans="1:18" x14ac:dyDescent="0.2">
      <c r="A701" s="69"/>
      <c r="B701" s="69"/>
      <c r="C701" s="69"/>
      <c r="D701" s="69"/>
      <c r="E701" s="69"/>
      <c r="F701" s="69"/>
      <c r="G701" s="69"/>
      <c r="H701" s="69"/>
      <c r="I701" s="69"/>
      <c r="J701" s="69"/>
      <c r="K701" s="69"/>
      <c r="L701" s="69"/>
      <c r="M701" s="69"/>
      <c r="N701" s="69"/>
      <c r="O701" s="69"/>
      <c r="P701" s="69"/>
      <c r="Q701" s="69"/>
      <c r="R701" s="69"/>
    </row>
    <row r="702" spans="1:18" x14ac:dyDescent="0.2">
      <c r="A702" s="69"/>
      <c r="B702" s="69"/>
      <c r="C702" s="69"/>
      <c r="D702" s="69"/>
      <c r="E702" s="69"/>
      <c r="F702" s="69"/>
      <c r="G702" s="69"/>
      <c r="H702" s="69"/>
      <c r="I702" s="69"/>
      <c r="J702" s="69"/>
      <c r="K702" s="69"/>
      <c r="L702" s="69"/>
      <c r="M702" s="69"/>
      <c r="N702" s="69"/>
      <c r="O702" s="69"/>
      <c r="P702" s="69"/>
      <c r="Q702" s="69"/>
      <c r="R702" s="69"/>
    </row>
    <row r="703" spans="1:18" x14ac:dyDescent="0.2">
      <c r="A703" s="69"/>
      <c r="B703" s="69"/>
      <c r="C703" s="69"/>
      <c r="D703" s="69"/>
      <c r="E703" s="69"/>
      <c r="F703" s="69"/>
      <c r="G703" s="69"/>
      <c r="H703" s="69"/>
      <c r="I703" s="69"/>
      <c r="J703" s="69"/>
      <c r="K703" s="69"/>
      <c r="L703" s="69"/>
      <c r="M703" s="69"/>
      <c r="N703" s="69"/>
      <c r="O703" s="69"/>
      <c r="P703" s="69"/>
      <c r="Q703" s="69"/>
      <c r="R703" s="69"/>
    </row>
    <row r="704" spans="1:18" x14ac:dyDescent="0.2">
      <c r="A704" s="69"/>
      <c r="B704" s="69"/>
      <c r="C704" s="69"/>
      <c r="D704" s="69"/>
      <c r="E704" s="69"/>
      <c r="F704" s="69"/>
      <c r="G704" s="69"/>
      <c r="H704" s="69"/>
      <c r="I704" s="69"/>
      <c r="J704" s="69"/>
      <c r="K704" s="69"/>
      <c r="L704" s="69"/>
      <c r="M704" s="69"/>
      <c r="N704" s="69"/>
      <c r="O704" s="69"/>
      <c r="P704" s="69"/>
      <c r="Q704" s="69"/>
      <c r="R704" s="69"/>
    </row>
    <row r="705" spans="1:18" x14ac:dyDescent="0.2">
      <c r="A705" s="69"/>
      <c r="B705" s="69"/>
      <c r="C705" s="69"/>
      <c r="D705" s="69"/>
      <c r="E705" s="69"/>
      <c r="F705" s="69"/>
      <c r="G705" s="69"/>
      <c r="H705" s="69"/>
      <c r="I705" s="69"/>
      <c r="J705" s="69"/>
      <c r="K705" s="69"/>
      <c r="L705" s="69"/>
      <c r="M705" s="69"/>
      <c r="N705" s="69"/>
      <c r="O705" s="69"/>
      <c r="P705" s="69"/>
      <c r="Q705" s="69"/>
      <c r="R705" s="69"/>
    </row>
    <row r="706" spans="1:18" x14ac:dyDescent="0.2">
      <c r="A706" s="69"/>
      <c r="B706" s="69"/>
      <c r="C706" s="69"/>
      <c r="D706" s="69"/>
      <c r="E706" s="69"/>
      <c r="F706" s="69"/>
      <c r="G706" s="69"/>
      <c r="H706" s="69"/>
      <c r="I706" s="69"/>
      <c r="J706" s="69"/>
      <c r="K706" s="69"/>
      <c r="L706" s="69"/>
      <c r="M706" s="69"/>
      <c r="N706" s="69"/>
      <c r="O706" s="69"/>
      <c r="P706" s="69"/>
      <c r="Q706" s="69"/>
      <c r="R706" s="69"/>
    </row>
    <row r="707" spans="1:18" x14ac:dyDescent="0.2">
      <c r="A707" s="69"/>
      <c r="B707" s="69"/>
      <c r="C707" s="69"/>
      <c r="D707" s="69"/>
      <c r="E707" s="69"/>
      <c r="F707" s="69"/>
      <c r="G707" s="69"/>
      <c r="H707" s="69"/>
      <c r="I707" s="69"/>
      <c r="J707" s="69"/>
      <c r="K707" s="69"/>
      <c r="L707" s="69"/>
      <c r="M707" s="69"/>
      <c r="N707" s="69"/>
      <c r="O707" s="69"/>
      <c r="P707" s="69"/>
      <c r="Q707" s="69"/>
      <c r="R707" s="69"/>
    </row>
    <row r="708" spans="1:18" x14ac:dyDescent="0.2">
      <c r="A708" s="69"/>
      <c r="B708" s="69"/>
      <c r="C708" s="69"/>
      <c r="D708" s="69"/>
      <c r="E708" s="69"/>
      <c r="F708" s="69"/>
      <c r="G708" s="69"/>
      <c r="H708" s="69"/>
      <c r="I708" s="69"/>
      <c r="J708" s="69"/>
      <c r="K708" s="69"/>
      <c r="L708" s="69"/>
      <c r="M708" s="69"/>
      <c r="N708" s="69"/>
      <c r="O708" s="69"/>
      <c r="P708" s="69"/>
      <c r="Q708" s="69"/>
      <c r="R708" s="69"/>
    </row>
    <row r="709" spans="1:18" x14ac:dyDescent="0.2">
      <c r="A709" s="69"/>
      <c r="B709" s="69"/>
      <c r="C709" s="69"/>
      <c r="D709" s="69"/>
      <c r="E709" s="69"/>
      <c r="F709" s="69"/>
      <c r="G709" s="69"/>
      <c r="H709" s="69"/>
      <c r="I709" s="69"/>
      <c r="J709" s="69"/>
      <c r="K709" s="69"/>
      <c r="L709" s="69"/>
      <c r="M709" s="69"/>
      <c r="N709" s="69"/>
      <c r="O709" s="69"/>
      <c r="P709" s="69"/>
      <c r="Q709" s="69"/>
      <c r="R709" s="69"/>
    </row>
    <row r="710" spans="1:18" x14ac:dyDescent="0.2">
      <c r="A710" s="69"/>
      <c r="B710" s="69"/>
      <c r="C710" s="69"/>
      <c r="D710" s="69"/>
      <c r="E710" s="69"/>
      <c r="F710" s="69"/>
      <c r="G710" s="69"/>
      <c r="H710" s="69"/>
      <c r="I710" s="69"/>
      <c r="J710" s="69"/>
      <c r="K710" s="69"/>
      <c r="L710" s="69"/>
      <c r="M710" s="69"/>
      <c r="N710" s="69"/>
      <c r="O710" s="69"/>
      <c r="P710" s="69"/>
      <c r="Q710" s="69"/>
      <c r="R710" s="69"/>
    </row>
    <row r="711" spans="1:18" x14ac:dyDescent="0.2">
      <c r="A711" s="69"/>
      <c r="B711" s="69"/>
      <c r="C711" s="69"/>
      <c r="D711" s="69"/>
      <c r="E711" s="69"/>
      <c r="F711" s="69"/>
      <c r="G711" s="69"/>
      <c r="H711" s="69"/>
      <c r="I711" s="69"/>
      <c r="J711" s="69"/>
      <c r="K711" s="69"/>
      <c r="L711" s="69"/>
      <c r="M711" s="69"/>
      <c r="N711" s="69"/>
      <c r="O711" s="69"/>
      <c r="P711" s="69"/>
      <c r="Q711" s="69"/>
      <c r="R711" s="69"/>
    </row>
    <row r="712" spans="1:18" x14ac:dyDescent="0.2">
      <c r="A712" s="69"/>
      <c r="B712" s="69"/>
      <c r="C712" s="69"/>
      <c r="D712" s="69"/>
      <c r="E712" s="69"/>
      <c r="F712" s="69"/>
      <c r="G712" s="69"/>
      <c r="H712" s="69"/>
      <c r="I712" s="69"/>
      <c r="J712" s="69"/>
      <c r="K712" s="69"/>
      <c r="L712" s="69"/>
      <c r="M712" s="69"/>
      <c r="N712" s="69"/>
      <c r="O712" s="69"/>
      <c r="P712" s="69"/>
      <c r="Q712" s="69"/>
      <c r="R712" s="69"/>
    </row>
    <row r="713" spans="1:18" ht="23.25" x14ac:dyDescent="0.35">
      <c r="A713" s="71" t="s">
        <v>2389</v>
      </c>
      <c r="B713" s="69"/>
      <c r="C713" s="69"/>
      <c r="D713" s="69"/>
      <c r="E713" s="69"/>
      <c r="F713" s="69"/>
      <c r="G713" s="69"/>
      <c r="H713" s="69"/>
      <c r="I713" s="69"/>
      <c r="J713" s="69"/>
      <c r="K713" s="69"/>
      <c r="L713" s="69"/>
      <c r="M713" s="69"/>
      <c r="N713" s="69"/>
      <c r="O713" s="69"/>
      <c r="P713" s="69"/>
      <c r="Q713" s="69"/>
      <c r="R713" s="69"/>
    </row>
    <row r="714" spans="1:18" x14ac:dyDescent="0.2">
      <c r="A714" s="69"/>
      <c r="B714" s="69"/>
      <c r="C714" s="69"/>
      <c r="D714" s="69"/>
      <c r="E714" s="69"/>
      <c r="F714" s="69"/>
      <c r="G714" s="69"/>
      <c r="H714" s="69"/>
      <c r="I714" s="69"/>
      <c r="J714" s="69"/>
      <c r="K714" s="69"/>
      <c r="L714" s="69"/>
      <c r="M714" s="69"/>
      <c r="N714" s="69"/>
      <c r="O714" s="69"/>
      <c r="P714" s="69"/>
      <c r="Q714" s="69"/>
      <c r="R714" s="69"/>
    </row>
    <row r="715" spans="1:18" x14ac:dyDescent="0.2">
      <c r="A715" s="69"/>
      <c r="B715" s="69"/>
      <c r="C715" s="69"/>
      <c r="D715" s="69"/>
      <c r="E715" s="69"/>
      <c r="F715" s="69"/>
      <c r="G715" s="69"/>
      <c r="H715" s="69"/>
      <c r="I715" s="69"/>
      <c r="J715" s="69"/>
      <c r="K715" s="69"/>
      <c r="L715" s="69"/>
      <c r="M715" s="69"/>
      <c r="N715" s="69"/>
      <c r="O715" s="69"/>
      <c r="P715" s="69"/>
      <c r="Q715" s="69"/>
      <c r="R715" s="69"/>
    </row>
    <row r="716" spans="1:18" x14ac:dyDescent="0.2">
      <c r="A716" s="69"/>
      <c r="B716" s="69"/>
      <c r="C716" s="69"/>
      <c r="D716" s="69"/>
      <c r="E716" s="69"/>
      <c r="F716" s="69"/>
      <c r="G716" s="69"/>
      <c r="H716" s="69"/>
      <c r="I716" s="69"/>
      <c r="J716" s="69"/>
      <c r="K716" s="69"/>
      <c r="L716" s="69"/>
      <c r="M716" s="69"/>
      <c r="N716" s="69"/>
      <c r="O716" s="69"/>
      <c r="P716" s="69"/>
      <c r="Q716" s="69"/>
      <c r="R716" s="69"/>
    </row>
    <row r="717" spans="1:18" x14ac:dyDescent="0.2">
      <c r="A717" s="69"/>
      <c r="B717" s="69"/>
      <c r="C717" s="69"/>
      <c r="D717" s="69"/>
      <c r="E717" s="69"/>
      <c r="F717" s="69"/>
      <c r="G717" s="69"/>
      <c r="H717" s="69"/>
      <c r="I717" s="69"/>
      <c r="J717" s="69"/>
      <c r="K717" s="69"/>
      <c r="L717" s="69"/>
      <c r="M717" s="69"/>
      <c r="N717" s="69"/>
      <c r="O717" s="69"/>
      <c r="P717" s="69"/>
      <c r="Q717" s="69"/>
      <c r="R717" s="69"/>
    </row>
    <row r="718" spans="1:18" x14ac:dyDescent="0.2">
      <c r="A718" s="69"/>
      <c r="B718" s="69"/>
      <c r="C718" s="69"/>
      <c r="D718" s="69"/>
      <c r="E718" s="69"/>
      <c r="F718" s="69"/>
      <c r="G718" s="69"/>
      <c r="H718" s="69"/>
      <c r="I718" s="69"/>
      <c r="J718" s="69"/>
      <c r="K718" s="69"/>
      <c r="L718" s="69"/>
      <c r="M718" s="69"/>
      <c r="N718" s="69"/>
      <c r="O718" s="69"/>
      <c r="P718" s="69"/>
      <c r="Q718" s="69"/>
      <c r="R718" s="69"/>
    </row>
    <row r="719" spans="1:18" x14ac:dyDescent="0.2">
      <c r="A719" s="69"/>
      <c r="B719" s="69"/>
      <c r="C719" s="69"/>
      <c r="D719" s="69"/>
      <c r="E719" s="69"/>
      <c r="F719" s="69"/>
      <c r="G719" s="69"/>
      <c r="H719" s="69"/>
      <c r="I719" s="69"/>
      <c r="J719" s="69"/>
      <c r="K719" s="69"/>
      <c r="L719" s="69"/>
      <c r="M719" s="69"/>
      <c r="N719" s="69"/>
      <c r="O719" s="69"/>
      <c r="P719" s="69"/>
      <c r="Q719" s="69"/>
      <c r="R719" s="69"/>
    </row>
    <row r="720" spans="1:18" x14ac:dyDescent="0.2">
      <c r="A720" s="69"/>
      <c r="B720" s="69"/>
      <c r="C720" s="69"/>
      <c r="D720" s="69"/>
      <c r="E720" s="69"/>
      <c r="F720" s="69"/>
      <c r="G720" s="69"/>
      <c r="H720" s="69"/>
      <c r="I720" s="69"/>
      <c r="J720" s="69"/>
      <c r="K720" s="69"/>
      <c r="L720" s="69"/>
      <c r="M720" s="69"/>
      <c r="N720" s="69"/>
      <c r="O720" s="69"/>
      <c r="P720" s="69"/>
      <c r="Q720" s="69"/>
      <c r="R720" s="69"/>
    </row>
    <row r="721" spans="1:18" x14ac:dyDescent="0.2">
      <c r="A721" s="69"/>
      <c r="B721" s="69"/>
      <c r="C721" s="69"/>
      <c r="D721" s="69"/>
      <c r="E721" s="69"/>
      <c r="F721" s="69"/>
      <c r="G721" s="69"/>
      <c r="H721" s="69"/>
      <c r="I721" s="69"/>
      <c r="J721" s="69"/>
      <c r="K721" s="69"/>
      <c r="L721" s="69"/>
      <c r="M721" s="69"/>
      <c r="N721" s="69"/>
      <c r="O721" s="69"/>
      <c r="P721" s="69"/>
      <c r="Q721" s="69"/>
      <c r="R721" s="69"/>
    </row>
    <row r="722" spans="1:18" x14ac:dyDescent="0.2">
      <c r="A722" s="69"/>
      <c r="B722" s="69"/>
      <c r="C722" s="69"/>
      <c r="D722" s="69"/>
      <c r="E722" s="69"/>
      <c r="F722" s="69"/>
      <c r="G722" s="69"/>
      <c r="H722" s="69"/>
      <c r="I722" s="69"/>
      <c r="J722" s="69"/>
      <c r="K722" s="69"/>
      <c r="L722" s="69"/>
      <c r="M722" s="69"/>
      <c r="N722" s="69"/>
      <c r="O722" s="69"/>
      <c r="P722" s="69"/>
      <c r="Q722" s="69"/>
      <c r="R722" s="69"/>
    </row>
    <row r="723" spans="1:18" x14ac:dyDescent="0.2">
      <c r="A723" s="69"/>
      <c r="B723" s="69"/>
      <c r="C723" s="69"/>
      <c r="D723" s="69"/>
      <c r="E723" s="69"/>
      <c r="F723" s="69"/>
      <c r="G723" s="69"/>
      <c r="H723" s="69"/>
      <c r="I723" s="69"/>
      <c r="J723" s="69"/>
      <c r="K723" s="69"/>
      <c r="L723" s="69"/>
      <c r="M723" s="69"/>
      <c r="N723" s="69"/>
      <c r="O723" s="69"/>
      <c r="P723" s="69"/>
      <c r="Q723" s="69"/>
      <c r="R723" s="69"/>
    </row>
    <row r="724" spans="1:18" x14ac:dyDescent="0.2">
      <c r="A724" s="69"/>
      <c r="B724" s="69"/>
      <c r="C724" s="69"/>
      <c r="D724" s="69"/>
      <c r="E724" s="69"/>
      <c r="F724" s="69"/>
      <c r="G724" s="69"/>
      <c r="H724" s="69"/>
      <c r="I724" s="69"/>
      <c r="J724" s="69"/>
      <c r="K724" s="69"/>
      <c r="L724" s="69"/>
      <c r="M724" s="69"/>
      <c r="N724" s="69"/>
      <c r="O724" s="69"/>
      <c r="P724" s="69"/>
      <c r="Q724" s="69"/>
      <c r="R724" s="69"/>
    </row>
    <row r="725" spans="1:18" x14ac:dyDescent="0.2">
      <c r="A725" s="69"/>
      <c r="B725" s="69"/>
      <c r="C725" s="69"/>
      <c r="D725" s="69"/>
      <c r="E725" s="69"/>
      <c r="F725" s="69"/>
      <c r="G725" s="69"/>
      <c r="H725" s="69"/>
      <c r="I725" s="69"/>
      <c r="J725" s="69"/>
      <c r="K725" s="69"/>
      <c r="L725" s="69"/>
      <c r="M725" s="69"/>
      <c r="N725" s="69"/>
      <c r="O725" s="69"/>
      <c r="P725" s="69"/>
      <c r="Q725" s="69"/>
      <c r="R725" s="69"/>
    </row>
    <row r="726" spans="1:18" x14ac:dyDescent="0.2">
      <c r="A726" s="69"/>
      <c r="B726" s="69"/>
      <c r="C726" s="69"/>
      <c r="D726" s="69"/>
      <c r="E726" s="69"/>
      <c r="F726" s="69"/>
      <c r="G726" s="69"/>
      <c r="H726" s="69"/>
      <c r="I726" s="69"/>
      <c r="J726" s="69"/>
      <c r="K726" s="69"/>
      <c r="L726" s="69"/>
      <c r="M726" s="69"/>
      <c r="N726" s="69"/>
      <c r="O726" s="69"/>
      <c r="P726" s="69"/>
      <c r="Q726" s="69"/>
      <c r="R726" s="69"/>
    </row>
    <row r="727" spans="1:18" x14ac:dyDescent="0.2">
      <c r="A727" s="69"/>
      <c r="B727" s="69"/>
      <c r="C727" s="69"/>
      <c r="D727" s="69"/>
      <c r="E727" s="69"/>
      <c r="F727" s="69"/>
      <c r="G727" s="69"/>
      <c r="H727" s="69"/>
      <c r="I727" s="69"/>
      <c r="J727" s="69"/>
      <c r="K727" s="69"/>
      <c r="L727" s="69"/>
      <c r="M727" s="69"/>
      <c r="N727" s="69"/>
      <c r="O727" s="69"/>
      <c r="P727" s="69"/>
      <c r="Q727" s="69"/>
      <c r="R727" s="69"/>
    </row>
    <row r="728" spans="1:18" x14ac:dyDescent="0.2">
      <c r="A728" s="69"/>
      <c r="B728" s="69"/>
      <c r="C728" s="69"/>
      <c r="D728" s="69"/>
      <c r="E728" s="69"/>
      <c r="F728" s="69"/>
      <c r="G728" s="69"/>
      <c r="H728" s="69"/>
      <c r="I728" s="69"/>
      <c r="J728" s="69"/>
      <c r="K728" s="69"/>
      <c r="L728" s="69"/>
      <c r="M728" s="69"/>
      <c r="N728" s="69"/>
      <c r="O728" s="69"/>
      <c r="P728" s="69"/>
      <c r="Q728" s="69"/>
      <c r="R728" s="69"/>
    </row>
    <row r="729" spans="1:18" x14ac:dyDescent="0.2">
      <c r="A729" s="69"/>
      <c r="B729" s="69"/>
      <c r="C729" s="69"/>
      <c r="D729" s="69"/>
      <c r="E729" s="69"/>
      <c r="F729" s="69"/>
      <c r="G729" s="69"/>
      <c r="H729" s="69"/>
      <c r="I729" s="69"/>
      <c r="J729" s="69"/>
      <c r="K729" s="69"/>
      <c r="L729" s="69"/>
      <c r="M729" s="69"/>
      <c r="N729" s="69"/>
      <c r="O729" s="69"/>
      <c r="P729" s="69"/>
      <c r="Q729" s="69"/>
      <c r="R729" s="69"/>
    </row>
    <row r="730" spans="1:18" x14ac:dyDescent="0.2">
      <c r="A730" s="69"/>
      <c r="B730" s="69"/>
      <c r="C730" s="69"/>
      <c r="D730" s="69"/>
      <c r="E730" s="69"/>
      <c r="F730" s="69"/>
      <c r="G730" s="69"/>
      <c r="H730" s="69"/>
      <c r="I730" s="69"/>
      <c r="J730" s="69"/>
      <c r="K730" s="69"/>
      <c r="L730" s="69"/>
      <c r="M730" s="69"/>
      <c r="N730" s="69"/>
      <c r="O730" s="69"/>
      <c r="P730" s="69"/>
      <c r="Q730" s="69"/>
      <c r="R730" s="69"/>
    </row>
    <row r="731" spans="1:18" x14ac:dyDescent="0.2">
      <c r="A731" s="69"/>
      <c r="B731" s="69"/>
      <c r="C731" s="69"/>
      <c r="D731" s="69"/>
      <c r="E731" s="69"/>
      <c r="F731" s="69"/>
      <c r="G731" s="69"/>
      <c r="H731" s="69"/>
      <c r="I731" s="69"/>
      <c r="J731" s="69"/>
      <c r="K731" s="69"/>
      <c r="L731" s="69"/>
      <c r="M731" s="69"/>
      <c r="N731" s="69"/>
      <c r="O731" s="69"/>
      <c r="P731" s="69"/>
      <c r="Q731" s="69"/>
      <c r="R731" s="69"/>
    </row>
    <row r="732" spans="1:18" x14ac:dyDescent="0.2">
      <c r="A732" s="69"/>
      <c r="B732" s="69"/>
      <c r="C732" s="69"/>
      <c r="D732" s="69"/>
      <c r="E732" s="69"/>
      <c r="F732" s="69"/>
      <c r="G732" s="69"/>
      <c r="H732" s="69"/>
      <c r="I732" s="69"/>
      <c r="J732" s="69"/>
      <c r="K732" s="69"/>
      <c r="L732" s="69"/>
      <c r="M732" s="69"/>
      <c r="N732" s="69"/>
      <c r="O732" s="69"/>
      <c r="P732" s="69"/>
      <c r="Q732" s="69"/>
      <c r="R732" s="69"/>
    </row>
    <row r="733" spans="1:18" x14ac:dyDescent="0.2">
      <c r="A733" s="69"/>
      <c r="B733" s="69"/>
      <c r="C733" s="69"/>
      <c r="D733" s="69"/>
      <c r="E733" s="69"/>
      <c r="F733" s="69"/>
      <c r="G733" s="69"/>
      <c r="H733" s="69"/>
      <c r="I733" s="69"/>
      <c r="J733" s="69"/>
      <c r="K733" s="69"/>
      <c r="L733" s="69"/>
      <c r="M733" s="69"/>
      <c r="N733" s="69"/>
      <c r="O733" s="69"/>
      <c r="P733" s="69"/>
      <c r="Q733" s="69"/>
      <c r="R733" s="69"/>
    </row>
    <row r="734" spans="1:18" x14ac:dyDescent="0.2">
      <c r="A734" s="69"/>
      <c r="B734" s="69"/>
      <c r="C734" s="69"/>
      <c r="D734" s="69"/>
      <c r="E734" s="69"/>
      <c r="F734" s="69"/>
      <c r="G734" s="69"/>
      <c r="H734" s="69"/>
      <c r="I734" s="69"/>
      <c r="J734" s="69"/>
      <c r="K734" s="69"/>
      <c r="L734" s="69"/>
      <c r="M734" s="69"/>
      <c r="N734" s="69"/>
      <c r="O734" s="69"/>
      <c r="P734" s="69"/>
      <c r="Q734" s="69"/>
      <c r="R734" s="69"/>
    </row>
    <row r="735" spans="1:18" x14ac:dyDescent="0.2">
      <c r="A735" s="69"/>
      <c r="B735" s="69"/>
      <c r="C735" s="69"/>
      <c r="D735" s="69"/>
      <c r="E735" s="69"/>
      <c r="F735" s="69"/>
      <c r="G735" s="69"/>
      <c r="H735" s="69"/>
      <c r="I735" s="69"/>
      <c r="J735" s="69"/>
      <c r="K735" s="69"/>
      <c r="L735" s="69"/>
      <c r="M735" s="69"/>
      <c r="N735" s="69"/>
      <c r="O735" s="69"/>
      <c r="P735" s="69"/>
      <c r="Q735" s="69"/>
      <c r="R735" s="69"/>
    </row>
    <row r="736" spans="1:18" x14ac:dyDescent="0.2">
      <c r="A736" s="69"/>
      <c r="B736" s="69"/>
      <c r="C736" s="69"/>
      <c r="D736" s="69"/>
      <c r="E736" s="69"/>
      <c r="F736" s="69"/>
      <c r="G736" s="69"/>
      <c r="H736" s="69"/>
      <c r="I736" s="69"/>
      <c r="J736" s="69"/>
      <c r="K736" s="69"/>
      <c r="L736" s="69"/>
      <c r="M736" s="69"/>
      <c r="N736" s="69"/>
      <c r="O736" s="69"/>
      <c r="P736" s="69"/>
      <c r="Q736" s="69"/>
      <c r="R736" s="69"/>
    </row>
    <row r="737" spans="1:18" x14ac:dyDescent="0.2">
      <c r="A737" s="69"/>
      <c r="B737" s="69"/>
      <c r="C737" s="69"/>
      <c r="D737" s="69"/>
      <c r="E737" s="69"/>
      <c r="F737" s="69"/>
      <c r="G737" s="69"/>
      <c r="H737" s="69"/>
      <c r="I737" s="69"/>
      <c r="J737" s="69"/>
      <c r="K737" s="69"/>
      <c r="L737" s="69"/>
      <c r="M737" s="69"/>
      <c r="N737" s="69"/>
      <c r="O737" s="69"/>
      <c r="P737" s="69"/>
      <c r="Q737" s="69"/>
      <c r="R737" s="69"/>
    </row>
    <row r="738" spans="1:18" x14ac:dyDescent="0.2">
      <c r="A738" s="69"/>
      <c r="B738" s="69"/>
      <c r="C738" s="69"/>
      <c r="D738" s="69"/>
      <c r="E738" s="69"/>
      <c r="F738" s="69"/>
      <c r="G738" s="69"/>
      <c r="H738" s="69"/>
      <c r="I738" s="69"/>
      <c r="J738" s="69"/>
      <c r="K738" s="69"/>
      <c r="L738" s="69"/>
      <c r="M738" s="69"/>
      <c r="N738" s="69"/>
      <c r="O738" s="69"/>
      <c r="P738" s="69"/>
      <c r="Q738" s="69"/>
      <c r="R738" s="69"/>
    </row>
    <row r="739" spans="1:18" x14ac:dyDescent="0.2">
      <c r="A739" s="69"/>
      <c r="B739" s="69"/>
      <c r="C739" s="69"/>
      <c r="D739" s="69"/>
      <c r="E739" s="69"/>
      <c r="F739" s="69"/>
      <c r="G739" s="69"/>
      <c r="H739" s="69"/>
      <c r="I739" s="69"/>
      <c r="J739" s="69"/>
      <c r="K739" s="69"/>
      <c r="L739" s="69"/>
      <c r="M739" s="69"/>
      <c r="N739" s="69"/>
      <c r="O739" s="69"/>
      <c r="P739" s="69"/>
      <c r="Q739" s="69"/>
      <c r="R739" s="69"/>
    </row>
    <row r="740" spans="1:18" x14ac:dyDescent="0.2">
      <c r="A740" s="69"/>
      <c r="B740" s="69"/>
      <c r="C740" s="69"/>
      <c r="D740" s="69"/>
      <c r="E740" s="69"/>
      <c r="F740" s="69"/>
      <c r="G740" s="69"/>
      <c r="H740" s="69"/>
      <c r="I740" s="69"/>
      <c r="J740" s="69"/>
      <c r="K740" s="69"/>
      <c r="L740" s="69"/>
      <c r="M740" s="69"/>
      <c r="N740" s="69"/>
      <c r="O740" s="69"/>
      <c r="P740" s="69"/>
      <c r="Q740" s="69"/>
      <c r="R740" s="69"/>
    </row>
    <row r="741" spans="1:18" x14ac:dyDescent="0.2">
      <c r="A741" s="69"/>
      <c r="B741" s="69"/>
      <c r="C741" s="69"/>
      <c r="D741" s="69"/>
      <c r="E741" s="69"/>
      <c r="F741" s="69"/>
      <c r="G741" s="69"/>
      <c r="H741" s="69"/>
      <c r="I741" s="69"/>
      <c r="J741" s="69"/>
      <c r="K741" s="69"/>
      <c r="L741" s="69"/>
      <c r="M741" s="69"/>
      <c r="N741" s="69"/>
      <c r="O741" s="69"/>
      <c r="P741" s="69"/>
      <c r="Q741" s="69"/>
      <c r="R741" s="69"/>
    </row>
    <row r="742" spans="1:18" x14ac:dyDescent="0.2">
      <c r="A742" s="69"/>
      <c r="B742" s="69"/>
      <c r="C742" s="69"/>
      <c r="D742" s="69"/>
      <c r="E742" s="69"/>
      <c r="F742" s="69"/>
      <c r="G742" s="69"/>
      <c r="H742" s="69"/>
      <c r="I742" s="69"/>
      <c r="J742" s="69"/>
      <c r="K742" s="69"/>
      <c r="L742" s="69"/>
      <c r="M742" s="69"/>
      <c r="N742" s="69"/>
      <c r="O742" s="69"/>
      <c r="P742" s="69"/>
      <c r="Q742" s="69"/>
      <c r="R742" s="69"/>
    </row>
    <row r="743" spans="1:18" ht="23.25" x14ac:dyDescent="0.35">
      <c r="A743" s="71" t="s">
        <v>2569</v>
      </c>
      <c r="B743" s="69"/>
      <c r="C743" s="69"/>
      <c r="D743" s="69"/>
      <c r="E743" s="69"/>
      <c r="F743" s="69"/>
      <c r="G743" s="69"/>
      <c r="H743" s="69"/>
      <c r="I743" s="69"/>
      <c r="J743" s="69"/>
      <c r="K743" s="69"/>
      <c r="L743" s="69"/>
      <c r="M743" s="69"/>
      <c r="N743" s="69"/>
      <c r="O743" s="69"/>
      <c r="P743" s="69"/>
      <c r="Q743" s="133" t="s">
        <v>2686</v>
      </c>
      <c r="R743" s="134">
        <v>0</v>
      </c>
    </row>
    <row r="744" spans="1:18" x14ac:dyDescent="0.2">
      <c r="A744" s="69"/>
      <c r="B744" s="69"/>
      <c r="C744" s="69"/>
      <c r="D744" s="69"/>
      <c r="E744" s="69"/>
      <c r="F744" s="69"/>
      <c r="G744" s="69"/>
      <c r="H744" s="69"/>
      <c r="I744" s="69"/>
      <c r="J744" s="69"/>
      <c r="K744" s="69"/>
      <c r="L744" s="69"/>
      <c r="M744" s="69"/>
      <c r="N744" s="69"/>
      <c r="O744" s="69"/>
      <c r="P744" s="69"/>
      <c r="Q744" s="69"/>
      <c r="R744" s="69"/>
    </row>
    <row r="745" spans="1:18" x14ac:dyDescent="0.2">
      <c r="A745" s="69"/>
      <c r="B745" s="69"/>
      <c r="C745" s="69"/>
      <c r="D745" s="69"/>
      <c r="E745" s="69"/>
      <c r="F745" s="69"/>
      <c r="G745" s="69"/>
      <c r="H745" s="69"/>
      <c r="I745" s="69"/>
      <c r="J745" s="69"/>
      <c r="K745" s="69"/>
      <c r="L745" s="69"/>
      <c r="M745" s="69"/>
      <c r="N745" s="69"/>
      <c r="O745" s="69"/>
      <c r="P745" s="69"/>
      <c r="Q745" s="69"/>
      <c r="R745" s="69"/>
    </row>
    <row r="746" spans="1:18" x14ac:dyDescent="0.2">
      <c r="A746" s="69"/>
      <c r="B746" s="69"/>
      <c r="C746" s="69"/>
      <c r="D746" s="69"/>
      <c r="E746" s="69"/>
      <c r="F746" s="69"/>
      <c r="G746" s="69"/>
      <c r="H746" s="69"/>
      <c r="I746" s="69"/>
      <c r="J746" s="69"/>
      <c r="K746" s="69"/>
      <c r="L746" s="69"/>
      <c r="M746" s="69"/>
      <c r="N746" s="69"/>
      <c r="O746" s="69"/>
      <c r="P746" s="69"/>
      <c r="Q746" s="69"/>
      <c r="R746" s="69"/>
    </row>
    <row r="747" spans="1:18" x14ac:dyDescent="0.2">
      <c r="A747" s="69"/>
      <c r="B747" s="69"/>
      <c r="C747" s="69"/>
      <c r="D747" s="69"/>
      <c r="E747" s="69"/>
      <c r="F747" s="69"/>
      <c r="G747" s="69"/>
      <c r="H747" s="69"/>
      <c r="I747" s="69"/>
      <c r="J747" s="69"/>
      <c r="K747" s="69"/>
      <c r="L747" s="69"/>
      <c r="M747" s="69"/>
      <c r="N747" s="69"/>
      <c r="O747" s="69"/>
      <c r="P747" s="69"/>
      <c r="Q747" s="69"/>
      <c r="R747" s="69"/>
    </row>
    <row r="748" spans="1:18" x14ac:dyDescent="0.2">
      <c r="A748" s="69"/>
      <c r="B748" s="69"/>
      <c r="C748" s="69"/>
      <c r="D748" s="69"/>
      <c r="E748" s="69"/>
      <c r="F748" s="69"/>
      <c r="G748" s="69"/>
      <c r="H748" s="69"/>
      <c r="I748" s="69"/>
      <c r="J748" s="69"/>
      <c r="K748" s="69"/>
      <c r="L748" s="69"/>
      <c r="M748" s="69"/>
      <c r="N748" s="69"/>
      <c r="O748" s="69"/>
      <c r="P748" s="69"/>
      <c r="Q748" s="69"/>
      <c r="R748" s="69"/>
    </row>
    <row r="749" spans="1:18" x14ac:dyDescent="0.2">
      <c r="A749" s="69"/>
      <c r="B749" s="69"/>
      <c r="C749" s="69"/>
      <c r="D749" s="69"/>
      <c r="E749" s="69"/>
      <c r="F749" s="69"/>
      <c r="G749" s="69"/>
      <c r="H749" s="69"/>
      <c r="I749" s="69"/>
      <c r="J749" s="69"/>
      <c r="K749" s="69"/>
      <c r="L749" s="69"/>
      <c r="M749" s="69"/>
      <c r="N749" s="69"/>
      <c r="O749" s="69"/>
      <c r="P749" s="69"/>
      <c r="Q749" s="69"/>
      <c r="R749" s="69"/>
    </row>
    <row r="750" spans="1:18" x14ac:dyDescent="0.2">
      <c r="A750" s="69"/>
      <c r="B750" s="69"/>
      <c r="C750" s="69"/>
      <c r="D750" s="69"/>
      <c r="E750" s="69"/>
      <c r="F750" s="69"/>
      <c r="G750" s="69"/>
      <c r="H750" s="69"/>
      <c r="I750" s="69"/>
      <c r="J750" s="69"/>
      <c r="K750" s="69"/>
      <c r="L750" s="69"/>
      <c r="M750" s="69"/>
      <c r="N750" s="69"/>
      <c r="O750" s="69"/>
      <c r="P750" s="69"/>
      <c r="Q750" s="69"/>
      <c r="R750" s="69"/>
    </row>
    <row r="751" spans="1:18" x14ac:dyDescent="0.2">
      <c r="A751" s="69"/>
      <c r="B751" s="69"/>
      <c r="C751" s="69"/>
      <c r="D751" s="69"/>
      <c r="E751" s="69"/>
      <c r="F751" s="69"/>
      <c r="G751" s="69"/>
      <c r="H751" s="69"/>
      <c r="I751" s="69"/>
      <c r="J751" s="69"/>
      <c r="K751" s="69"/>
      <c r="L751" s="69"/>
      <c r="M751" s="69"/>
      <c r="N751" s="69"/>
      <c r="O751" s="69"/>
      <c r="P751" s="69"/>
      <c r="Q751" s="69"/>
      <c r="R751" s="69"/>
    </row>
    <row r="752" spans="1:18" x14ac:dyDescent="0.2">
      <c r="A752" s="69"/>
      <c r="B752" s="69"/>
      <c r="C752" s="69"/>
      <c r="D752" s="69"/>
      <c r="E752" s="69"/>
      <c r="F752" s="69"/>
      <c r="G752" s="69"/>
      <c r="H752" s="69"/>
      <c r="I752" s="69"/>
      <c r="J752" s="69"/>
      <c r="K752" s="69"/>
      <c r="L752" s="69"/>
      <c r="M752" s="69"/>
      <c r="N752" s="69"/>
      <c r="O752" s="69"/>
      <c r="P752" s="69"/>
      <c r="Q752" s="69"/>
      <c r="R752" s="69"/>
    </row>
    <row r="753" spans="1:18" x14ac:dyDescent="0.2">
      <c r="A753" s="69"/>
      <c r="B753" s="69"/>
      <c r="C753" s="69"/>
      <c r="D753" s="69"/>
      <c r="E753" s="69"/>
      <c r="F753" s="69"/>
      <c r="G753" s="69"/>
      <c r="H753" s="69"/>
      <c r="I753" s="69"/>
      <c r="J753" s="69"/>
      <c r="K753" s="69"/>
      <c r="L753" s="69"/>
      <c r="M753" s="69"/>
      <c r="N753" s="69"/>
      <c r="O753" s="69"/>
      <c r="P753" s="69"/>
      <c r="Q753" s="69"/>
      <c r="R753" s="69"/>
    </row>
    <row r="754" spans="1:18" x14ac:dyDescent="0.2">
      <c r="A754" s="69"/>
      <c r="B754" s="69"/>
      <c r="C754" s="69"/>
      <c r="D754" s="69"/>
      <c r="E754" s="69"/>
      <c r="F754" s="69"/>
      <c r="G754" s="69"/>
      <c r="H754" s="69"/>
      <c r="I754" s="69"/>
      <c r="J754" s="69"/>
      <c r="K754" s="69"/>
      <c r="L754" s="69"/>
      <c r="M754" s="69"/>
      <c r="N754" s="69"/>
      <c r="O754" s="69"/>
      <c r="P754" s="69"/>
      <c r="Q754" s="69"/>
      <c r="R754" s="69"/>
    </row>
    <row r="755" spans="1:18" x14ac:dyDescent="0.2">
      <c r="A755" s="69"/>
      <c r="B755" s="69"/>
      <c r="C755" s="69"/>
      <c r="D755" s="69"/>
      <c r="E755" s="69"/>
      <c r="F755" s="69"/>
      <c r="G755" s="69"/>
      <c r="H755" s="69"/>
      <c r="I755" s="69"/>
      <c r="J755" s="69"/>
      <c r="K755" s="69"/>
      <c r="L755" s="69"/>
      <c r="M755" s="69"/>
      <c r="N755" s="69"/>
      <c r="O755" s="69"/>
      <c r="P755" s="69"/>
      <c r="Q755" s="69"/>
      <c r="R755" s="69"/>
    </row>
    <row r="756" spans="1:18" x14ac:dyDescent="0.2">
      <c r="A756" s="69"/>
      <c r="B756" s="69"/>
      <c r="C756" s="69"/>
      <c r="D756" s="69"/>
      <c r="E756" s="69"/>
      <c r="F756" s="69"/>
      <c r="G756" s="69"/>
      <c r="H756" s="69"/>
      <c r="I756" s="69"/>
      <c r="J756" s="69"/>
      <c r="K756" s="69"/>
      <c r="L756" s="69"/>
      <c r="M756" s="69"/>
      <c r="N756" s="69"/>
      <c r="O756" s="69"/>
      <c r="P756" s="69"/>
      <c r="Q756" s="69"/>
      <c r="R756" s="69"/>
    </row>
    <row r="757" spans="1:18" x14ac:dyDescent="0.2">
      <c r="A757" s="69"/>
      <c r="B757" s="69"/>
      <c r="C757" s="69"/>
      <c r="D757" s="69"/>
      <c r="E757" s="69"/>
      <c r="F757" s="69"/>
      <c r="G757" s="69"/>
      <c r="H757" s="69"/>
      <c r="I757" s="69"/>
      <c r="J757" s="69"/>
      <c r="K757" s="69"/>
      <c r="L757" s="69"/>
      <c r="M757" s="69"/>
      <c r="N757" s="69"/>
      <c r="O757" s="69"/>
      <c r="P757" s="69"/>
      <c r="Q757" s="69"/>
      <c r="R757" s="69"/>
    </row>
    <row r="758" spans="1:18" x14ac:dyDescent="0.2">
      <c r="A758" s="69"/>
      <c r="B758" s="69"/>
      <c r="C758" s="69"/>
      <c r="D758" s="69"/>
      <c r="E758" s="69"/>
      <c r="F758" s="69"/>
      <c r="G758" s="69"/>
      <c r="H758" s="69"/>
      <c r="I758" s="69"/>
      <c r="J758" s="69"/>
      <c r="K758" s="69"/>
      <c r="L758" s="69"/>
      <c r="M758" s="69"/>
      <c r="N758" s="69"/>
      <c r="O758" s="69"/>
      <c r="P758" s="69"/>
      <c r="Q758" s="69"/>
      <c r="R758" s="69"/>
    </row>
    <row r="759" spans="1:18" x14ac:dyDescent="0.2">
      <c r="A759" s="69"/>
      <c r="B759" s="69"/>
      <c r="C759" s="69"/>
      <c r="D759" s="69"/>
      <c r="E759" s="69"/>
      <c r="F759" s="69"/>
      <c r="G759" s="69"/>
      <c r="H759" s="69"/>
      <c r="I759" s="69"/>
      <c r="J759" s="69"/>
      <c r="K759" s="69"/>
      <c r="L759" s="69"/>
      <c r="M759" s="69"/>
      <c r="N759" s="69"/>
      <c r="O759" s="69"/>
      <c r="P759" s="69"/>
      <c r="Q759" s="69"/>
      <c r="R759" s="69"/>
    </row>
    <row r="760" spans="1:18" x14ac:dyDescent="0.2">
      <c r="A760" s="69"/>
      <c r="B760" s="69"/>
      <c r="C760" s="69"/>
      <c r="D760" s="69"/>
      <c r="E760" s="69"/>
      <c r="F760" s="69"/>
      <c r="G760" s="69"/>
      <c r="H760" s="69"/>
      <c r="I760" s="69"/>
      <c r="J760" s="69"/>
      <c r="K760" s="69"/>
      <c r="L760" s="69"/>
      <c r="M760" s="69"/>
      <c r="N760" s="69"/>
      <c r="O760" s="69"/>
      <c r="P760" s="69"/>
      <c r="Q760" s="69"/>
      <c r="R760" s="69"/>
    </row>
    <row r="761" spans="1:18" x14ac:dyDescent="0.2">
      <c r="A761" s="69"/>
      <c r="B761" s="69"/>
      <c r="C761" s="69"/>
      <c r="D761" s="69"/>
      <c r="E761" s="69"/>
      <c r="F761" s="69"/>
      <c r="G761" s="69"/>
      <c r="H761" s="69"/>
      <c r="I761" s="69"/>
      <c r="J761" s="69"/>
      <c r="K761" s="69"/>
      <c r="L761" s="69"/>
      <c r="M761" s="69"/>
      <c r="N761" s="69"/>
      <c r="O761" s="69"/>
      <c r="P761" s="69"/>
      <c r="Q761" s="69"/>
      <c r="R761" s="69"/>
    </row>
    <row r="762" spans="1:18" x14ac:dyDescent="0.2">
      <c r="A762" s="69"/>
      <c r="B762" s="69"/>
      <c r="C762" s="69"/>
      <c r="D762" s="69"/>
      <c r="E762" s="69"/>
      <c r="F762" s="69"/>
      <c r="G762" s="69"/>
      <c r="H762" s="69"/>
      <c r="I762" s="69"/>
      <c r="J762" s="69"/>
      <c r="K762" s="69"/>
      <c r="L762" s="69"/>
      <c r="M762" s="69"/>
      <c r="N762" s="69"/>
      <c r="O762" s="69"/>
      <c r="P762" s="69"/>
      <c r="Q762" s="69"/>
      <c r="R762" s="69"/>
    </row>
    <row r="763" spans="1:18" x14ac:dyDescent="0.2">
      <c r="A763" s="69"/>
      <c r="B763" s="69"/>
      <c r="C763" s="69"/>
      <c r="D763" s="69"/>
      <c r="E763" s="69"/>
      <c r="F763" s="69"/>
      <c r="G763" s="69"/>
      <c r="H763" s="69"/>
      <c r="I763" s="69"/>
      <c r="J763" s="69"/>
      <c r="K763" s="69"/>
      <c r="L763" s="69"/>
      <c r="M763" s="69"/>
      <c r="N763" s="69"/>
      <c r="O763" s="69"/>
      <c r="P763" s="69"/>
      <c r="Q763" s="69"/>
      <c r="R763" s="69"/>
    </row>
    <row r="764" spans="1:18" x14ac:dyDescent="0.2">
      <c r="A764" s="69"/>
      <c r="B764" s="69"/>
      <c r="C764" s="69"/>
      <c r="D764" s="69"/>
      <c r="E764" s="69"/>
      <c r="F764" s="69"/>
      <c r="G764" s="69"/>
      <c r="H764" s="69"/>
      <c r="I764" s="69"/>
      <c r="J764" s="69"/>
      <c r="K764" s="69"/>
      <c r="L764" s="69"/>
      <c r="M764" s="69"/>
      <c r="N764" s="69"/>
      <c r="O764" s="69"/>
      <c r="P764" s="69"/>
      <c r="Q764" s="69"/>
      <c r="R764" s="69"/>
    </row>
    <row r="765" spans="1:18" x14ac:dyDescent="0.2">
      <c r="A765" s="69"/>
      <c r="B765" s="69"/>
      <c r="C765" s="69"/>
      <c r="D765" s="69"/>
      <c r="E765" s="69"/>
      <c r="F765" s="69"/>
      <c r="G765" s="69"/>
      <c r="H765" s="69"/>
      <c r="I765" s="69"/>
      <c r="J765" s="69"/>
      <c r="K765" s="69"/>
      <c r="L765" s="69"/>
      <c r="M765" s="69"/>
      <c r="N765" s="69"/>
      <c r="O765" s="69"/>
      <c r="P765" s="69"/>
      <c r="Q765" s="69"/>
      <c r="R765" s="69"/>
    </row>
    <row r="766" spans="1:18" x14ac:dyDescent="0.2">
      <c r="A766" s="69"/>
      <c r="B766" s="69"/>
      <c r="C766" s="69"/>
      <c r="D766" s="69"/>
      <c r="E766" s="69"/>
      <c r="F766" s="69"/>
      <c r="G766" s="69"/>
      <c r="H766" s="69"/>
      <c r="I766" s="69"/>
      <c r="J766" s="69"/>
      <c r="K766" s="69"/>
      <c r="L766" s="69"/>
      <c r="M766" s="69"/>
      <c r="N766" s="69"/>
      <c r="O766" s="69"/>
      <c r="P766" s="69"/>
      <c r="Q766" s="69"/>
      <c r="R766" s="69"/>
    </row>
    <row r="767" spans="1:18" x14ac:dyDescent="0.2">
      <c r="A767" s="69"/>
      <c r="B767" s="69"/>
      <c r="C767" s="69"/>
      <c r="D767" s="69"/>
      <c r="E767" s="69"/>
      <c r="F767" s="69"/>
      <c r="G767" s="69"/>
      <c r="H767" s="69"/>
      <c r="I767" s="69"/>
      <c r="J767" s="69"/>
      <c r="K767" s="69"/>
      <c r="L767" s="69"/>
      <c r="M767" s="69"/>
      <c r="N767" s="69"/>
      <c r="O767" s="69"/>
      <c r="P767" s="69"/>
      <c r="Q767" s="69"/>
      <c r="R767" s="69"/>
    </row>
    <row r="768" spans="1:18" x14ac:dyDescent="0.2">
      <c r="A768" s="69"/>
      <c r="B768" s="69"/>
      <c r="C768" s="69"/>
      <c r="D768" s="69"/>
      <c r="E768" s="69"/>
      <c r="F768" s="69"/>
      <c r="G768" s="69"/>
      <c r="H768" s="69"/>
      <c r="I768" s="69"/>
      <c r="J768" s="69"/>
      <c r="K768" s="69"/>
      <c r="L768" s="69"/>
      <c r="M768" s="69"/>
      <c r="N768" s="69"/>
      <c r="O768" s="69"/>
      <c r="P768" s="69"/>
      <c r="Q768" s="69"/>
      <c r="R768" s="69"/>
    </row>
    <row r="769" spans="1:18" x14ac:dyDescent="0.2">
      <c r="A769" s="69"/>
      <c r="B769" s="69"/>
      <c r="C769" s="69"/>
      <c r="D769" s="69"/>
      <c r="E769" s="69"/>
      <c r="F769" s="69"/>
      <c r="G769" s="69"/>
      <c r="H769" s="69"/>
      <c r="I769" s="69"/>
      <c r="J769" s="69"/>
      <c r="K769" s="69"/>
      <c r="L769" s="69"/>
      <c r="M769" s="69"/>
      <c r="N769" s="69"/>
      <c r="O769" s="69"/>
      <c r="P769" s="69"/>
      <c r="Q769" s="69"/>
      <c r="R769" s="69"/>
    </row>
    <row r="770" spans="1:18" x14ac:dyDescent="0.2">
      <c r="A770" s="69"/>
      <c r="B770" s="69"/>
      <c r="C770" s="69"/>
      <c r="D770" s="69"/>
      <c r="E770" s="69"/>
      <c r="F770" s="69"/>
      <c r="G770" s="69"/>
      <c r="H770" s="69"/>
      <c r="I770" s="69"/>
      <c r="J770" s="69"/>
      <c r="K770" s="69"/>
      <c r="L770" s="69"/>
      <c r="M770" s="69"/>
      <c r="N770" s="69"/>
      <c r="O770" s="69"/>
      <c r="P770" s="69"/>
      <c r="Q770" s="69"/>
      <c r="R770" s="69"/>
    </row>
    <row r="771" spans="1:18" ht="30" x14ac:dyDescent="0.4">
      <c r="A771" s="83" t="s">
        <v>2570</v>
      </c>
      <c r="B771" s="84"/>
      <c r="C771" s="84"/>
      <c r="D771" s="84"/>
      <c r="E771" s="84"/>
      <c r="F771" s="84"/>
      <c r="G771" s="84"/>
      <c r="H771" s="84"/>
      <c r="I771" s="84"/>
      <c r="J771" s="84"/>
      <c r="K771" s="84"/>
      <c r="L771" s="84"/>
      <c r="M771" s="84"/>
      <c r="N771" s="84"/>
      <c r="O771" s="84"/>
      <c r="P771" s="84"/>
      <c r="Q771" s="84"/>
      <c r="R771" s="84"/>
    </row>
    <row r="772" spans="1:18" x14ac:dyDescent="0.2">
      <c r="A772" s="84"/>
      <c r="B772" s="84"/>
      <c r="C772" s="84"/>
      <c r="D772" s="84"/>
      <c r="E772" s="84"/>
      <c r="F772" s="84"/>
      <c r="G772" s="84"/>
      <c r="H772" s="84"/>
      <c r="I772" s="84"/>
      <c r="J772" s="84"/>
      <c r="K772" s="84"/>
      <c r="L772" s="84"/>
      <c r="M772" s="84"/>
      <c r="N772" s="84"/>
      <c r="O772" s="84"/>
      <c r="P772" s="84"/>
      <c r="Q772" s="84"/>
      <c r="R772" s="84"/>
    </row>
    <row r="773" spans="1:18" ht="23.25" x14ac:dyDescent="0.35">
      <c r="A773" s="86" t="s">
        <v>2571</v>
      </c>
      <c r="B773" s="84"/>
      <c r="C773" s="84"/>
      <c r="D773" s="84"/>
      <c r="E773" s="84"/>
      <c r="F773" s="84"/>
      <c r="G773" s="84"/>
      <c r="H773" s="84"/>
      <c r="I773" s="84"/>
      <c r="J773" s="84"/>
      <c r="K773" s="84"/>
      <c r="L773" s="84"/>
      <c r="M773" s="84"/>
      <c r="N773" s="84"/>
      <c r="O773" s="84"/>
      <c r="P773" s="84"/>
      <c r="Q773" s="132" t="s">
        <v>2686</v>
      </c>
      <c r="R773" s="130">
        <v>0.01</v>
      </c>
    </row>
    <row r="774" spans="1:18" x14ac:dyDescent="0.2">
      <c r="A774" s="84"/>
      <c r="B774" s="84"/>
      <c r="C774" s="84"/>
      <c r="D774" s="84"/>
      <c r="E774" s="84"/>
      <c r="F774" s="84"/>
      <c r="G774" s="84"/>
      <c r="H774" s="84"/>
      <c r="I774" s="84"/>
      <c r="J774" s="84"/>
      <c r="K774" s="84"/>
      <c r="L774" s="84"/>
      <c r="M774" s="84"/>
      <c r="N774" s="84"/>
      <c r="O774" s="84"/>
      <c r="P774" s="84"/>
      <c r="Q774" s="84"/>
      <c r="R774" s="84"/>
    </row>
    <row r="775" spans="1:18" x14ac:dyDescent="0.2">
      <c r="A775" s="84"/>
      <c r="B775" s="84"/>
      <c r="C775" s="84"/>
      <c r="D775" s="84"/>
      <c r="E775" s="84"/>
      <c r="F775" s="84"/>
      <c r="G775" s="84"/>
      <c r="H775" s="84"/>
      <c r="I775" s="84"/>
      <c r="J775" s="84"/>
      <c r="K775" s="84"/>
      <c r="L775" s="84"/>
      <c r="M775" s="84"/>
      <c r="N775" s="84"/>
      <c r="O775" s="84"/>
      <c r="P775" s="84"/>
      <c r="Q775" s="84"/>
      <c r="R775" s="84"/>
    </row>
    <row r="776" spans="1:18" x14ac:dyDescent="0.2">
      <c r="A776" s="84"/>
      <c r="B776" s="84"/>
      <c r="C776" s="84"/>
      <c r="D776" s="84"/>
      <c r="E776" s="84"/>
      <c r="F776" s="84"/>
      <c r="G776" s="84"/>
      <c r="H776" s="84"/>
      <c r="I776" s="84"/>
      <c r="J776" s="84"/>
      <c r="K776" s="84"/>
      <c r="L776" s="84"/>
      <c r="M776" s="84"/>
      <c r="N776" s="84"/>
      <c r="O776" s="84"/>
      <c r="P776" s="84"/>
      <c r="Q776" s="84"/>
      <c r="R776" s="84"/>
    </row>
    <row r="777" spans="1:18" x14ac:dyDescent="0.2">
      <c r="A777" s="84"/>
      <c r="B777" s="84"/>
      <c r="C777" s="84"/>
      <c r="D777" s="84"/>
      <c r="E777" s="84"/>
      <c r="F777" s="84"/>
      <c r="G777" s="84"/>
      <c r="H777" s="84"/>
      <c r="I777" s="84"/>
      <c r="J777" s="84"/>
      <c r="K777" s="84"/>
      <c r="L777" s="84"/>
      <c r="M777" s="84"/>
      <c r="N777" s="84"/>
      <c r="O777" s="84"/>
      <c r="P777" s="84"/>
      <c r="Q777" s="84"/>
      <c r="R777" s="84"/>
    </row>
    <row r="778" spans="1:18" x14ac:dyDescent="0.2">
      <c r="A778" s="84"/>
      <c r="B778" s="84"/>
      <c r="C778" s="84"/>
      <c r="D778" s="84"/>
      <c r="E778" s="84"/>
      <c r="F778" s="84"/>
      <c r="G778" s="84"/>
      <c r="H778" s="84"/>
      <c r="I778" s="84"/>
      <c r="J778" s="84"/>
      <c r="K778" s="84"/>
      <c r="L778" s="84"/>
      <c r="M778" s="84"/>
      <c r="N778" s="84"/>
      <c r="O778" s="84"/>
      <c r="P778" s="84"/>
      <c r="Q778" s="84"/>
      <c r="R778" s="84"/>
    </row>
    <row r="779" spans="1:18" x14ac:dyDescent="0.2">
      <c r="A779" s="84"/>
      <c r="B779" s="84"/>
      <c r="C779" s="84"/>
      <c r="D779" s="84"/>
      <c r="E779" s="84"/>
      <c r="F779" s="84"/>
      <c r="G779" s="84"/>
      <c r="H779" s="84"/>
      <c r="I779" s="84"/>
      <c r="J779" s="84"/>
      <c r="K779" s="84"/>
      <c r="L779" s="84"/>
      <c r="M779" s="84"/>
      <c r="N779" s="84"/>
      <c r="O779" s="84"/>
      <c r="P779" s="84"/>
      <c r="Q779" s="84"/>
      <c r="R779" s="84"/>
    </row>
    <row r="780" spans="1:18" x14ac:dyDescent="0.2">
      <c r="A780" s="84"/>
      <c r="B780" s="84"/>
      <c r="C780" s="84"/>
      <c r="D780" s="84"/>
      <c r="E780" s="84"/>
      <c r="F780" s="84"/>
      <c r="G780" s="84"/>
      <c r="H780" s="84"/>
      <c r="I780" s="84"/>
      <c r="J780" s="84"/>
      <c r="K780" s="84"/>
      <c r="L780" s="84"/>
      <c r="M780" s="84"/>
      <c r="N780" s="84"/>
      <c r="O780" s="84"/>
      <c r="P780" s="84"/>
      <c r="Q780" s="84"/>
      <c r="R780" s="84"/>
    </row>
    <row r="781" spans="1:18" x14ac:dyDescent="0.2">
      <c r="A781" s="84"/>
      <c r="B781" s="84"/>
      <c r="C781" s="84"/>
      <c r="D781" s="84"/>
      <c r="E781" s="84"/>
      <c r="F781" s="84"/>
      <c r="G781" s="84"/>
      <c r="H781" s="84"/>
      <c r="I781" s="84"/>
      <c r="J781" s="84"/>
      <c r="K781" s="84"/>
      <c r="L781" s="84"/>
      <c r="M781" s="84"/>
      <c r="N781" s="84"/>
      <c r="O781" s="84"/>
      <c r="P781" s="84"/>
      <c r="Q781" s="84"/>
      <c r="R781" s="84"/>
    </row>
    <row r="782" spans="1:18" x14ac:dyDescent="0.2">
      <c r="A782" s="84"/>
      <c r="B782" s="84"/>
      <c r="C782" s="84"/>
      <c r="D782" s="84"/>
      <c r="E782" s="84"/>
      <c r="F782" s="84"/>
      <c r="G782" s="84"/>
      <c r="H782" s="84"/>
      <c r="I782" s="84"/>
      <c r="J782" s="84"/>
      <c r="K782" s="84"/>
      <c r="L782" s="84"/>
      <c r="M782" s="84"/>
      <c r="N782" s="84"/>
      <c r="O782" s="84"/>
      <c r="P782" s="84"/>
      <c r="Q782" s="84"/>
      <c r="R782" s="84"/>
    </row>
    <row r="783" spans="1:18" x14ac:dyDescent="0.2">
      <c r="A783" s="84"/>
      <c r="B783" s="84"/>
      <c r="C783" s="84"/>
      <c r="D783" s="84"/>
      <c r="E783" s="84"/>
      <c r="F783" s="84"/>
      <c r="G783" s="84"/>
      <c r="H783" s="84"/>
      <c r="I783" s="84"/>
      <c r="J783" s="84"/>
      <c r="K783" s="84"/>
      <c r="L783" s="84"/>
      <c r="M783" s="84"/>
      <c r="N783" s="84"/>
      <c r="O783" s="84"/>
      <c r="P783" s="84"/>
      <c r="Q783" s="84"/>
      <c r="R783" s="84"/>
    </row>
    <row r="784" spans="1:18" x14ac:dyDescent="0.2">
      <c r="A784" s="84"/>
      <c r="B784" s="84"/>
      <c r="C784" s="84"/>
      <c r="D784" s="84"/>
      <c r="E784" s="84"/>
      <c r="F784" s="84"/>
      <c r="G784" s="84"/>
      <c r="H784" s="84"/>
      <c r="I784" s="84"/>
      <c r="J784" s="84"/>
      <c r="K784" s="84"/>
      <c r="L784" s="84"/>
      <c r="M784" s="84"/>
      <c r="N784" s="84"/>
      <c r="O784" s="84"/>
      <c r="P784" s="84"/>
      <c r="Q784" s="84"/>
      <c r="R784" s="84"/>
    </row>
    <row r="785" spans="1:18" x14ac:dyDescent="0.2">
      <c r="A785" s="84"/>
      <c r="B785" s="84"/>
      <c r="C785" s="84"/>
      <c r="D785" s="84"/>
      <c r="E785" s="84"/>
      <c r="F785" s="84"/>
      <c r="G785" s="84"/>
      <c r="H785" s="84"/>
      <c r="I785" s="84"/>
      <c r="J785" s="84"/>
      <c r="K785" s="84"/>
      <c r="L785" s="84"/>
      <c r="M785" s="84"/>
      <c r="N785" s="84"/>
      <c r="O785" s="84"/>
      <c r="P785" s="84"/>
      <c r="Q785" s="84"/>
      <c r="R785" s="84"/>
    </row>
    <row r="786" spans="1:18" x14ac:dyDescent="0.2">
      <c r="A786" s="84"/>
      <c r="B786" s="84"/>
      <c r="C786" s="84"/>
      <c r="D786" s="84"/>
      <c r="E786" s="84"/>
      <c r="F786" s="84"/>
      <c r="G786" s="84"/>
      <c r="H786" s="84"/>
      <c r="I786" s="84"/>
      <c r="J786" s="84"/>
      <c r="K786" s="84"/>
      <c r="L786" s="84"/>
      <c r="M786" s="84"/>
      <c r="N786" s="84"/>
      <c r="O786" s="84"/>
      <c r="P786" s="84"/>
      <c r="Q786" s="84"/>
      <c r="R786" s="84"/>
    </row>
    <row r="787" spans="1:18" x14ac:dyDescent="0.2">
      <c r="A787" s="84"/>
      <c r="B787" s="84"/>
      <c r="C787" s="84"/>
      <c r="D787" s="84"/>
      <c r="E787" s="84"/>
      <c r="F787" s="84"/>
      <c r="G787" s="84"/>
      <c r="H787" s="84"/>
      <c r="I787" s="84"/>
      <c r="J787" s="84"/>
      <c r="K787" s="84"/>
      <c r="L787" s="84"/>
      <c r="M787" s="84"/>
      <c r="N787" s="84"/>
      <c r="O787" s="84"/>
      <c r="P787" s="84"/>
      <c r="Q787" s="84"/>
      <c r="R787" s="84"/>
    </row>
    <row r="788" spans="1:18" x14ac:dyDescent="0.2">
      <c r="A788" s="84"/>
      <c r="B788" s="84"/>
      <c r="C788" s="84"/>
      <c r="D788" s="84"/>
      <c r="E788" s="84"/>
      <c r="F788" s="84"/>
      <c r="G788" s="84"/>
      <c r="H788" s="84"/>
      <c r="I788" s="84"/>
      <c r="J788" s="84"/>
      <c r="K788" s="84"/>
      <c r="L788" s="84"/>
      <c r="M788" s="84"/>
      <c r="N788" s="84"/>
      <c r="O788" s="84"/>
      <c r="P788" s="84"/>
      <c r="Q788" s="84"/>
      <c r="R788" s="84"/>
    </row>
    <row r="789" spans="1:18" x14ac:dyDescent="0.2">
      <c r="A789" s="84"/>
      <c r="B789" s="84"/>
      <c r="C789" s="84"/>
      <c r="D789" s="84"/>
      <c r="E789" s="84"/>
      <c r="F789" s="84"/>
      <c r="G789" s="84"/>
      <c r="H789" s="84"/>
      <c r="I789" s="84"/>
      <c r="J789" s="84"/>
      <c r="K789" s="84"/>
      <c r="L789" s="84"/>
      <c r="M789" s="84"/>
      <c r="N789" s="84"/>
      <c r="O789" s="84"/>
      <c r="P789" s="84"/>
      <c r="Q789" s="84"/>
      <c r="R789" s="84"/>
    </row>
    <row r="790" spans="1:18" x14ac:dyDescent="0.2">
      <c r="A790" s="84"/>
      <c r="B790" s="84"/>
      <c r="C790" s="84"/>
      <c r="D790" s="84"/>
      <c r="E790" s="84"/>
      <c r="F790" s="84"/>
      <c r="G790" s="84"/>
      <c r="H790" s="84"/>
      <c r="I790" s="84"/>
      <c r="J790" s="84"/>
      <c r="K790" s="84"/>
      <c r="L790" s="84"/>
      <c r="M790" s="84"/>
      <c r="N790" s="84"/>
      <c r="O790" s="84"/>
      <c r="P790" s="84"/>
      <c r="Q790" s="84"/>
      <c r="R790" s="84"/>
    </row>
    <row r="791" spans="1:18" x14ac:dyDescent="0.2">
      <c r="A791" s="84"/>
      <c r="B791" s="84"/>
      <c r="C791" s="84"/>
      <c r="D791" s="84"/>
      <c r="E791" s="84"/>
      <c r="F791" s="84"/>
      <c r="G791" s="84"/>
      <c r="H791" s="84"/>
      <c r="I791" s="84"/>
      <c r="J791" s="84"/>
      <c r="K791" s="84"/>
      <c r="L791" s="84"/>
      <c r="M791" s="84"/>
      <c r="N791" s="84"/>
      <c r="O791" s="84"/>
      <c r="P791" s="84"/>
      <c r="Q791" s="84"/>
      <c r="R791" s="84"/>
    </row>
    <row r="792" spans="1:18" x14ac:dyDescent="0.2">
      <c r="A792" s="84"/>
      <c r="B792" s="84"/>
      <c r="C792" s="84"/>
      <c r="D792" s="84"/>
      <c r="E792" s="84"/>
      <c r="F792" s="84"/>
      <c r="G792" s="84"/>
      <c r="H792" s="84"/>
      <c r="I792" s="84"/>
      <c r="J792" s="84"/>
      <c r="K792" s="84"/>
      <c r="L792" s="84"/>
      <c r="M792" s="84"/>
      <c r="N792" s="84"/>
      <c r="O792" s="84"/>
      <c r="P792" s="84"/>
      <c r="Q792" s="84"/>
      <c r="R792" s="84"/>
    </row>
    <row r="793" spans="1:18" x14ac:dyDescent="0.2">
      <c r="A793" s="84"/>
      <c r="B793" s="84"/>
      <c r="C793" s="84"/>
      <c r="D793" s="84"/>
      <c r="E793" s="84"/>
      <c r="F793" s="84"/>
      <c r="G793" s="84"/>
      <c r="H793" s="84"/>
      <c r="I793" s="84"/>
      <c r="J793" s="84"/>
      <c r="K793" s="84"/>
      <c r="L793" s="84"/>
      <c r="M793" s="84"/>
      <c r="N793" s="84"/>
      <c r="O793" s="84"/>
      <c r="P793" s="84"/>
      <c r="Q793" s="84"/>
      <c r="R793" s="84"/>
    </row>
    <row r="794" spans="1:18" x14ac:dyDescent="0.2">
      <c r="A794" s="84"/>
      <c r="B794" s="84"/>
      <c r="C794" s="84"/>
      <c r="D794" s="84"/>
      <c r="E794" s="84"/>
      <c r="F794" s="84"/>
      <c r="G794" s="84"/>
      <c r="H794" s="84"/>
      <c r="I794" s="84"/>
      <c r="J794" s="84"/>
      <c r="K794" s="84"/>
      <c r="L794" s="84"/>
      <c r="M794" s="84"/>
      <c r="N794" s="84"/>
      <c r="O794" s="84"/>
      <c r="P794" s="84"/>
      <c r="Q794" s="84"/>
      <c r="R794" s="84"/>
    </row>
    <row r="795" spans="1:18" x14ac:dyDescent="0.2">
      <c r="A795" s="84"/>
      <c r="B795" s="84"/>
      <c r="C795" s="84"/>
      <c r="D795" s="84"/>
      <c r="E795" s="84"/>
      <c r="F795" s="84"/>
      <c r="G795" s="84"/>
      <c r="H795" s="84"/>
      <c r="I795" s="84"/>
      <c r="J795" s="84"/>
      <c r="K795" s="84"/>
      <c r="L795" s="84"/>
      <c r="M795" s="84"/>
      <c r="N795" s="84"/>
      <c r="O795" s="84"/>
      <c r="P795" s="84"/>
      <c r="Q795" s="84"/>
      <c r="R795" s="84"/>
    </row>
    <row r="796" spans="1:18" x14ac:dyDescent="0.2">
      <c r="A796" s="84"/>
      <c r="B796" s="84"/>
      <c r="C796" s="84"/>
      <c r="D796" s="84"/>
      <c r="E796" s="84"/>
      <c r="F796" s="84"/>
      <c r="G796" s="84"/>
      <c r="H796" s="84"/>
      <c r="I796" s="84"/>
      <c r="J796" s="84"/>
      <c r="K796" s="84"/>
      <c r="L796" s="84"/>
      <c r="M796" s="84"/>
      <c r="N796" s="84"/>
      <c r="O796" s="84"/>
      <c r="P796" s="84"/>
      <c r="Q796" s="84"/>
      <c r="R796" s="84"/>
    </row>
    <row r="797" spans="1:18" x14ac:dyDescent="0.2">
      <c r="A797" s="84"/>
      <c r="B797" s="84"/>
      <c r="C797" s="84"/>
      <c r="D797" s="84"/>
      <c r="E797" s="84"/>
      <c r="F797" s="84"/>
      <c r="G797" s="84"/>
      <c r="H797" s="84"/>
      <c r="I797" s="84"/>
      <c r="J797" s="84"/>
      <c r="K797" s="84"/>
      <c r="L797" s="84"/>
      <c r="M797" s="84"/>
      <c r="N797" s="84"/>
      <c r="O797" s="84"/>
      <c r="P797" s="84"/>
      <c r="Q797" s="84"/>
      <c r="R797" s="84"/>
    </row>
    <row r="798" spans="1:18" x14ac:dyDescent="0.2">
      <c r="A798" s="84"/>
      <c r="B798" s="84"/>
      <c r="C798" s="84"/>
      <c r="D798" s="84"/>
      <c r="E798" s="84"/>
      <c r="F798" s="84"/>
      <c r="G798" s="84"/>
      <c r="H798" s="84"/>
      <c r="I798" s="84"/>
      <c r="J798" s="84"/>
      <c r="K798" s="84"/>
      <c r="L798" s="84"/>
      <c r="M798" s="84"/>
      <c r="N798" s="84"/>
      <c r="O798" s="84"/>
      <c r="P798" s="84"/>
      <c r="Q798" s="84"/>
      <c r="R798" s="84"/>
    </row>
    <row r="799" spans="1:18" x14ac:dyDescent="0.2">
      <c r="A799" s="84"/>
      <c r="B799" s="84"/>
      <c r="C799" s="84"/>
      <c r="D799" s="84"/>
      <c r="E799" s="84"/>
      <c r="F799" s="84"/>
      <c r="G799" s="84"/>
      <c r="H799" s="84"/>
      <c r="I799" s="84"/>
      <c r="J799" s="84"/>
      <c r="K799" s="84"/>
      <c r="L799" s="84"/>
      <c r="M799" s="84"/>
      <c r="N799" s="84"/>
      <c r="O799" s="84"/>
      <c r="P799" s="84"/>
      <c r="Q799" s="84"/>
      <c r="R799" s="84"/>
    </row>
    <row r="800" spans="1:18" ht="23.25" x14ac:dyDescent="0.35">
      <c r="A800" s="86" t="s">
        <v>2617</v>
      </c>
      <c r="B800" s="84"/>
      <c r="C800" s="84"/>
      <c r="D800" s="84"/>
      <c r="E800" s="84"/>
      <c r="F800" s="84"/>
      <c r="G800" s="84"/>
      <c r="H800" s="84"/>
      <c r="I800" s="84"/>
      <c r="J800" s="84"/>
      <c r="K800" s="84"/>
      <c r="L800" s="84"/>
      <c r="M800" s="84"/>
      <c r="N800" s="84"/>
      <c r="O800" s="84"/>
      <c r="P800" s="84"/>
      <c r="Q800" s="84"/>
      <c r="R800" s="84"/>
    </row>
    <row r="801" spans="1:18" x14ac:dyDescent="0.2">
      <c r="A801" s="84"/>
      <c r="B801" s="84"/>
      <c r="C801" s="84"/>
      <c r="D801" s="84"/>
      <c r="E801" s="84"/>
      <c r="F801" s="84"/>
      <c r="G801" s="84"/>
      <c r="H801" s="84"/>
      <c r="I801" s="84"/>
      <c r="J801" s="84"/>
      <c r="K801" s="84"/>
      <c r="L801" s="84"/>
      <c r="M801" s="84"/>
      <c r="N801" s="84"/>
      <c r="O801" s="84"/>
      <c r="P801" s="84"/>
      <c r="Q801" s="84"/>
      <c r="R801" s="84"/>
    </row>
    <row r="802" spans="1:18" x14ac:dyDescent="0.2">
      <c r="A802" s="84"/>
      <c r="B802" s="84"/>
      <c r="C802" s="84"/>
      <c r="D802" s="84"/>
      <c r="E802" s="84"/>
      <c r="F802" s="84"/>
      <c r="G802" s="84"/>
      <c r="H802" s="84"/>
      <c r="I802" s="84"/>
      <c r="J802" s="84"/>
      <c r="K802" s="84"/>
      <c r="L802" s="84"/>
      <c r="M802" s="84"/>
      <c r="N802" s="84"/>
      <c r="O802" s="84"/>
      <c r="P802" s="84"/>
      <c r="Q802" s="84"/>
      <c r="R802" s="84"/>
    </row>
    <row r="803" spans="1:18" x14ac:dyDescent="0.2">
      <c r="A803" s="84"/>
      <c r="B803" s="84"/>
      <c r="C803" s="84"/>
      <c r="D803" s="84"/>
      <c r="E803" s="84"/>
      <c r="F803" s="84"/>
      <c r="G803" s="84"/>
      <c r="H803" s="84"/>
      <c r="I803" s="84"/>
      <c r="J803" s="84"/>
      <c r="K803" s="84"/>
      <c r="L803" s="84"/>
      <c r="M803" s="84"/>
      <c r="N803" s="84"/>
      <c r="O803" s="84"/>
      <c r="P803" s="84"/>
      <c r="Q803" s="84"/>
      <c r="R803" s="84"/>
    </row>
    <row r="804" spans="1:18" x14ac:dyDescent="0.2">
      <c r="A804" s="84"/>
      <c r="B804" s="84"/>
      <c r="C804" s="84"/>
      <c r="D804" s="84"/>
      <c r="E804" s="84"/>
      <c r="F804" s="84"/>
      <c r="G804" s="84"/>
      <c r="H804" s="84"/>
      <c r="I804" s="84"/>
      <c r="J804" s="84"/>
      <c r="K804" s="84"/>
      <c r="L804" s="84"/>
      <c r="M804" s="84"/>
      <c r="N804" s="84"/>
      <c r="O804" s="84"/>
      <c r="P804" s="84"/>
      <c r="Q804" s="84"/>
      <c r="R804" s="84"/>
    </row>
    <row r="805" spans="1:18" x14ac:dyDescent="0.2">
      <c r="A805" s="84"/>
      <c r="B805" s="84"/>
      <c r="C805" s="84"/>
      <c r="D805" s="84"/>
      <c r="E805" s="84"/>
      <c r="F805" s="84"/>
      <c r="G805" s="84"/>
      <c r="H805" s="84"/>
      <c r="I805" s="84"/>
      <c r="J805" s="84"/>
      <c r="K805" s="84"/>
      <c r="L805" s="84"/>
      <c r="M805" s="84"/>
      <c r="N805" s="84"/>
      <c r="O805" s="84"/>
      <c r="P805" s="84"/>
      <c r="Q805" s="84"/>
      <c r="R805" s="84"/>
    </row>
    <row r="806" spans="1:18" x14ac:dyDescent="0.2">
      <c r="A806" s="84"/>
      <c r="B806" s="84"/>
      <c r="C806" s="84"/>
      <c r="D806" s="84"/>
      <c r="E806" s="84"/>
      <c r="F806" s="84"/>
      <c r="G806" s="84"/>
      <c r="H806" s="84"/>
      <c r="I806" s="84"/>
      <c r="J806" s="84"/>
      <c r="K806" s="84"/>
      <c r="L806" s="84"/>
      <c r="M806" s="84"/>
      <c r="N806" s="84"/>
      <c r="O806" s="84"/>
      <c r="P806" s="84"/>
      <c r="Q806" s="84"/>
      <c r="R806" s="84"/>
    </row>
    <row r="807" spans="1:18" x14ac:dyDescent="0.2">
      <c r="A807" s="84"/>
      <c r="B807" s="84"/>
      <c r="C807" s="84"/>
      <c r="D807" s="84"/>
      <c r="E807" s="84"/>
      <c r="F807" s="84"/>
      <c r="G807" s="84"/>
      <c r="H807" s="84"/>
      <c r="I807" s="84"/>
      <c r="J807" s="84"/>
      <c r="K807" s="84"/>
      <c r="L807" s="84"/>
      <c r="M807" s="84"/>
      <c r="N807" s="84"/>
      <c r="O807" s="84"/>
      <c r="P807" s="84"/>
      <c r="Q807" s="84"/>
      <c r="R807" s="84"/>
    </row>
    <row r="808" spans="1:18" x14ac:dyDescent="0.2">
      <c r="A808" s="84"/>
      <c r="B808" s="84"/>
      <c r="C808" s="84"/>
      <c r="D808" s="84"/>
      <c r="E808" s="84"/>
      <c r="F808" s="84"/>
      <c r="G808" s="84"/>
      <c r="H808" s="84"/>
      <c r="I808" s="84"/>
      <c r="J808" s="84"/>
      <c r="K808" s="84"/>
      <c r="L808" s="84"/>
      <c r="M808" s="84"/>
      <c r="N808" s="84"/>
      <c r="O808" s="84"/>
      <c r="P808" s="84"/>
      <c r="Q808" s="84"/>
      <c r="R808" s="84"/>
    </row>
    <row r="809" spans="1:18" x14ac:dyDescent="0.2">
      <c r="A809" s="84"/>
      <c r="B809" s="84"/>
      <c r="C809" s="84"/>
      <c r="D809" s="84"/>
      <c r="E809" s="84"/>
      <c r="F809" s="84"/>
      <c r="G809" s="84"/>
      <c r="H809" s="84"/>
      <c r="I809" s="84"/>
      <c r="J809" s="84"/>
      <c r="K809" s="84"/>
      <c r="L809" s="84"/>
      <c r="M809" s="84"/>
      <c r="N809" s="84"/>
      <c r="O809" s="84"/>
      <c r="P809" s="84"/>
      <c r="Q809" s="84"/>
      <c r="R809" s="84"/>
    </row>
    <row r="810" spans="1:18" x14ac:dyDescent="0.2">
      <c r="A810" s="84"/>
      <c r="B810" s="84"/>
      <c r="C810" s="84"/>
      <c r="D810" s="84"/>
      <c r="E810" s="84"/>
      <c r="F810" s="84"/>
      <c r="G810" s="84"/>
      <c r="H810" s="84"/>
      <c r="I810" s="84"/>
      <c r="J810" s="84"/>
      <c r="K810" s="84"/>
      <c r="L810" s="84"/>
      <c r="M810" s="84"/>
      <c r="N810" s="84"/>
      <c r="O810" s="84"/>
      <c r="P810" s="84"/>
      <c r="Q810" s="84"/>
      <c r="R810" s="84"/>
    </row>
    <row r="811" spans="1:18" x14ac:dyDescent="0.2">
      <c r="A811" s="84"/>
      <c r="B811" s="84"/>
      <c r="C811" s="84"/>
      <c r="D811" s="84"/>
      <c r="E811" s="84"/>
      <c r="F811" s="84"/>
      <c r="G811" s="84"/>
      <c r="H811" s="84"/>
      <c r="I811" s="84"/>
      <c r="J811" s="84"/>
      <c r="K811" s="84"/>
      <c r="L811" s="84"/>
      <c r="M811" s="84"/>
      <c r="N811" s="84"/>
      <c r="O811" s="84"/>
      <c r="P811" s="84"/>
      <c r="Q811" s="84"/>
      <c r="R811" s="84"/>
    </row>
    <row r="812" spans="1:18" x14ac:dyDescent="0.2">
      <c r="A812" s="84"/>
      <c r="B812" s="84"/>
      <c r="C812" s="84"/>
      <c r="D812" s="84"/>
      <c r="E812" s="84"/>
      <c r="F812" s="84"/>
      <c r="G812" s="84"/>
      <c r="H812" s="84"/>
      <c r="I812" s="84"/>
      <c r="J812" s="84"/>
      <c r="K812" s="84"/>
      <c r="L812" s="84"/>
      <c r="M812" s="84"/>
      <c r="N812" s="84"/>
      <c r="O812" s="84"/>
      <c r="P812" s="84"/>
      <c r="Q812" s="84"/>
      <c r="R812" s="84"/>
    </row>
    <row r="813" spans="1:18" x14ac:dyDescent="0.2">
      <c r="A813" s="84"/>
      <c r="B813" s="84"/>
      <c r="C813" s="84"/>
      <c r="D813" s="84"/>
      <c r="E813" s="84"/>
      <c r="F813" s="84"/>
      <c r="G813" s="84"/>
      <c r="H813" s="84"/>
      <c r="I813" s="84"/>
      <c r="J813" s="84"/>
      <c r="K813" s="84"/>
      <c r="L813" s="84"/>
      <c r="M813" s="84"/>
      <c r="N813" s="84"/>
      <c r="O813" s="84"/>
      <c r="P813" s="84"/>
      <c r="Q813" s="84"/>
      <c r="R813" s="84"/>
    </row>
    <row r="814" spans="1:18" x14ac:dyDescent="0.2">
      <c r="A814" s="84"/>
      <c r="B814" s="84"/>
      <c r="C814" s="84"/>
      <c r="D814" s="84"/>
      <c r="E814" s="84"/>
      <c r="F814" s="84"/>
      <c r="G814" s="84"/>
      <c r="H814" s="84"/>
      <c r="I814" s="84"/>
      <c r="J814" s="84"/>
      <c r="K814" s="84"/>
      <c r="L814" s="84"/>
      <c r="M814" s="84"/>
      <c r="N814" s="84"/>
      <c r="O814" s="84"/>
      <c r="P814" s="84"/>
      <c r="Q814" s="84"/>
      <c r="R814" s="84"/>
    </row>
    <row r="815" spans="1:18" x14ac:dyDescent="0.2">
      <c r="A815" s="84"/>
      <c r="B815" s="84"/>
      <c r="C815" s="84"/>
      <c r="D815" s="84"/>
      <c r="E815" s="84"/>
      <c r="F815" s="84"/>
      <c r="G815" s="84"/>
      <c r="H815" s="84"/>
      <c r="I815" s="84"/>
      <c r="J815" s="84"/>
      <c r="K815" s="84"/>
      <c r="L815" s="84"/>
      <c r="M815" s="84"/>
      <c r="N815" s="84"/>
      <c r="O815" s="84"/>
      <c r="P815" s="84"/>
      <c r="Q815" s="84"/>
      <c r="R815" s="84"/>
    </row>
    <row r="816" spans="1:18" x14ac:dyDescent="0.2">
      <c r="A816" s="84"/>
      <c r="B816" s="84"/>
      <c r="C816" s="84"/>
      <c r="D816" s="84"/>
      <c r="E816" s="84"/>
      <c r="F816" s="84"/>
      <c r="G816" s="84"/>
      <c r="H816" s="84"/>
      <c r="I816" s="84"/>
      <c r="J816" s="84"/>
      <c r="K816" s="84"/>
      <c r="L816" s="84"/>
      <c r="M816" s="84"/>
      <c r="N816" s="84"/>
      <c r="O816" s="84"/>
      <c r="P816" s="84"/>
      <c r="Q816" s="84"/>
      <c r="R816" s="84"/>
    </row>
    <row r="817" spans="1:18" x14ac:dyDescent="0.2">
      <c r="A817" s="84"/>
      <c r="B817" s="84"/>
      <c r="C817" s="84"/>
      <c r="D817" s="84"/>
      <c r="E817" s="84"/>
      <c r="F817" s="84"/>
      <c r="G817" s="84"/>
      <c r="H817" s="84"/>
      <c r="I817" s="84"/>
      <c r="J817" s="84"/>
      <c r="K817" s="84"/>
      <c r="L817" s="84"/>
      <c r="M817" s="84"/>
      <c r="N817" s="84"/>
      <c r="O817" s="84"/>
      <c r="P817" s="84"/>
      <c r="Q817" s="84"/>
      <c r="R817" s="84"/>
    </row>
    <row r="818" spans="1:18" x14ac:dyDescent="0.2">
      <c r="A818" s="84"/>
      <c r="B818" s="84"/>
      <c r="C818" s="84"/>
      <c r="D818" s="84"/>
      <c r="E818" s="84"/>
      <c r="F818" s="84"/>
      <c r="G818" s="84"/>
      <c r="H818" s="84"/>
      <c r="I818" s="84"/>
      <c r="J818" s="84"/>
      <c r="K818" s="84"/>
      <c r="L818" s="84"/>
      <c r="M818" s="84"/>
      <c r="N818" s="84"/>
      <c r="O818" s="84"/>
      <c r="P818" s="84"/>
      <c r="Q818" s="84"/>
      <c r="R818" s="84"/>
    </row>
    <row r="819" spans="1:18" x14ac:dyDescent="0.2">
      <c r="A819" s="84"/>
      <c r="B819" s="84"/>
      <c r="C819" s="84"/>
      <c r="D819" s="84"/>
      <c r="E819" s="84"/>
      <c r="F819" s="84"/>
      <c r="G819" s="84"/>
      <c r="H819" s="84"/>
      <c r="I819" s="84"/>
      <c r="J819" s="84"/>
      <c r="K819" s="84"/>
      <c r="L819" s="84"/>
      <c r="M819" s="84"/>
      <c r="N819" s="84"/>
      <c r="O819" s="84"/>
      <c r="P819" s="84"/>
      <c r="Q819" s="84"/>
      <c r="R819" s="84"/>
    </row>
    <row r="820" spans="1:18" x14ac:dyDescent="0.2">
      <c r="A820" s="84"/>
      <c r="B820" s="84"/>
      <c r="C820" s="84"/>
      <c r="D820" s="84"/>
      <c r="E820" s="84"/>
      <c r="F820" s="84"/>
      <c r="G820" s="84"/>
      <c r="H820" s="84"/>
      <c r="I820" s="84"/>
      <c r="J820" s="84"/>
      <c r="K820" s="84"/>
      <c r="L820" s="84"/>
      <c r="M820" s="84"/>
      <c r="N820" s="84"/>
      <c r="O820" s="84"/>
      <c r="P820" s="84"/>
      <c r="Q820" s="84"/>
      <c r="R820" s="84"/>
    </row>
    <row r="821" spans="1:18" x14ac:dyDescent="0.2">
      <c r="A821" s="84"/>
      <c r="B821" s="84"/>
      <c r="C821" s="84"/>
      <c r="D821" s="84"/>
      <c r="E821" s="84"/>
      <c r="F821" s="84"/>
      <c r="G821" s="84"/>
      <c r="H821" s="84"/>
      <c r="I821" s="84"/>
      <c r="J821" s="84"/>
      <c r="K821" s="84"/>
      <c r="L821" s="84"/>
      <c r="M821" s="84"/>
      <c r="N821" s="84"/>
      <c r="O821" s="84"/>
      <c r="P821" s="84"/>
      <c r="Q821" s="84"/>
      <c r="R821" s="84"/>
    </row>
    <row r="822" spans="1:18" x14ac:dyDescent="0.2">
      <c r="A822" s="84"/>
      <c r="B822" s="84"/>
      <c r="C822" s="84"/>
      <c r="D822" s="84"/>
      <c r="E822" s="84"/>
      <c r="F822" s="84"/>
      <c r="G822" s="84"/>
      <c r="H822" s="84"/>
      <c r="I822" s="84"/>
      <c r="J822" s="84"/>
      <c r="K822" s="84"/>
      <c r="L822" s="84"/>
      <c r="M822" s="84"/>
      <c r="N822" s="84"/>
      <c r="O822" s="84"/>
      <c r="P822" s="84"/>
      <c r="Q822" s="84"/>
      <c r="R822" s="84"/>
    </row>
    <row r="823" spans="1:18" x14ac:dyDescent="0.2">
      <c r="A823" s="84"/>
      <c r="B823" s="84"/>
      <c r="C823" s="84"/>
      <c r="D823" s="84"/>
      <c r="E823" s="84"/>
      <c r="F823" s="84"/>
      <c r="G823" s="84"/>
      <c r="H823" s="84"/>
      <c r="I823" s="84"/>
      <c r="J823" s="84"/>
      <c r="K823" s="84"/>
      <c r="L823" s="84"/>
      <c r="M823" s="84"/>
      <c r="N823" s="84"/>
      <c r="O823" s="84"/>
      <c r="P823" s="84"/>
      <c r="Q823" s="84"/>
      <c r="R823" s="84"/>
    </row>
    <row r="824" spans="1:18" x14ac:dyDescent="0.2">
      <c r="A824" s="84"/>
      <c r="B824" s="84"/>
      <c r="C824" s="84"/>
      <c r="D824" s="84"/>
      <c r="E824" s="84"/>
      <c r="F824" s="84"/>
      <c r="G824" s="84"/>
      <c r="H824" s="84"/>
      <c r="I824" s="84"/>
      <c r="J824" s="84"/>
      <c r="K824" s="84"/>
      <c r="L824" s="84"/>
      <c r="M824" s="84"/>
      <c r="N824" s="84"/>
      <c r="O824" s="84"/>
      <c r="P824" s="84"/>
      <c r="Q824" s="84"/>
      <c r="R824" s="84"/>
    </row>
    <row r="825" spans="1:18" x14ac:dyDescent="0.2">
      <c r="A825" s="84"/>
      <c r="B825" s="84"/>
      <c r="C825" s="84"/>
      <c r="D825" s="84"/>
      <c r="E825" s="84"/>
      <c r="F825" s="84"/>
      <c r="G825" s="84"/>
      <c r="H825" s="84"/>
      <c r="I825" s="84"/>
      <c r="J825" s="84"/>
      <c r="K825" s="84"/>
      <c r="L825" s="84"/>
      <c r="M825" s="84"/>
      <c r="N825" s="84"/>
      <c r="O825" s="84"/>
      <c r="P825" s="84"/>
      <c r="Q825" s="84"/>
      <c r="R825" s="84"/>
    </row>
    <row r="826" spans="1:18" x14ac:dyDescent="0.2">
      <c r="A826" s="84"/>
      <c r="B826" s="84"/>
      <c r="C826" s="84"/>
      <c r="D826" s="84"/>
      <c r="E826" s="84"/>
      <c r="F826" s="84"/>
      <c r="G826" s="84"/>
      <c r="H826" s="84"/>
      <c r="I826" s="84"/>
      <c r="J826" s="84"/>
      <c r="K826" s="84"/>
      <c r="L826" s="84"/>
      <c r="M826" s="84"/>
      <c r="N826" s="84"/>
      <c r="O826" s="84"/>
      <c r="P826" s="84"/>
      <c r="Q826" s="84"/>
      <c r="R826" s="84"/>
    </row>
    <row r="827" spans="1:18" ht="23.25" x14ac:dyDescent="0.35">
      <c r="A827" s="86" t="s">
        <v>2624</v>
      </c>
      <c r="B827" s="84"/>
      <c r="C827" s="84"/>
      <c r="D827" s="84"/>
      <c r="E827" s="84"/>
      <c r="F827" s="84"/>
      <c r="G827" s="84"/>
      <c r="H827" s="84"/>
      <c r="I827" s="84"/>
      <c r="J827" s="84"/>
      <c r="K827" s="84"/>
      <c r="L827" s="84"/>
      <c r="M827" s="84"/>
      <c r="N827" s="84"/>
      <c r="O827" s="84"/>
      <c r="P827" s="84"/>
      <c r="Q827" s="132" t="s">
        <v>2686</v>
      </c>
      <c r="R827" s="130">
        <v>0.03</v>
      </c>
    </row>
    <row r="828" spans="1:18" x14ac:dyDescent="0.2">
      <c r="A828" s="84"/>
      <c r="B828" s="84"/>
      <c r="C828" s="84"/>
      <c r="D828" s="84"/>
      <c r="E828" s="84"/>
      <c r="F828" s="84"/>
      <c r="G828" s="84"/>
      <c r="H828" s="84"/>
      <c r="I828" s="84"/>
      <c r="J828" s="84"/>
      <c r="K828" s="84"/>
      <c r="L828" s="84"/>
      <c r="M828" s="84"/>
      <c r="N828" s="84"/>
      <c r="O828" s="84"/>
      <c r="P828" s="84"/>
      <c r="Q828" s="84"/>
      <c r="R828" s="84"/>
    </row>
    <row r="829" spans="1:18" x14ac:dyDescent="0.2">
      <c r="A829" s="84"/>
      <c r="B829" s="84"/>
      <c r="C829" s="84"/>
      <c r="D829" s="84"/>
      <c r="E829" s="84"/>
      <c r="F829" s="84"/>
      <c r="G829" s="84"/>
      <c r="H829" s="84"/>
      <c r="I829" s="84"/>
      <c r="J829" s="84"/>
      <c r="K829" s="84"/>
      <c r="L829" s="84"/>
      <c r="M829" s="84"/>
      <c r="N829" s="84"/>
      <c r="O829" s="84"/>
      <c r="P829" s="84"/>
      <c r="Q829" s="84"/>
      <c r="R829" s="84"/>
    </row>
    <row r="830" spans="1:18" x14ac:dyDescent="0.2">
      <c r="A830" s="84"/>
      <c r="B830" s="84"/>
      <c r="C830" s="84"/>
      <c r="D830" s="84"/>
      <c r="E830" s="84"/>
      <c r="F830" s="84"/>
      <c r="G830" s="84"/>
      <c r="H830" s="84"/>
      <c r="I830" s="84"/>
      <c r="J830" s="84"/>
      <c r="K830" s="84"/>
      <c r="L830" s="84"/>
      <c r="M830" s="84"/>
      <c r="N830" s="84"/>
      <c r="O830" s="84"/>
      <c r="P830" s="84"/>
      <c r="Q830" s="84"/>
      <c r="R830" s="84"/>
    </row>
    <row r="831" spans="1:18" x14ac:dyDescent="0.2">
      <c r="A831" s="84"/>
      <c r="B831" s="84"/>
      <c r="C831" s="84"/>
      <c r="D831" s="84"/>
      <c r="E831" s="84"/>
      <c r="F831" s="84"/>
      <c r="G831" s="84"/>
      <c r="H831" s="84"/>
      <c r="I831" s="84"/>
      <c r="J831" s="84"/>
      <c r="K831" s="84"/>
      <c r="L831" s="84"/>
      <c r="M831" s="84"/>
      <c r="N831" s="84"/>
      <c r="O831" s="84"/>
      <c r="P831" s="84"/>
      <c r="Q831" s="84"/>
      <c r="R831" s="84"/>
    </row>
    <row r="832" spans="1:18" x14ac:dyDescent="0.2">
      <c r="A832" s="84"/>
      <c r="B832" s="84"/>
      <c r="C832" s="84"/>
      <c r="D832" s="84"/>
      <c r="E832" s="84"/>
      <c r="F832" s="84"/>
      <c r="G832" s="84"/>
      <c r="H832" s="84"/>
      <c r="I832" s="84"/>
      <c r="J832" s="84"/>
      <c r="K832" s="84"/>
      <c r="L832" s="84"/>
      <c r="M832" s="84"/>
      <c r="N832" s="84"/>
      <c r="O832" s="84"/>
      <c r="P832" s="84"/>
      <c r="Q832" s="84"/>
      <c r="R832" s="84"/>
    </row>
    <row r="833" spans="1:18" x14ac:dyDescent="0.2">
      <c r="A833" s="84"/>
      <c r="B833" s="84"/>
      <c r="C833" s="84"/>
      <c r="D833" s="84"/>
      <c r="E833" s="84"/>
      <c r="F833" s="84"/>
      <c r="G833" s="84"/>
      <c r="H833" s="84"/>
      <c r="I833" s="84"/>
      <c r="J833" s="84"/>
      <c r="K833" s="84"/>
      <c r="L833" s="84"/>
      <c r="M833" s="84"/>
      <c r="N833" s="84"/>
      <c r="O833" s="84"/>
      <c r="P833" s="84"/>
      <c r="Q833" s="84"/>
      <c r="R833" s="84"/>
    </row>
    <row r="834" spans="1:18" x14ac:dyDescent="0.2">
      <c r="A834" s="84"/>
      <c r="B834" s="84"/>
      <c r="C834" s="84"/>
      <c r="D834" s="84"/>
      <c r="E834" s="84"/>
      <c r="F834" s="84"/>
      <c r="G834" s="84"/>
      <c r="H834" s="84"/>
      <c r="I834" s="84"/>
      <c r="J834" s="84"/>
      <c r="K834" s="84"/>
      <c r="L834" s="84"/>
      <c r="M834" s="84"/>
      <c r="N834" s="84"/>
      <c r="O834" s="84"/>
      <c r="P834" s="84"/>
      <c r="Q834" s="84"/>
      <c r="R834" s="84"/>
    </row>
    <row r="835" spans="1:18" x14ac:dyDescent="0.2">
      <c r="A835" s="84"/>
      <c r="B835" s="84"/>
      <c r="C835" s="84"/>
      <c r="D835" s="84"/>
      <c r="E835" s="84"/>
      <c r="F835" s="84"/>
      <c r="G835" s="84"/>
      <c r="H835" s="84"/>
      <c r="I835" s="84"/>
      <c r="J835" s="84"/>
      <c r="K835" s="84"/>
      <c r="L835" s="84"/>
      <c r="M835" s="84"/>
      <c r="N835" s="84"/>
      <c r="O835" s="84"/>
      <c r="P835" s="84"/>
      <c r="Q835" s="84"/>
      <c r="R835" s="84"/>
    </row>
    <row r="836" spans="1:18" x14ac:dyDescent="0.2">
      <c r="A836" s="84"/>
      <c r="B836" s="84"/>
      <c r="C836" s="84"/>
      <c r="D836" s="84"/>
      <c r="E836" s="84"/>
      <c r="F836" s="84"/>
      <c r="G836" s="84"/>
      <c r="H836" s="84"/>
      <c r="I836" s="84"/>
      <c r="J836" s="84"/>
      <c r="K836" s="84"/>
      <c r="L836" s="84"/>
      <c r="M836" s="84"/>
      <c r="N836" s="84"/>
      <c r="O836" s="84"/>
      <c r="P836" s="84"/>
      <c r="Q836" s="84"/>
      <c r="R836" s="84"/>
    </row>
    <row r="837" spans="1:18" x14ac:dyDescent="0.2">
      <c r="A837" s="84"/>
      <c r="B837" s="84"/>
      <c r="C837" s="84"/>
      <c r="D837" s="84"/>
      <c r="E837" s="84"/>
      <c r="F837" s="84"/>
      <c r="G837" s="84"/>
      <c r="H837" s="84"/>
      <c r="I837" s="84"/>
      <c r="J837" s="84"/>
      <c r="K837" s="84"/>
      <c r="L837" s="84"/>
      <c r="M837" s="84"/>
      <c r="N837" s="84"/>
      <c r="O837" s="84"/>
      <c r="P837" s="84"/>
      <c r="Q837" s="84"/>
      <c r="R837" s="84"/>
    </row>
    <row r="838" spans="1:18" x14ac:dyDescent="0.2">
      <c r="A838" s="84"/>
      <c r="B838" s="84"/>
      <c r="C838" s="84"/>
      <c r="D838" s="84"/>
      <c r="E838" s="84"/>
      <c r="F838" s="84"/>
      <c r="G838" s="84"/>
      <c r="H838" s="84"/>
      <c r="I838" s="84"/>
      <c r="J838" s="84"/>
      <c r="K838" s="84"/>
      <c r="L838" s="84"/>
      <c r="M838" s="84"/>
      <c r="N838" s="84"/>
      <c r="O838" s="84"/>
      <c r="P838" s="84"/>
      <c r="Q838" s="84"/>
      <c r="R838" s="84"/>
    </row>
    <row r="839" spans="1:18" x14ac:dyDescent="0.2">
      <c r="A839" s="84"/>
      <c r="B839" s="84"/>
      <c r="C839" s="84"/>
      <c r="D839" s="84"/>
      <c r="E839" s="84"/>
      <c r="F839" s="84"/>
      <c r="G839" s="84"/>
      <c r="H839" s="84"/>
      <c r="I839" s="84"/>
      <c r="J839" s="84"/>
      <c r="K839" s="84"/>
      <c r="L839" s="84"/>
      <c r="M839" s="84"/>
      <c r="N839" s="84"/>
      <c r="O839" s="84"/>
      <c r="P839" s="84"/>
      <c r="Q839" s="84"/>
      <c r="R839" s="84"/>
    </row>
    <row r="840" spans="1:18" x14ac:dyDescent="0.2">
      <c r="A840" s="84"/>
      <c r="B840" s="84"/>
      <c r="C840" s="84"/>
      <c r="D840" s="84"/>
      <c r="E840" s="84"/>
      <c r="F840" s="84"/>
      <c r="G840" s="84"/>
      <c r="H840" s="84"/>
      <c r="I840" s="84"/>
      <c r="J840" s="84"/>
      <c r="K840" s="84"/>
      <c r="L840" s="84"/>
      <c r="M840" s="84"/>
      <c r="N840" s="84"/>
      <c r="O840" s="84"/>
      <c r="P840" s="84"/>
      <c r="Q840" s="84"/>
      <c r="R840" s="84"/>
    </row>
    <row r="841" spans="1:18" x14ac:dyDescent="0.2">
      <c r="A841" s="84"/>
      <c r="B841" s="84"/>
      <c r="C841" s="84"/>
      <c r="D841" s="84"/>
      <c r="E841" s="84"/>
      <c r="F841" s="84"/>
      <c r="G841" s="84"/>
      <c r="H841" s="84"/>
      <c r="I841" s="84"/>
      <c r="J841" s="84"/>
      <c r="K841" s="84"/>
      <c r="L841" s="84"/>
      <c r="M841" s="84"/>
      <c r="N841" s="84"/>
      <c r="O841" s="84"/>
      <c r="P841" s="84"/>
      <c r="Q841" s="84"/>
      <c r="R841" s="84"/>
    </row>
    <row r="842" spans="1:18" x14ac:dyDescent="0.2">
      <c r="A842" s="84"/>
      <c r="B842" s="84"/>
      <c r="C842" s="84"/>
      <c r="D842" s="84"/>
      <c r="E842" s="84"/>
      <c r="F842" s="84"/>
      <c r="G842" s="84"/>
      <c r="H842" s="84"/>
      <c r="I842" s="84"/>
      <c r="J842" s="84"/>
      <c r="K842" s="84"/>
      <c r="L842" s="84"/>
      <c r="M842" s="84"/>
      <c r="N842" s="84"/>
      <c r="O842" s="84"/>
      <c r="P842" s="84"/>
      <c r="Q842" s="84"/>
      <c r="R842" s="84"/>
    </row>
    <row r="843" spans="1:18" x14ac:dyDescent="0.2">
      <c r="A843" s="84"/>
      <c r="B843" s="84"/>
      <c r="C843" s="84"/>
      <c r="D843" s="84"/>
      <c r="E843" s="84"/>
      <c r="F843" s="84"/>
      <c r="G843" s="84"/>
      <c r="H843" s="84"/>
      <c r="I843" s="84"/>
      <c r="J843" s="84"/>
      <c r="K843" s="84"/>
      <c r="L843" s="84"/>
      <c r="M843" s="84"/>
      <c r="N843" s="84"/>
      <c r="O843" s="84"/>
      <c r="P843" s="84"/>
      <c r="Q843" s="84"/>
      <c r="R843" s="84"/>
    </row>
    <row r="844" spans="1:18" x14ac:dyDescent="0.2">
      <c r="A844" s="84"/>
      <c r="B844" s="84"/>
      <c r="C844" s="84"/>
      <c r="D844" s="84"/>
      <c r="E844" s="84"/>
      <c r="F844" s="84"/>
      <c r="G844" s="84"/>
      <c r="H844" s="84"/>
      <c r="I844" s="84"/>
      <c r="J844" s="84"/>
      <c r="K844" s="84"/>
      <c r="L844" s="84"/>
      <c r="M844" s="84"/>
      <c r="N844" s="84"/>
      <c r="O844" s="84"/>
      <c r="P844" s="84"/>
      <c r="Q844" s="84"/>
      <c r="R844" s="84"/>
    </row>
    <row r="845" spans="1:18" x14ac:dyDescent="0.2">
      <c r="A845" s="84"/>
      <c r="B845" s="84"/>
      <c r="C845" s="84"/>
      <c r="D845" s="84"/>
      <c r="E845" s="84"/>
      <c r="F845" s="84"/>
      <c r="G845" s="84"/>
      <c r="H845" s="84"/>
      <c r="I845" s="84"/>
      <c r="J845" s="84"/>
      <c r="K845" s="84"/>
      <c r="L845" s="84"/>
      <c r="M845" s="84"/>
      <c r="N845" s="84"/>
      <c r="O845" s="84"/>
      <c r="P845" s="84"/>
      <c r="Q845" s="84"/>
      <c r="R845" s="84"/>
    </row>
    <row r="846" spans="1:18" x14ac:dyDescent="0.2">
      <c r="A846" s="84"/>
      <c r="B846" s="84"/>
      <c r="C846" s="84"/>
      <c r="D846" s="84"/>
      <c r="E846" s="84"/>
      <c r="F846" s="84"/>
      <c r="G846" s="84"/>
      <c r="H846" s="84"/>
      <c r="I846" s="84"/>
      <c r="J846" s="84"/>
      <c r="K846" s="84"/>
      <c r="L846" s="84"/>
      <c r="M846" s="84"/>
      <c r="N846" s="84"/>
      <c r="O846" s="84"/>
      <c r="P846" s="84"/>
      <c r="Q846" s="84"/>
      <c r="R846" s="84"/>
    </row>
    <row r="847" spans="1:18" x14ac:dyDescent="0.2">
      <c r="A847" s="84"/>
      <c r="B847" s="84"/>
      <c r="C847" s="84"/>
      <c r="D847" s="84"/>
      <c r="E847" s="84"/>
      <c r="F847" s="84"/>
      <c r="G847" s="84"/>
      <c r="H847" s="84"/>
      <c r="I847" s="84"/>
      <c r="J847" s="84"/>
      <c r="K847" s="84"/>
      <c r="L847" s="84"/>
      <c r="M847" s="84"/>
      <c r="N847" s="84"/>
      <c r="O847" s="84"/>
      <c r="P847" s="84"/>
      <c r="Q847" s="84"/>
      <c r="R847" s="84"/>
    </row>
    <row r="848" spans="1:18" x14ac:dyDescent="0.2">
      <c r="A848" s="84"/>
      <c r="B848" s="84"/>
      <c r="C848" s="84"/>
      <c r="D848" s="84"/>
      <c r="E848" s="84"/>
      <c r="F848" s="84"/>
      <c r="G848" s="84"/>
      <c r="H848" s="84"/>
      <c r="I848" s="84"/>
      <c r="J848" s="84"/>
      <c r="K848" s="84"/>
      <c r="L848" s="84"/>
      <c r="M848" s="84"/>
      <c r="N848" s="84"/>
      <c r="O848" s="84"/>
      <c r="P848" s="84"/>
      <c r="Q848" s="84"/>
      <c r="R848" s="84"/>
    </row>
    <row r="849" spans="1:18" x14ac:dyDescent="0.2">
      <c r="A849" s="84"/>
      <c r="B849" s="84"/>
      <c r="C849" s="84"/>
      <c r="D849" s="84"/>
      <c r="E849" s="84"/>
      <c r="F849" s="84"/>
      <c r="G849" s="84"/>
      <c r="H849" s="84"/>
      <c r="I849" s="84"/>
      <c r="J849" s="84"/>
      <c r="K849" s="84"/>
      <c r="L849" s="84"/>
      <c r="M849" s="84"/>
      <c r="N849" s="84"/>
      <c r="O849" s="84"/>
      <c r="P849" s="84"/>
      <c r="Q849" s="84"/>
      <c r="R849" s="84"/>
    </row>
    <row r="850" spans="1:18" x14ac:dyDescent="0.2">
      <c r="A850" s="84"/>
      <c r="B850" s="84"/>
      <c r="C850" s="84"/>
      <c r="D850" s="84"/>
      <c r="E850" s="84"/>
      <c r="F850" s="84"/>
      <c r="G850" s="84"/>
      <c r="H850" s="84"/>
      <c r="I850" s="84"/>
      <c r="J850" s="84"/>
      <c r="K850" s="84"/>
      <c r="L850" s="84"/>
      <c r="M850" s="84"/>
      <c r="N850" s="84"/>
      <c r="O850" s="84"/>
      <c r="P850" s="84"/>
      <c r="Q850" s="84"/>
      <c r="R850" s="84"/>
    </row>
    <row r="851" spans="1:18" x14ac:dyDescent="0.2">
      <c r="A851" s="84"/>
      <c r="B851" s="84"/>
      <c r="C851" s="84"/>
      <c r="D851" s="84"/>
      <c r="E851" s="84"/>
      <c r="F851" s="84"/>
      <c r="G851" s="84"/>
      <c r="H851" s="84"/>
      <c r="I851" s="84"/>
      <c r="J851" s="84"/>
      <c r="K851" s="84"/>
      <c r="L851" s="84"/>
      <c r="M851" s="84"/>
      <c r="N851" s="84"/>
      <c r="O851" s="84"/>
      <c r="P851" s="84"/>
      <c r="Q851" s="84"/>
      <c r="R851" s="84"/>
    </row>
    <row r="852" spans="1:18" x14ac:dyDescent="0.2">
      <c r="A852" s="84"/>
      <c r="B852" s="84"/>
      <c r="C852" s="84"/>
      <c r="D852" s="84"/>
      <c r="E852" s="84"/>
      <c r="F852" s="84"/>
      <c r="G852" s="84"/>
      <c r="H852" s="84"/>
      <c r="I852" s="84"/>
      <c r="J852" s="84"/>
      <c r="K852" s="84"/>
      <c r="L852" s="84"/>
      <c r="M852" s="84"/>
      <c r="N852" s="84"/>
      <c r="O852" s="84"/>
      <c r="P852" s="84"/>
      <c r="Q852" s="84"/>
      <c r="R852" s="84"/>
    </row>
    <row r="853" spans="1:18" x14ac:dyDescent="0.2">
      <c r="A853" s="84"/>
      <c r="B853" s="84"/>
      <c r="C853" s="84"/>
      <c r="D853" s="84"/>
      <c r="E853" s="84"/>
      <c r="F853" s="84"/>
      <c r="G853" s="84"/>
      <c r="H853" s="84"/>
      <c r="I853" s="84"/>
      <c r="J853" s="84"/>
      <c r="K853" s="84"/>
      <c r="L853" s="84"/>
      <c r="M853" s="84"/>
      <c r="N853" s="84"/>
      <c r="O853" s="84"/>
      <c r="P853" s="84"/>
      <c r="Q853" s="84"/>
      <c r="R853" s="84"/>
    </row>
    <row r="854" spans="1:18" x14ac:dyDescent="0.2">
      <c r="A854" s="84"/>
      <c r="B854" s="84"/>
      <c r="C854" s="84"/>
      <c r="D854" s="84"/>
      <c r="E854" s="84"/>
      <c r="F854" s="84"/>
      <c r="G854" s="84"/>
      <c r="H854" s="84"/>
      <c r="I854" s="84"/>
      <c r="J854" s="84"/>
      <c r="K854" s="84"/>
      <c r="L854" s="84"/>
      <c r="M854" s="84"/>
      <c r="N854" s="84"/>
      <c r="O854" s="84"/>
      <c r="P854" s="84"/>
      <c r="Q854" s="84"/>
      <c r="R854" s="84"/>
    </row>
    <row r="855" spans="1:18" ht="30" x14ac:dyDescent="0.4">
      <c r="A855" s="70" t="s">
        <v>2572</v>
      </c>
      <c r="B855" s="69"/>
      <c r="C855" s="69"/>
      <c r="D855" s="69"/>
      <c r="E855" s="69"/>
      <c r="F855" s="69"/>
      <c r="G855" s="69"/>
      <c r="H855" s="69"/>
      <c r="I855" s="69"/>
      <c r="J855" s="69"/>
      <c r="K855" s="69"/>
      <c r="L855" s="69"/>
      <c r="M855" s="69"/>
      <c r="N855" s="69"/>
      <c r="O855" s="69"/>
      <c r="P855" s="69"/>
      <c r="Q855" s="69"/>
      <c r="R855" s="69"/>
    </row>
    <row r="856" spans="1:18" x14ac:dyDescent="0.2">
      <c r="A856" s="69"/>
      <c r="B856" s="69"/>
      <c r="C856" s="69"/>
      <c r="D856" s="69"/>
      <c r="E856" s="69"/>
      <c r="F856" s="69"/>
      <c r="G856" s="69"/>
      <c r="H856" s="69"/>
      <c r="I856" s="69"/>
      <c r="J856" s="69"/>
      <c r="K856" s="69"/>
      <c r="L856" s="69"/>
      <c r="M856" s="69"/>
      <c r="N856" s="69"/>
      <c r="O856" s="69"/>
      <c r="P856" s="69"/>
      <c r="Q856" s="69"/>
      <c r="R856" s="69"/>
    </row>
    <row r="857" spans="1:18" ht="23.25" x14ac:dyDescent="0.35">
      <c r="A857" s="71" t="s">
        <v>2424</v>
      </c>
      <c r="B857" s="69"/>
      <c r="C857" s="69"/>
      <c r="D857" s="69"/>
      <c r="E857" s="69"/>
      <c r="F857" s="69"/>
      <c r="G857" s="69"/>
      <c r="H857" s="69"/>
      <c r="I857" s="69"/>
      <c r="J857" s="69"/>
      <c r="K857" s="69"/>
      <c r="L857" s="69"/>
      <c r="M857" s="69"/>
      <c r="N857" s="69"/>
      <c r="O857" s="69"/>
      <c r="P857" s="69"/>
      <c r="Q857" s="69"/>
      <c r="R857" s="69"/>
    </row>
    <row r="858" spans="1:18" x14ac:dyDescent="0.2">
      <c r="A858" s="69"/>
      <c r="B858" s="69"/>
      <c r="C858" s="69"/>
      <c r="D858" s="69"/>
      <c r="E858" s="69"/>
      <c r="F858" s="69"/>
      <c r="G858" s="69"/>
      <c r="H858" s="69"/>
      <c r="I858" s="69"/>
      <c r="J858" s="69"/>
      <c r="K858" s="69"/>
      <c r="L858" s="69"/>
      <c r="M858" s="69"/>
      <c r="N858" s="69"/>
      <c r="O858" s="69"/>
      <c r="P858" s="69"/>
      <c r="Q858" s="69"/>
      <c r="R858" s="69"/>
    </row>
    <row r="859" spans="1:18" x14ac:dyDescent="0.2">
      <c r="A859" s="69"/>
      <c r="B859" s="69"/>
      <c r="C859" s="69"/>
      <c r="D859" s="69"/>
      <c r="E859" s="69"/>
      <c r="F859" s="69"/>
      <c r="G859" s="69"/>
      <c r="H859" s="69"/>
      <c r="I859" s="69"/>
      <c r="J859" s="69"/>
      <c r="K859" s="69"/>
      <c r="L859" s="69"/>
      <c r="M859" s="69"/>
      <c r="N859" s="69"/>
      <c r="O859" s="69"/>
      <c r="P859" s="69"/>
      <c r="Q859" s="69"/>
      <c r="R859" s="69"/>
    </row>
    <row r="860" spans="1:18" x14ac:dyDescent="0.2">
      <c r="A860" s="69"/>
      <c r="B860" s="69"/>
      <c r="C860" s="69"/>
      <c r="D860" s="69"/>
      <c r="E860" s="69"/>
      <c r="F860" s="69"/>
      <c r="G860" s="69"/>
      <c r="H860" s="69"/>
      <c r="I860" s="69"/>
      <c r="J860" s="69"/>
      <c r="K860" s="69"/>
      <c r="L860" s="69"/>
      <c r="M860" s="69"/>
      <c r="N860" s="69"/>
      <c r="O860" s="69"/>
      <c r="P860" s="69"/>
      <c r="Q860" s="69"/>
      <c r="R860" s="69"/>
    </row>
    <row r="861" spans="1:18" x14ac:dyDescent="0.2">
      <c r="A861" s="69"/>
      <c r="B861" s="69"/>
      <c r="C861" s="69"/>
      <c r="D861" s="69"/>
      <c r="E861" s="69"/>
      <c r="F861" s="69"/>
      <c r="G861" s="69"/>
      <c r="H861" s="69"/>
      <c r="I861" s="69"/>
      <c r="J861" s="69"/>
      <c r="K861" s="69"/>
      <c r="L861" s="69"/>
      <c r="M861" s="69"/>
      <c r="N861" s="69"/>
      <c r="O861" s="69"/>
      <c r="P861" s="69"/>
      <c r="Q861" s="69"/>
      <c r="R861" s="69"/>
    </row>
    <row r="862" spans="1:18" x14ac:dyDescent="0.2">
      <c r="A862" s="69"/>
      <c r="B862" s="69"/>
      <c r="C862" s="69"/>
      <c r="D862" s="69"/>
      <c r="E862" s="69"/>
      <c r="F862" s="69"/>
      <c r="G862" s="69"/>
      <c r="H862" s="69"/>
      <c r="I862" s="69"/>
      <c r="J862" s="69"/>
      <c r="K862" s="69"/>
      <c r="L862" s="69"/>
      <c r="M862" s="69"/>
      <c r="N862" s="69"/>
      <c r="O862" s="69"/>
      <c r="P862" s="69"/>
      <c r="Q862" s="69"/>
      <c r="R862" s="69"/>
    </row>
    <row r="863" spans="1:18" x14ac:dyDescent="0.2">
      <c r="A863" s="69"/>
      <c r="B863" s="69"/>
      <c r="C863" s="69"/>
      <c r="D863" s="69"/>
      <c r="E863" s="69"/>
      <c r="F863" s="69"/>
      <c r="G863" s="69"/>
      <c r="H863" s="69"/>
      <c r="I863" s="69"/>
      <c r="J863" s="69"/>
      <c r="K863" s="69"/>
      <c r="L863" s="69"/>
      <c r="M863" s="69"/>
      <c r="N863" s="69"/>
      <c r="O863" s="69"/>
      <c r="P863" s="69"/>
      <c r="Q863" s="69"/>
      <c r="R863" s="69"/>
    </row>
    <row r="864" spans="1:18" x14ac:dyDescent="0.2">
      <c r="A864" s="69"/>
      <c r="B864" s="69"/>
      <c r="C864" s="69"/>
      <c r="D864" s="69"/>
      <c r="E864" s="69"/>
      <c r="F864" s="69"/>
      <c r="G864" s="69"/>
      <c r="H864" s="69"/>
      <c r="I864" s="69"/>
      <c r="J864" s="69"/>
      <c r="K864" s="69"/>
      <c r="L864" s="69"/>
      <c r="M864" s="69"/>
      <c r="N864" s="69"/>
      <c r="O864" s="69"/>
      <c r="P864" s="69"/>
      <c r="Q864" s="69"/>
      <c r="R864" s="69"/>
    </row>
    <row r="865" spans="1:18" x14ac:dyDescent="0.2">
      <c r="A865" s="69"/>
      <c r="B865" s="69"/>
      <c r="C865" s="69"/>
      <c r="D865" s="69"/>
      <c r="E865" s="69"/>
      <c r="F865" s="69"/>
      <c r="G865" s="69"/>
      <c r="H865" s="69"/>
      <c r="I865" s="69"/>
      <c r="J865" s="69"/>
      <c r="K865" s="69"/>
      <c r="L865" s="69"/>
      <c r="M865" s="69"/>
      <c r="N865" s="69"/>
      <c r="O865" s="69"/>
      <c r="P865" s="69"/>
      <c r="Q865" s="69"/>
      <c r="R865" s="69"/>
    </row>
    <row r="866" spans="1:18" x14ac:dyDescent="0.2">
      <c r="A866" s="69"/>
      <c r="B866" s="69"/>
      <c r="C866" s="69"/>
      <c r="D866" s="69"/>
      <c r="E866" s="69"/>
      <c r="F866" s="69"/>
      <c r="G866" s="69"/>
      <c r="H866" s="69"/>
      <c r="I866" s="69"/>
      <c r="J866" s="69"/>
      <c r="K866" s="69"/>
      <c r="L866" s="69"/>
      <c r="M866" s="69"/>
      <c r="N866" s="69"/>
      <c r="O866" s="69"/>
      <c r="P866" s="69"/>
      <c r="Q866" s="69"/>
      <c r="R866" s="69"/>
    </row>
    <row r="867" spans="1:18" x14ac:dyDescent="0.2">
      <c r="A867" s="69"/>
      <c r="B867" s="69"/>
      <c r="C867" s="69"/>
      <c r="D867" s="69"/>
      <c r="E867" s="69"/>
      <c r="F867" s="69"/>
      <c r="G867" s="69"/>
      <c r="H867" s="69"/>
      <c r="I867" s="69"/>
      <c r="J867" s="69"/>
      <c r="K867" s="69"/>
      <c r="L867" s="69"/>
      <c r="M867" s="69"/>
      <c r="N867" s="69"/>
      <c r="O867" s="69"/>
      <c r="P867" s="69"/>
      <c r="Q867" s="69"/>
      <c r="R867" s="69"/>
    </row>
    <row r="868" spans="1:18" x14ac:dyDescent="0.2">
      <c r="A868" s="69"/>
      <c r="B868" s="69"/>
      <c r="C868" s="69"/>
      <c r="D868" s="69"/>
      <c r="E868" s="69"/>
      <c r="F868" s="69"/>
      <c r="G868" s="69"/>
      <c r="H868" s="69"/>
      <c r="I868" s="69"/>
      <c r="J868" s="69"/>
      <c r="K868" s="69"/>
      <c r="L868" s="69"/>
      <c r="M868" s="69"/>
      <c r="N868" s="69"/>
      <c r="O868" s="69"/>
      <c r="P868" s="69"/>
      <c r="Q868" s="69"/>
      <c r="R868" s="69"/>
    </row>
    <row r="869" spans="1:18" x14ac:dyDescent="0.2">
      <c r="A869" s="69"/>
      <c r="B869" s="69"/>
      <c r="C869" s="69"/>
      <c r="D869" s="69"/>
      <c r="E869" s="69"/>
      <c r="F869" s="69"/>
      <c r="G869" s="69"/>
      <c r="H869" s="69"/>
      <c r="I869" s="69"/>
      <c r="J869" s="69"/>
      <c r="K869" s="69"/>
      <c r="L869" s="69"/>
      <c r="M869" s="69"/>
      <c r="N869" s="69"/>
      <c r="O869" s="69"/>
      <c r="P869" s="69"/>
      <c r="Q869" s="69"/>
      <c r="R869" s="69"/>
    </row>
    <row r="870" spans="1:18" x14ac:dyDescent="0.2">
      <c r="A870" s="69"/>
      <c r="B870" s="69"/>
      <c r="C870" s="69"/>
      <c r="D870" s="69"/>
      <c r="E870" s="69"/>
      <c r="F870" s="69"/>
      <c r="G870" s="69"/>
      <c r="H870" s="69"/>
      <c r="I870" s="69"/>
      <c r="J870" s="69"/>
      <c r="K870" s="69"/>
      <c r="L870" s="69"/>
      <c r="M870" s="69"/>
      <c r="N870" s="69"/>
      <c r="O870" s="69"/>
      <c r="P870" s="69"/>
      <c r="Q870" s="69"/>
      <c r="R870" s="69"/>
    </row>
    <row r="871" spans="1:18" x14ac:dyDescent="0.2">
      <c r="A871" s="69"/>
      <c r="B871" s="69"/>
      <c r="C871" s="69"/>
      <c r="D871" s="69"/>
      <c r="E871" s="69"/>
      <c r="F871" s="69"/>
      <c r="G871" s="69"/>
      <c r="H871" s="69"/>
      <c r="I871" s="69"/>
      <c r="J871" s="69"/>
      <c r="K871" s="69"/>
      <c r="L871" s="69"/>
      <c r="M871" s="69"/>
      <c r="N871" s="69"/>
      <c r="O871" s="69"/>
      <c r="P871" s="69"/>
      <c r="Q871" s="69"/>
      <c r="R871" s="69"/>
    </row>
    <row r="872" spans="1:18" x14ac:dyDescent="0.2">
      <c r="A872" s="69"/>
      <c r="B872" s="69"/>
      <c r="C872" s="69"/>
      <c r="D872" s="69"/>
      <c r="E872" s="69"/>
      <c r="F872" s="69"/>
      <c r="G872" s="69"/>
      <c r="H872" s="69"/>
      <c r="I872" s="69"/>
      <c r="J872" s="69"/>
      <c r="K872" s="69"/>
      <c r="L872" s="69"/>
      <c r="M872" s="69"/>
      <c r="N872" s="69"/>
      <c r="O872" s="69"/>
      <c r="P872" s="69"/>
      <c r="Q872" s="69"/>
      <c r="R872" s="69"/>
    </row>
    <row r="873" spans="1:18" x14ac:dyDescent="0.2">
      <c r="A873" s="69"/>
      <c r="B873" s="69"/>
      <c r="C873" s="69"/>
      <c r="D873" s="69"/>
      <c r="E873" s="69"/>
      <c r="F873" s="69"/>
      <c r="G873" s="69"/>
      <c r="H873" s="69"/>
      <c r="I873" s="69"/>
      <c r="J873" s="69"/>
      <c r="K873" s="69"/>
      <c r="L873" s="69"/>
      <c r="M873" s="69"/>
      <c r="N873" s="69"/>
      <c r="O873" s="69"/>
      <c r="P873" s="69"/>
      <c r="Q873" s="69"/>
      <c r="R873" s="69"/>
    </row>
    <row r="874" spans="1:18" x14ac:dyDescent="0.2">
      <c r="A874" s="69"/>
      <c r="B874" s="69"/>
      <c r="C874" s="69"/>
      <c r="D874" s="69"/>
      <c r="E874" s="69"/>
      <c r="F874" s="69"/>
      <c r="G874" s="69"/>
      <c r="H874" s="69"/>
      <c r="I874" s="69"/>
      <c r="J874" s="69"/>
      <c r="K874" s="69"/>
      <c r="L874" s="69"/>
      <c r="M874" s="69"/>
      <c r="N874" s="69"/>
      <c r="O874" s="69"/>
      <c r="P874" s="69"/>
      <c r="Q874" s="69"/>
      <c r="R874" s="69"/>
    </row>
    <row r="875" spans="1:18" x14ac:dyDescent="0.2">
      <c r="A875" s="69"/>
      <c r="B875" s="69"/>
      <c r="C875" s="69"/>
      <c r="D875" s="69"/>
      <c r="E875" s="69"/>
      <c r="F875" s="69"/>
      <c r="G875" s="69"/>
      <c r="H875" s="69"/>
      <c r="I875" s="69"/>
      <c r="J875" s="69"/>
      <c r="K875" s="69"/>
      <c r="L875" s="69"/>
      <c r="M875" s="69"/>
      <c r="N875" s="69"/>
      <c r="O875" s="69"/>
      <c r="P875" s="69"/>
      <c r="Q875" s="69"/>
      <c r="R875" s="69"/>
    </row>
    <row r="876" spans="1:18" x14ac:dyDescent="0.2">
      <c r="A876" s="69"/>
      <c r="B876" s="69"/>
      <c r="C876" s="69"/>
      <c r="D876" s="69"/>
      <c r="E876" s="69"/>
      <c r="F876" s="69"/>
      <c r="G876" s="69"/>
      <c r="H876" s="69"/>
      <c r="I876" s="69"/>
      <c r="J876" s="69"/>
      <c r="K876" s="69"/>
      <c r="L876" s="69"/>
      <c r="M876" s="69"/>
      <c r="N876" s="69"/>
      <c r="O876" s="69"/>
      <c r="P876" s="69"/>
      <c r="Q876" s="69"/>
      <c r="R876" s="69"/>
    </row>
    <row r="877" spans="1:18" x14ac:dyDescent="0.2">
      <c r="A877" s="69"/>
      <c r="B877" s="69"/>
      <c r="C877" s="69"/>
      <c r="D877" s="69"/>
      <c r="E877" s="69"/>
      <c r="F877" s="69"/>
      <c r="G877" s="69"/>
      <c r="H877" s="69"/>
      <c r="I877" s="69"/>
      <c r="J877" s="69"/>
      <c r="K877" s="69"/>
      <c r="L877" s="69"/>
      <c r="M877" s="69"/>
      <c r="N877" s="69"/>
      <c r="O877" s="69"/>
      <c r="P877" s="69"/>
      <c r="Q877" s="69"/>
      <c r="R877" s="69"/>
    </row>
    <row r="878" spans="1:18" x14ac:dyDescent="0.2">
      <c r="A878" s="69"/>
      <c r="B878" s="69"/>
      <c r="C878" s="69"/>
      <c r="D878" s="69"/>
      <c r="E878" s="69"/>
      <c r="F878" s="69"/>
      <c r="G878" s="69"/>
      <c r="H878" s="69"/>
      <c r="I878" s="69"/>
      <c r="J878" s="69"/>
      <c r="K878" s="69"/>
      <c r="L878" s="69"/>
      <c r="M878" s="69"/>
      <c r="N878" s="69"/>
      <c r="O878" s="69"/>
      <c r="P878" s="69"/>
      <c r="Q878" s="69"/>
      <c r="R878" s="69"/>
    </row>
    <row r="879" spans="1:18" x14ac:dyDescent="0.2">
      <c r="A879" s="69"/>
      <c r="B879" s="69"/>
      <c r="C879" s="69"/>
      <c r="D879" s="69"/>
      <c r="E879" s="69"/>
      <c r="F879" s="69"/>
      <c r="G879" s="69"/>
      <c r="H879" s="69"/>
      <c r="I879" s="69"/>
      <c r="J879" s="69"/>
      <c r="K879" s="69"/>
      <c r="L879" s="69"/>
      <c r="M879" s="69"/>
      <c r="N879" s="69"/>
      <c r="O879" s="69"/>
      <c r="P879" s="69"/>
      <c r="Q879" s="69"/>
      <c r="R879" s="69"/>
    </row>
    <row r="880" spans="1:18" x14ac:dyDescent="0.2">
      <c r="A880" s="69"/>
      <c r="B880" s="69"/>
      <c r="C880" s="69"/>
      <c r="D880" s="69"/>
      <c r="E880" s="69"/>
      <c r="F880" s="69"/>
      <c r="G880" s="69"/>
      <c r="H880" s="69"/>
      <c r="I880" s="69"/>
      <c r="J880" s="69"/>
      <c r="K880" s="69"/>
      <c r="L880" s="69"/>
      <c r="M880" s="69"/>
      <c r="N880" s="69"/>
      <c r="O880" s="69"/>
      <c r="P880" s="69"/>
      <c r="Q880" s="69"/>
      <c r="R880" s="69"/>
    </row>
    <row r="881" spans="1:18" x14ac:dyDescent="0.2">
      <c r="A881" s="69"/>
      <c r="B881" s="69"/>
      <c r="C881" s="69"/>
      <c r="D881" s="69"/>
      <c r="E881" s="69"/>
      <c r="F881" s="69"/>
      <c r="G881" s="69"/>
      <c r="H881" s="69"/>
      <c r="I881" s="69"/>
      <c r="J881" s="69"/>
      <c r="K881" s="69"/>
      <c r="L881" s="69"/>
      <c r="M881" s="69"/>
      <c r="N881" s="69"/>
      <c r="O881" s="69"/>
      <c r="P881" s="69"/>
      <c r="Q881" s="69"/>
      <c r="R881" s="69"/>
    </row>
    <row r="882" spans="1:18" x14ac:dyDescent="0.2">
      <c r="A882" s="69"/>
      <c r="B882" s="69"/>
      <c r="C882" s="69"/>
      <c r="D882" s="69"/>
      <c r="E882" s="69"/>
      <c r="F882" s="69"/>
      <c r="G882" s="69"/>
      <c r="H882" s="69"/>
      <c r="I882" s="69"/>
      <c r="J882" s="69"/>
      <c r="K882" s="69"/>
      <c r="L882" s="69"/>
      <c r="M882" s="69"/>
      <c r="N882" s="69"/>
      <c r="O882" s="69"/>
      <c r="P882" s="69"/>
      <c r="Q882" s="69"/>
      <c r="R882" s="69"/>
    </row>
    <row r="883" spans="1:18" x14ac:dyDescent="0.2">
      <c r="A883" s="69"/>
      <c r="B883" s="69"/>
      <c r="C883" s="69"/>
      <c r="D883" s="69"/>
      <c r="E883" s="69"/>
      <c r="F883" s="69"/>
      <c r="G883" s="69"/>
      <c r="H883" s="69"/>
      <c r="I883" s="69"/>
      <c r="J883" s="69"/>
      <c r="K883" s="69"/>
      <c r="L883" s="69"/>
      <c r="M883" s="69"/>
      <c r="N883" s="69"/>
      <c r="O883" s="69"/>
      <c r="P883" s="69"/>
      <c r="Q883" s="69"/>
      <c r="R883" s="69"/>
    </row>
    <row r="884" spans="1:18" x14ac:dyDescent="0.2">
      <c r="A884" s="69"/>
      <c r="B884" s="69"/>
      <c r="C884" s="69"/>
      <c r="D884" s="69"/>
      <c r="E884" s="69"/>
      <c r="F884" s="69"/>
      <c r="G884" s="69"/>
      <c r="H884" s="69"/>
      <c r="I884" s="69"/>
      <c r="J884" s="69"/>
      <c r="K884" s="69"/>
      <c r="L884" s="69"/>
      <c r="M884" s="69"/>
      <c r="N884" s="69"/>
      <c r="O884" s="69"/>
      <c r="P884" s="69"/>
      <c r="Q884" s="69"/>
      <c r="R884" s="69"/>
    </row>
    <row r="885" spans="1:18" x14ac:dyDescent="0.2">
      <c r="A885" s="69"/>
      <c r="B885" s="69"/>
      <c r="C885" s="69"/>
      <c r="D885" s="69"/>
      <c r="E885" s="69"/>
      <c r="F885" s="69"/>
      <c r="G885" s="69"/>
      <c r="H885" s="69"/>
      <c r="I885" s="69"/>
      <c r="J885" s="69"/>
      <c r="K885" s="69"/>
      <c r="L885" s="69"/>
      <c r="M885" s="69"/>
      <c r="N885" s="69"/>
      <c r="O885" s="69"/>
      <c r="P885" s="69"/>
      <c r="Q885" s="69"/>
      <c r="R885" s="69"/>
    </row>
    <row r="886" spans="1:18" ht="30" x14ac:dyDescent="0.4">
      <c r="A886" s="83" t="s">
        <v>2573</v>
      </c>
      <c r="B886" s="84"/>
      <c r="C886" s="84"/>
      <c r="D886" s="84"/>
      <c r="E886" s="84"/>
      <c r="F886" s="84"/>
      <c r="G886" s="84"/>
      <c r="H886" s="84"/>
      <c r="I886" s="84"/>
      <c r="J886" s="84"/>
      <c r="K886" s="84"/>
      <c r="L886" s="84"/>
      <c r="M886" s="84"/>
      <c r="N886" s="84"/>
      <c r="O886" s="84"/>
      <c r="P886" s="84"/>
      <c r="Q886" s="84"/>
      <c r="R886" s="84"/>
    </row>
    <row r="887" spans="1:18" x14ac:dyDescent="0.2">
      <c r="A887" s="84"/>
      <c r="B887" s="84"/>
      <c r="C887" s="84"/>
      <c r="D887" s="84"/>
      <c r="E887" s="84"/>
      <c r="F887" s="84"/>
      <c r="G887" s="84"/>
      <c r="H887" s="84"/>
      <c r="I887" s="84"/>
      <c r="J887" s="84"/>
      <c r="K887" s="84"/>
      <c r="L887" s="84"/>
      <c r="M887" s="84"/>
      <c r="N887" s="84"/>
      <c r="O887" s="84"/>
      <c r="P887" s="84"/>
      <c r="Q887" s="84"/>
      <c r="R887" s="84"/>
    </row>
    <row r="888" spans="1:18" ht="23.25" x14ac:dyDescent="0.35">
      <c r="A888" s="86" t="s">
        <v>2521</v>
      </c>
      <c r="B888" s="84"/>
      <c r="C888" s="84"/>
      <c r="D888" s="84"/>
      <c r="E888" s="84"/>
      <c r="F888" s="84"/>
      <c r="G888" s="84"/>
      <c r="H888" s="84"/>
      <c r="I888" s="84"/>
      <c r="J888" s="84"/>
      <c r="K888" s="84"/>
      <c r="L888" s="84"/>
      <c r="M888" s="84"/>
      <c r="N888" s="84"/>
      <c r="O888" s="84"/>
      <c r="P888" s="84"/>
      <c r="Q888" s="84"/>
      <c r="R888" s="84"/>
    </row>
    <row r="889" spans="1:18" x14ac:dyDescent="0.2">
      <c r="A889" s="84"/>
      <c r="B889" s="84"/>
      <c r="C889" s="84"/>
      <c r="D889" s="84"/>
      <c r="E889" s="84"/>
      <c r="F889" s="84"/>
      <c r="G889" s="84"/>
      <c r="H889" s="84"/>
      <c r="I889" s="84"/>
      <c r="J889" s="84"/>
      <c r="K889" s="84"/>
      <c r="L889" s="84"/>
      <c r="M889" s="84"/>
      <c r="N889" s="84"/>
      <c r="O889" s="84"/>
      <c r="P889" s="84"/>
      <c r="Q889" s="84"/>
      <c r="R889" s="84"/>
    </row>
    <row r="890" spans="1:18" x14ac:dyDescent="0.2">
      <c r="A890" s="84"/>
      <c r="B890" s="84"/>
      <c r="C890" s="84"/>
      <c r="D890" s="84"/>
      <c r="E890" s="84"/>
      <c r="F890" s="84"/>
      <c r="G890" s="84"/>
      <c r="H890" s="84"/>
      <c r="I890" s="84"/>
      <c r="J890" s="84"/>
      <c r="K890" s="84"/>
      <c r="L890" s="84"/>
      <c r="M890" s="84"/>
      <c r="N890" s="84"/>
      <c r="O890" s="84"/>
      <c r="P890" s="84"/>
      <c r="Q890" s="84"/>
      <c r="R890" s="84"/>
    </row>
    <row r="891" spans="1:18" x14ac:dyDescent="0.2">
      <c r="A891" s="84"/>
      <c r="B891" s="84"/>
      <c r="C891" s="84"/>
      <c r="D891" s="84"/>
      <c r="E891" s="84"/>
      <c r="F891" s="84"/>
      <c r="G891" s="84"/>
      <c r="H891" s="84"/>
      <c r="I891" s="84"/>
      <c r="J891" s="84"/>
      <c r="K891" s="84"/>
      <c r="L891" s="84"/>
      <c r="M891" s="84"/>
      <c r="N891" s="84"/>
      <c r="O891" s="84"/>
      <c r="P891" s="84"/>
      <c r="Q891" s="84"/>
      <c r="R891" s="84"/>
    </row>
    <row r="892" spans="1:18" x14ac:dyDescent="0.2">
      <c r="A892" s="84"/>
      <c r="B892" s="84"/>
      <c r="C892" s="84"/>
      <c r="D892" s="84"/>
      <c r="E892" s="84"/>
      <c r="F892" s="84"/>
      <c r="G892" s="84"/>
      <c r="H892" s="84"/>
      <c r="I892" s="84"/>
      <c r="J892" s="84"/>
      <c r="K892" s="84"/>
      <c r="L892" s="84"/>
      <c r="M892" s="84"/>
      <c r="N892" s="84"/>
      <c r="O892" s="84"/>
      <c r="P892" s="84"/>
      <c r="Q892" s="84"/>
      <c r="R892" s="84"/>
    </row>
    <row r="893" spans="1:18" x14ac:dyDescent="0.2">
      <c r="A893" s="84"/>
      <c r="B893" s="84"/>
      <c r="C893" s="84"/>
      <c r="D893" s="84"/>
      <c r="E893" s="84"/>
      <c r="F893" s="84"/>
      <c r="G893" s="84"/>
      <c r="H893" s="84"/>
      <c r="I893" s="84"/>
      <c r="J893" s="84"/>
      <c r="K893" s="84"/>
      <c r="L893" s="84"/>
      <c r="M893" s="84"/>
      <c r="N893" s="84"/>
      <c r="O893" s="84"/>
      <c r="P893" s="84"/>
      <c r="Q893" s="84"/>
      <c r="R893" s="84"/>
    </row>
    <row r="894" spans="1:18" x14ac:dyDescent="0.2">
      <c r="A894" s="84"/>
      <c r="B894" s="84"/>
      <c r="C894" s="84"/>
      <c r="D894" s="84"/>
      <c r="E894" s="84"/>
      <c r="F894" s="84"/>
      <c r="G894" s="84"/>
      <c r="H894" s="84"/>
      <c r="I894" s="84"/>
      <c r="J894" s="84"/>
      <c r="K894" s="84"/>
      <c r="L894" s="84"/>
      <c r="M894" s="84"/>
      <c r="N894" s="84"/>
      <c r="O894" s="84"/>
      <c r="P894" s="84"/>
      <c r="Q894" s="84"/>
      <c r="R894" s="84"/>
    </row>
    <row r="895" spans="1:18" x14ac:dyDescent="0.2">
      <c r="A895" s="84"/>
      <c r="B895" s="84"/>
      <c r="C895" s="84"/>
      <c r="D895" s="84"/>
      <c r="E895" s="84"/>
      <c r="F895" s="84"/>
      <c r="G895" s="84"/>
      <c r="H895" s="84"/>
      <c r="I895" s="84"/>
      <c r="J895" s="84"/>
      <c r="K895" s="84"/>
      <c r="L895" s="84"/>
      <c r="M895" s="84"/>
      <c r="N895" s="84"/>
      <c r="O895" s="84"/>
      <c r="P895" s="84"/>
      <c r="Q895" s="84"/>
      <c r="R895" s="84"/>
    </row>
    <row r="896" spans="1:18" x14ac:dyDescent="0.2">
      <c r="A896" s="84"/>
      <c r="B896" s="84"/>
      <c r="C896" s="84"/>
      <c r="D896" s="84"/>
      <c r="E896" s="84"/>
      <c r="F896" s="84"/>
      <c r="G896" s="84"/>
      <c r="H896" s="84"/>
      <c r="I896" s="84"/>
      <c r="J896" s="84"/>
      <c r="K896" s="84"/>
      <c r="L896" s="84"/>
      <c r="M896" s="84"/>
      <c r="N896" s="84"/>
      <c r="O896" s="84"/>
      <c r="P896" s="84"/>
      <c r="Q896" s="84"/>
      <c r="R896" s="84"/>
    </row>
    <row r="897" spans="1:18" x14ac:dyDescent="0.2">
      <c r="A897" s="84"/>
      <c r="B897" s="84"/>
      <c r="C897" s="84"/>
      <c r="D897" s="84"/>
      <c r="E897" s="84"/>
      <c r="F897" s="84"/>
      <c r="G897" s="84"/>
      <c r="H897" s="84"/>
      <c r="I897" s="84"/>
      <c r="J897" s="84"/>
      <c r="K897" s="84"/>
      <c r="L897" s="84"/>
      <c r="M897" s="84"/>
      <c r="N897" s="84"/>
      <c r="O897" s="84"/>
      <c r="P897" s="84"/>
      <c r="Q897" s="84"/>
      <c r="R897" s="84"/>
    </row>
    <row r="898" spans="1:18" x14ac:dyDescent="0.2">
      <c r="A898" s="84"/>
      <c r="B898" s="84"/>
      <c r="C898" s="84"/>
      <c r="D898" s="84"/>
      <c r="E898" s="84"/>
      <c r="F898" s="84"/>
      <c r="G898" s="84"/>
      <c r="H898" s="84"/>
      <c r="I898" s="84"/>
      <c r="J898" s="84"/>
      <c r="K898" s="84"/>
      <c r="L898" s="84"/>
      <c r="M898" s="84"/>
      <c r="N898" s="84"/>
      <c r="O898" s="84"/>
      <c r="P898" s="84"/>
      <c r="Q898" s="84"/>
      <c r="R898" s="84"/>
    </row>
    <row r="899" spans="1:18" x14ac:dyDescent="0.2">
      <c r="A899" s="84"/>
      <c r="B899" s="84"/>
      <c r="C899" s="84"/>
      <c r="D899" s="84"/>
      <c r="E899" s="84"/>
      <c r="F899" s="84"/>
      <c r="G899" s="84"/>
      <c r="H899" s="84"/>
      <c r="I899" s="84"/>
      <c r="J899" s="84"/>
      <c r="K899" s="84"/>
      <c r="L899" s="84"/>
      <c r="M899" s="84"/>
      <c r="N899" s="84"/>
      <c r="O899" s="84"/>
      <c r="P899" s="84"/>
      <c r="Q899" s="84"/>
      <c r="R899" s="84"/>
    </row>
    <row r="900" spans="1:18" x14ac:dyDescent="0.2">
      <c r="A900" s="84"/>
      <c r="B900" s="84"/>
      <c r="C900" s="84"/>
      <c r="D900" s="84"/>
      <c r="E900" s="84"/>
      <c r="F900" s="84"/>
      <c r="G900" s="84"/>
      <c r="H900" s="84"/>
      <c r="I900" s="84"/>
      <c r="J900" s="84"/>
      <c r="K900" s="84"/>
      <c r="L900" s="84"/>
      <c r="M900" s="84"/>
      <c r="N900" s="84"/>
      <c r="O900" s="84"/>
      <c r="P900" s="84"/>
      <c r="Q900" s="84"/>
      <c r="R900" s="84"/>
    </row>
    <row r="901" spans="1:18" x14ac:dyDescent="0.2">
      <c r="A901" s="84"/>
      <c r="B901" s="84"/>
      <c r="C901" s="84"/>
      <c r="D901" s="84"/>
      <c r="E901" s="84"/>
      <c r="F901" s="84"/>
      <c r="G901" s="84"/>
      <c r="H901" s="84"/>
      <c r="I901" s="84"/>
      <c r="J901" s="84"/>
      <c r="K901" s="84"/>
      <c r="L901" s="84"/>
      <c r="M901" s="84"/>
      <c r="N901" s="84"/>
      <c r="O901" s="84"/>
      <c r="P901" s="84"/>
      <c r="Q901" s="84"/>
      <c r="R901" s="84"/>
    </row>
    <row r="902" spans="1:18" x14ac:dyDescent="0.2">
      <c r="A902" s="84"/>
      <c r="B902" s="84"/>
      <c r="C902" s="84"/>
      <c r="D902" s="84"/>
      <c r="E902" s="84"/>
      <c r="F902" s="84"/>
      <c r="G902" s="84"/>
      <c r="H902" s="84"/>
      <c r="I902" s="84"/>
      <c r="J902" s="84"/>
      <c r="K902" s="84"/>
      <c r="L902" s="84"/>
      <c r="M902" s="84"/>
      <c r="N902" s="84"/>
      <c r="O902" s="84"/>
      <c r="P902" s="84"/>
      <c r="Q902" s="84"/>
      <c r="R902" s="84"/>
    </row>
    <row r="903" spans="1:18" x14ac:dyDescent="0.2">
      <c r="A903" s="84"/>
      <c r="B903" s="84"/>
      <c r="C903" s="84"/>
      <c r="D903" s="84"/>
      <c r="E903" s="84"/>
      <c r="F903" s="84"/>
      <c r="G903" s="84"/>
      <c r="H903" s="84"/>
      <c r="I903" s="84"/>
      <c r="J903" s="84"/>
      <c r="K903" s="84"/>
      <c r="L903" s="84"/>
      <c r="M903" s="84"/>
      <c r="N903" s="84"/>
      <c r="O903" s="84"/>
      <c r="P903" s="84"/>
      <c r="Q903" s="84"/>
      <c r="R903" s="84"/>
    </row>
    <row r="904" spans="1:18" x14ac:dyDescent="0.2">
      <c r="A904" s="84"/>
      <c r="B904" s="84"/>
      <c r="C904" s="84"/>
      <c r="D904" s="84"/>
      <c r="E904" s="84"/>
      <c r="F904" s="84"/>
      <c r="G904" s="84"/>
      <c r="H904" s="84"/>
      <c r="I904" s="84"/>
      <c r="J904" s="84"/>
      <c r="K904" s="84"/>
      <c r="L904" s="84"/>
      <c r="M904" s="84"/>
      <c r="N904" s="84"/>
      <c r="O904" s="84"/>
      <c r="P904" s="84"/>
      <c r="Q904" s="84"/>
      <c r="R904" s="84"/>
    </row>
    <row r="905" spans="1:18" x14ac:dyDescent="0.2">
      <c r="A905" s="84"/>
      <c r="B905" s="84"/>
      <c r="C905" s="84"/>
      <c r="D905" s="84"/>
      <c r="E905" s="84"/>
      <c r="F905" s="84"/>
      <c r="G905" s="84"/>
      <c r="H905" s="84"/>
      <c r="I905" s="84"/>
      <c r="J905" s="84"/>
      <c r="K905" s="84"/>
      <c r="L905" s="84"/>
      <c r="M905" s="84"/>
      <c r="N905" s="84"/>
      <c r="O905" s="84"/>
      <c r="P905" s="84"/>
      <c r="Q905" s="84"/>
      <c r="R905" s="84"/>
    </row>
    <row r="906" spans="1:18" x14ac:dyDescent="0.2">
      <c r="A906" s="84"/>
      <c r="B906" s="84"/>
      <c r="C906" s="84"/>
      <c r="D906" s="84"/>
      <c r="E906" s="84"/>
      <c r="F906" s="84"/>
      <c r="G906" s="84"/>
      <c r="H906" s="84"/>
      <c r="I906" s="84"/>
      <c r="J906" s="84"/>
      <c r="K906" s="84"/>
      <c r="L906" s="84"/>
      <c r="M906" s="84"/>
      <c r="N906" s="84"/>
      <c r="O906" s="84"/>
      <c r="P906" s="84"/>
      <c r="Q906" s="84"/>
      <c r="R906" s="84"/>
    </row>
    <row r="907" spans="1:18" x14ac:dyDescent="0.2">
      <c r="A907" s="84"/>
      <c r="B907" s="84"/>
      <c r="C907" s="84"/>
      <c r="D907" s="84"/>
      <c r="E907" s="84"/>
      <c r="F907" s="84"/>
      <c r="G907" s="84"/>
      <c r="H907" s="84"/>
      <c r="I907" s="84"/>
      <c r="J907" s="84"/>
      <c r="K907" s="84"/>
      <c r="L907" s="84"/>
      <c r="M907" s="84"/>
      <c r="N907" s="84"/>
      <c r="O907" s="84"/>
      <c r="P907" s="84"/>
      <c r="Q907" s="84"/>
      <c r="R907" s="84"/>
    </row>
    <row r="908" spans="1:18" x14ac:dyDescent="0.2">
      <c r="A908" s="84"/>
      <c r="B908" s="84"/>
      <c r="C908" s="84"/>
      <c r="D908" s="84"/>
      <c r="E908" s="84"/>
      <c r="F908" s="84"/>
      <c r="G908" s="84"/>
      <c r="H908" s="84"/>
      <c r="I908" s="84"/>
      <c r="J908" s="84"/>
      <c r="K908" s="84"/>
      <c r="L908" s="84"/>
      <c r="M908" s="84"/>
      <c r="N908" s="84"/>
      <c r="O908" s="84"/>
      <c r="P908" s="84"/>
      <c r="Q908" s="84"/>
      <c r="R908" s="84"/>
    </row>
    <row r="909" spans="1:18" x14ac:dyDescent="0.2">
      <c r="A909" s="84"/>
      <c r="B909" s="84"/>
      <c r="C909" s="84"/>
      <c r="D909" s="84"/>
      <c r="E909" s="84"/>
      <c r="F909" s="84"/>
      <c r="G909" s="84"/>
      <c r="H909" s="84"/>
      <c r="I909" s="84"/>
      <c r="J909" s="84"/>
      <c r="K909" s="84"/>
      <c r="L909" s="84"/>
      <c r="M909" s="84"/>
      <c r="N909" s="84"/>
      <c r="O909" s="84"/>
      <c r="P909" s="84"/>
      <c r="Q909" s="84"/>
      <c r="R909" s="84"/>
    </row>
    <row r="910" spans="1:18" x14ac:dyDescent="0.2">
      <c r="A910" s="84"/>
      <c r="B910" s="84"/>
      <c r="C910" s="84"/>
      <c r="D910" s="84"/>
      <c r="E910" s="84"/>
      <c r="F910" s="84"/>
      <c r="G910" s="84"/>
      <c r="H910" s="84"/>
      <c r="I910" s="84"/>
      <c r="J910" s="84"/>
      <c r="K910" s="84"/>
      <c r="L910" s="84"/>
      <c r="M910" s="84"/>
      <c r="N910" s="84"/>
      <c r="O910" s="84"/>
      <c r="P910" s="84"/>
      <c r="Q910" s="84"/>
      <c r="R910" s="84"/>
    </row>
    <row r="911" spans="1:18" x14ac:dyDescent="0.2">
      <c r="A911" s="84"/>
      <c r="B911" s="84"/>
      <c r="C911" s="84"/>
      <c r="D911" s="84"/>
      <c r="E911" s="84"/>
      <c r="F911" s="84"/>
      <c r="G911" s="84"/>
      <c r="H911" s="84"/>
      <c r="I911" s="84"/>
      <c r="J911" s="84"/>
      <c r="K911" s="84"/>
      <c r="L911" s="84"/>
      <c r="M911" s="84"/>
      <c r="N911" s="84"/>
      <c r="O911" s="84"/>
      <c r="P911" s="84"/>
      <c r="Q911" s="84"/>
      <c r="R911" s="84"/>
    </row>
    <row r="912" spans="1:18" x14ac:dyDescent="0.2">
      <c r="A912" s="84"/>
      <c r="B912" s="84"/>
      <c r="C912" s="84"/>
      <c r="D912" s="84"/>
      <c r="E912" s="84"/>
      <c r="F912" s="84"/>
      <c r="G912" s="84"/>
      <c r="H912" s="84"/>
      <c r="I912" s="84"/>
      <c r="J912" s="84"/>
      <c r="K912" s="84"/>
      <c r="L912" s="84"/>
      <c r="M912" s="84"/>
      <c r="N912" s="84"/>
      <c r="O912" s="84"/>
      <c r="P912" s="84"/>
      <c r="Q912" s="84"/>
      <c r="R912" s="84"/>
    </row>
    <row r="913" spans="1:18" x14ac:dyDescent="0.2">
      <c r="A913" s="84"/>
      <c r="B913" s="84"/>
      <c r="C913" s="84"/>
      <c r="D913" s="84"/>
      <c r="E913" s="84"/>
      <c r="F913" s="84"/>
      <c r="G913" s="84"/>
      <c r="H913" s="84"/>
      <c r="I913" s="84"/>
      <c r="J913" s="84"/>
      <c r="K913" s="84"/>
      <c r="L913" s="84"/>
      <c r="M913" s="84"/>
      <c r="N913" s="84"/>
      <c r="O913" s="84"/>
      <c r="P913" s="84"/>
      <c r="Q913" s="84"/>
      <c r="R913" s="84"/>
    </row>
    <row r="914" spans="1:18" x14ac:dyDescent="0.2">
      <c r="A914" s="84"/>
      <c r="B914" s="84"/>
      <c r="C914" s="84"/>
      <c r="D914" s="84"/>
      <c r="E914" s="84"/>
      <c r="F914" s="84"/>
      <c r="G914" s="84"/>
      <c r="H914" s="84"/>
      <c r="I914" s="84"/>
      <c r="J914" s="84"/>
      <c r="K914" s="84"/>
      <c r="L914" s="84"/>
      <c r="M914" s="84"/>
      <c r="N914" s="84"/>
      <c r="O914" s="84"/>
      <c r="P914" s="84"/>
      <c r="Q914" s="84"/>
      <c r="R914" s="84"/>
    </row>
    <row r="915" spans="1:18" x14ac:dyDescent="0.2">
      <c r="A915" s="84"/>
      <c r="B915" s="84"/>
      <c r="C915" s="84"/>
      <c r="D915" s="84"/>
      <c r="E915" s="84"/>
      <c r="F915" s="84"/>
      <c r="G915" s="84"/>
      <c r="H915" s="84"/>
      <c r="I915" s="84"/>
      <c r="J915" s="84"/>
      <c r="K915" s="84"/>
      <c r="L915" s="84"/>
      <c r="M915" s="84"/>
      <c r="N915" s="84"/>
      <c r="O915" s="84"/>
      <c r="P915" s="84"/>
      <c r="Q915" s="84"/>
      <c r="R915" s="84"/>
    </row>
    <row r="916" spans="1:18" ht="23.25" x14ac:dyDescent="0.35">
      <c r="A916" s="86" t="s">
        <v>2574</v>
      </c>
      <c r="B916" s="84"/>
      <c r="C916" s="84"/>
      <c r="D916" s="84"/>
      <c r="E916" s="84"/>
      <c r="F916" s="84"/>
      <c r="G916" s="84"/>
      <c r="H916" s="84"/>
      <c r="I916" s="84"/>
      <c r="J916" s="84"/>
      <c r="K916" s="84"/>
      <c r="L916" s="84"/>
      <c r="M916" s="84"/>
      <c r="N916" s="84"/>
      <c r="O916" s="84"/>
      <c r="P916" s="84"/>
      <c r="Q916" s="84"/>
      <c r="R916" s="84"/>
    </row>
    <row r="917" spans="1:18" x14ac:dyDescent="0.2">
      <c r="A917" s="84"/>
      <c r="B917" s="84"/>
      <c r="C917" s="84"/>
      <c r="D917" s="84"/>
      <c r="E917" s="84"/>
      <c r="F917" s="84"/>
      <c r="G917" s="84"/>
      <c r="H917" s="84"/>
      <c r="I917" s="84"/>
      <c r="J917" s="84"/>
      <c r="K917" s="84"/>
      <c r="L917" s="84"/>
      <c r="M917" s="84"/>
      <c r="N917" s="84"/>
      <c r="O917" s="84"/>
      <c r="P917" s="84"/>
      <c r="Q917" s="84"/>
      <c r="R917" s="84"/>
    </row>
    <row r="918" spans="1:18" x14ac:dyDescent="0.2">
      <c r="A918" s="84"/>
      <c r="B918" s="84"/>
      <c r="C918" s="84"/>
      <c r="D918" s="84"/>
      <c r="E918" s="84"/>
      <c r="F918" s="84"/>
      <c r="G918" s="84"/>
      <c r="H918" s="84"/>
      <c r="I918" s="84"/>
      <c r="J918" s="84"/>
      <c r="K918" s="84"/>
      <c r="L918" s="84"/>
      <c r="M918" s="84"/>
      <c r="N918" s="84"/>
      <c r="O918" s="84"/>
      <c r="P918" s="84"/>
      <c r="Q918" s="84"/>
      <c r="R918" s="84"/>
    </row>
    <row r="919" spans="1:18" x14ac:dyDescent="0.2">
      <c r="A919" s="84"/>
      <c r="B919" s="84"/>
      <c r="C919" s="84"/>
      <c r="D919" s="84"/>
      <c r="E919" s="84"/>
      <c r="F919" s="84"/>
      <c r="G919" s="84"/>
      <c r="H919" s="84"/>
      <c r="I919" s="84"/>
      <c r="J919" s="84"/>
      <c r="K919" s="84"/>
      <c r="L919" s="84"/>
      <c r="M919" s="84"/>
      <c r="N919" s="84"/>
      <c r="O919" s="84"/>
      <c r="P919" s="84"/>
      <c r="Q919" s="84"/>
      <c r="R919" s="84"/>
    </row>
    <row r="920" spans="1:18" x14ac:dyDescent="0.2">
      <c r="A920" s="84"/>
      <c r="B920" s="84"/>
      <c r="C920" s="84"/>
      <c r="D920" s="84"/>
      <c r="E920" s="84"/>
      <c r="F920" s="84"/>
      <c r="G920" s="84"/>
      <c r="H920" s="84"/>
      <c r="I920" s="84"/>
      <c r="J920" s="84"/>
      <c r="K920" s="84"/>
      <c r="L920" s="84"/>
      <c r="M920" s="84"/>
      <c r="N920" s="84"/>
      <c r="O920" s="84"/>
      <c r="P920" s="84"/>
      <c r="Q920" s="84"/>
      <c r="R920" s="84"/>
    </row>
    <row r="921" spans="1:18" x14ac:dyDescent="0.2">
      <c r="A921" s="84"/>
      <c r="B921" s="84"/>
      <c r="C921" s="84"/>
      <c r="D921" s="84"/>
      <c r="E921" s="84"/>
      <c r="F921" s="84"/>
      <c r="G921" s="84"/>
      <c r="H921" s="84"/>
      <c r="I921" s="84"/>
      <c r="J921" s="84"/>
      <c r="K921" s="84"/>
      <c r="L921" s="84"/>
      <c r="M921" s="84"/>
      <c r="N921" s="84"/>
      <c r="O921" s="84"/>
      <c r="P921" s="84"/>
      <c r="Q921" s="84"/>
      <c r="R921" s="84"/>
    </row>
    <row r="922" spans="1:18" x14ac:dyDescent="0.2">
      <c r="A922" s="84"/>
      <c r="B922" s="84"/>
      <c r="C922" s="84"/>
      <c r="D922" s="84"/>
      <c r="E922" s="84"/>
      <c r="F922" s="84"/>
      <c r="G922" s="84"/>
      <c r="H922" s="84"/>
      <c r="I922" s="84"/>
      <c r="J922" s="84"/>
      <c r="K922" s="84"/>
      <c r="L922" s="84"/>
      <c r="M922" s="84"/>
      <c r="N922" s="84"/>
      <c r="O922" s="84"/>
      <c r="P922" s="84"/>
      <c r="Q922" s="84"/>
      <c r="R922" s="84"/>
    </row>
    <row r="923" spans="1:18" x14ac:dyDescent="0.2">
      <c r="A923" s="84"/>
      <c r="B923" s="84"/>
      <c r="C923" s="84"/>
      <c r="D923" s="84"/>
      <c r="E923" s="84"/>
      <c r="F923" s="84"/>
      <c r="G923" s="84"/>
      <c r="H923" s="84"/>
      <c r="I923" s="84"/>
      <c r="J923" s="84"/>
      <c r="K923" s="84"/>
      <c r="L923" s="84"/>
      <c r="M923" s="84"/>
      <c r="N923" s="84"/>
      <c r="O923" s="84"/>
      <c r="P923" s="84"/>
      <c r="Q923" s="84"/>
      <c r="R923" s="84"/>
    </row>
    <row r="924" spans="1:18" x14ac:dyDescent="0.2">
      <c r="A924" s="84"/>
      <c r="B924" s="84"/>
      <c r="C924" s="84"/>
      <c r="D924" s="84"/>
      <c r="E924" s="84"/>
      <c r="F924" s="84"/>
      <c r="G924" s="84"/>
      <c r="H924" s="84"/>
      <c r="I924" s="84"/>
      <c r="J924" s="84"/>
      <c r="K924" s="84"/>
      <c r="L924" s="84"/>
      <c r="M924" s="84"/>
      <c r="N924" s="84"/>
      <c r="O924" s="84"/>
      <c r="P924" s="84"/>
      <c r="Q924" s="84"/>
      <c r="R924" s="84"/>
    </row>
    <row r="925" spans="1:18" x14ac:dyDescent="0.2">
      <c r="A925" s="84"/>
      <c r="B925" s="84"/>
      <c r="C925" s="84"/>
      <c r="D925" s="84"/>
      <c r="E925" s="84"/>
      <c r="F925" s="84"/>
      <c r="G925" s="84"/>
      <c r="H925" s="84"/>
      <c r="I925" s="84"/>
      <c r="J925" s="84"/>
      <c r="K925" s="84"/>
      <c r="L925" s="84"/>
      <c r="M925" s="84"/>
      <c r="N925" s="84"/>
      <c r="O925" s="84"/>
      <c r="P925" s="84"/>
      <c r="Q925" s="84"/>
      <c r="R925" s="84"/>
    </row>
    <row r="926" spans="1:18" x14ac:dyDescent="0.2">
      <c r="A926" s="84"/>
      <c r="B926" s="84"/>
      <c r="C926" s="84"/>
      <c r="D926" s="84"/>
      <c r="E926" s="84"/>
      <c r="F926" s="84"/>
      <c r="G926" s="84"/>
      <c r="H926" s="84"/>
      <c r="I926" s="84"/>
      <c r="J926" s="84"/>
      <c r="K926" s="84"/>
      <c r="L926" s="84"/>
      <c r="M926" s="84"/>
      <c r="N926" s="84"/>
      <c r="O926" s="84"/>
      <c r="P926" s="84"/>
      <c r="Q926" s="84"/>
      <c r="R926" s="84"/>
    </row>
    <row r="927" spans="1:18" x14ac:dyDescent="0.2">
      <c r="A927" s="84"/>
      <c r="B927" s="84"/>
      <c r="C927" s="84"/>
      <c r="D927" s="84"/>
      <c r="E927" s="84"/>
      <c r="F927" s="84"/>
      <c r="G927" s="84"/>
      <c r="H927" s="84"/>
      <c r="I927" s="84"/>
      <c r="J927" s="84"/>
      <c r="K927" s="84"/>
      <c r="L927" s="84"/>
      <c r="M927" s="84"/>
      <c r="N927" s="84"/>
      <c r="O927" s="84"/>
      <c r="P927" s="84"/>
      <c r="Q927" s="84"/>
      <c r="R927" s="84"/>
    </row>
    <row r="928" spans="1:18" x14ac:dyDescent="0.2">
      <c r="A928" s="84"/>
      <c r="B928" s="84"/>
      <c r="C928" s="84"/>
      <c r="D928" s="84"/>
      <c r="E928" s="84"/>
      <c r="F928" s="84"/>
      <c r="G928" s="84"/>
      <c r="H928" s="84"/>
      <c r="I928" s="84"/>
      <c r="J928" s="84"/>
      <c r="K928" s="84"/>
      <c r="L928" s="84"/>
      <c r="M928" s="84"/>
      <c r="N928" s="84"/>
      <c r="O928" s="84"/>
      <c r="P928" s="84"/>
      <c r="Q928" s="84"/>
      <c r="R928" s="84"/>
    </row>
    <row r="929" spans="1:18" x14ac:dyDescent="0.2">
      <c r="A929" s="84"/>
      <c r="B929" s="84"/>
      <c r="C929" s="84"/>
      <c r="D929" s="84"/>
      <c r="E929" s="84"/>
      <c r="F929" s="84"/>
      <c r="G929" s="84"/>
      <c r="H929" s="84"/>
      <c r="I929" s="84"/>
      <c r="J929" s="84"/>
      <c r="K929" s="84"/>
      <c r="L929" s="84"/>
      <c r="M929" s="84"/>
      <c r="N929" s="84"/>
      <c r="O929" s="84"/>
      <c r="P929" s="84"/>
      <c r="Q929" s="84"/>
      <c r="R929" s="84"/>
    </row>
    <row r="930" spans="1:18" x14ac:dyDescent="0.2">
      <c r="A930" s="84"/>
      <c r="B930" s="84"/>
      <c r="C930" s="84"/>
      <c r="D930" s="84"/>
      <c r="E930" s="84"/>
      <c r="F930" s="84"/>
      <c r="G930" s="84"/>
      <c r="H930" s="84"/>
      <c r="I930" s="84"/>
      <c r="J930" s="84"/>
      <c r="K930" s="84"/>
      <c r="L930" s="84"/>
      <c r="M930" s="84"/>
      <c r="N930" s="84"/>
      <c r="O930" s="84"/>
      <c r="P930" s="84"/>
      <c r="Q930" s="84"/>
      <c r="R930" s="84"/>
    </row>
    <row r="931" spans="1:18" x14ac:dyDescent="0.2">
      <c r="A931" s="84"/>
      <c r="B931" s="84"/>
      <c r="C931" s="84"/>
      <c r="D931" s="84"/>
      <c r="E931" s="84"/>
      <c r="F931" s="84"/>
      <c r="G931" s="84"/>
      <c r="H931" s="84"/>
      <c r="I931" s="84"/>
      <c r="J931" s="84"/>
      <c r="K931" s="84"/>
      <c r="L931" s="84"/>
      <c r="M931" s="84"/>
      <c r="N931" s="84"/>
      <c r="O931" s="84"/>
      <c r="P931" s="84"/>
      <c r="Q931" s="84"/>
      <c r="R931" s="84"/>
    </row>
    <row r="932" spans="1:18" x14ac:dyDescent="0.2">
      <c r="A932" s="84"/>
      <c r="B932" s="84"/>
      <c r="C932" s="84"/>
      <c r="D932" s="84"/>
      <c r="E932" s="84"/>
      <c r="F932" s="84"/>
      <c r="G932" s="84"/>
      <c r="H932" s="84"/>
      <c r="I932" s="84"/>
      <c r="J932" s="84"/>
      <c r="K932" s="84"/>
      <c r="L932" s="84"/>
      <c r="M932" s="84"/>
      <c r="N932" s="84"/>
      <c r="O932" s="84"/>
      <c r="P932" s="84"/>
      <c r="Q932" s="84"/>
      <c r="R932" s="84"/>
    </row>
    <row r="933" spans="1:18" x14ac:dyDescent="0.2">
      <c r="A933" s="84"/>
      <c r="B933" s="84"/>
      <c r="C933" s="84"/>
      <c r="D933" s="84"/>
      <c r="E933" s="84"/>
      <c r="F933" s="84"/>
      <c r="G933" s="84"/>
      <c r="H933" s="84"/>
      <c r="I933" s="84"/>
      <c r="J933" s="84"/>
      <c r="K933" s="84"/>
      <c r="L933" s="84"/>
      <c r="M933" s="84"/>
      <c r="N933" s="84"/>
      <c r="O933" s="84"/>
      <c r="P933" s="84"/>
      <c r="Q933" s="84"/>
      <c r="R933" s="84"/>
    </row>
    <row r="934" spans="1:18" x14ac:dyDescent="0.2">
      <c r="A934" s="84"/>
      <c r="B934" s="84"/>
      <c r="C934" s="84"/>
      <c r="D934" s="84"/>
      <c r="E934" s="84"/>
      <c r="F934" s="84"/>
      <c r="G934" s="84"/>
      <c r="H934" s="84"/>
      <c r="I934" s="84"/>
      <c r="J934" s="84"/>
      <c r="K934" s="84"/>
      <c r="L934" s="84"/>
      <c r="M934" s="84"/>
      <c r="N934" s="84"/>
      <c r="O934" s="84"/>
      <c r="P934" s="84"/>
      <c r="Q934" s="84"/>
      <c r="R934" s="84"/>
    </row>
    <row r="935" spans="1:18" x14ac:dyDescent="0.2">
      <c r="A935" s="84"/>
      <c r="B935" s="84"/>
      <c r="C935" s="84"/>
      <c r="D935" s="84"/>
      <c r="E935" s="84"/>
      <c r="F935" s="84"/>
      <c r="G935" s="84"/>
      <c r="H935" s="84"/>
      <c r="I935" s="84"/>
      <c r="J935" s="84"/>
      <c r="K935" s="84"/>
      <c r="L935" s="84"/>
      <c r="M935" s="84"/>
      <c r="N935" s="84"/>
      <c r="O935" s="84"/>
      <c r="P935" s="84"/>
      <c r="Q935" s="84"/>
      <c r="R935" s="84"/>
    </row>
    <row r="936" spans="1:18" x14ac:dyDescent="0.2">
      <c r="A936" s="84"/>
      <c r="B936" s="84"/>
      <c r="C936" s="84"/>
      <c r="D936" s="84"/>
      <c r="E936" s="84"/>
      <c r="F936" s="84"/>
      <c r="G936" s="84"/>
      <c r="H936" s="84"/>
      <c r="I936" s="84"/>
      <c r="J936" s="84"/>
      <c r="K936" s="84"/>
      <c r="L936" s="84"/>
      <c r="M936" s="84"/>
      <c r="N936" s="84"/>
      <c r="O936" s="84"/>
      <c r="P936" s="84"/>
      <c r="Q936" s="84"/>
      <c r="R936" s="84"/>
    </row>
    <row r="937" spans="1:18" x14ac:dyDescent="0.2">
      <c r="A937" s="84"/>
      <c r="B937" s="84"/>
      <c r="C937" s="84"/>
      <c r="D937" s="84"/>
      <c r="E937" s="84"/>
      <c r="F937" s="84"/>
      <c r="G937" s="84"/>
      <c r="H937" s="84"/>
      <c r="I937" s="84"/>
      <c r="J937" s="84"/>
      <c r="K937" s="84"/>
      <c r="L937" s="84"/>
      <c r="M937" s="84"/>
      <c r="N937" s="84"/>
      <c r="O937" s="84"/>
      <c r="P937" s="84"/>
      <c r="Q937" s="84"/>
      <c r="R937" s="84"/>
    </row>
    <row r="938" spans="1:18" x14ac:dyDescent="0.2">
      <c r="A938" s="84"/>
      <c r="B938" s="84"/>
      <c r="C938" s="84"/>
      <c r="D938" s="84"/>
      <c r="E938" s="84"/>
      <c r="F938" s="84"/>
      <c r="G938" s="84"/>
      <c r="H938" s="84"/>
      <c r="I938" s="84"/>
      <c r="J938" s="84"/>
      <c r="K938" s="84"/>
      <c r="L938" s="84"/>
      <c r="M938" s="84"/>
      <c r="N938" s="84"/>
      <c r="O938" s="84"/>
      <c r="P938" s="84"/>
      <c r="Q938" s="84"/>
      <c r="R938" s="84"/>
    </row>
    <row r="939" spans="1:18" x14ac:dyDescent="0.2">
      <c r="A939" s="84"/>
      <c r="B939" s="84"/>
      <c r="C939" s="84"/>
      <c r="D939" s="84"/>
      <c r="E939" s="84"/>
      <c r="F939" s="84"/>
      <c r="G939" s="84"/>
      <c r="H939" s="84"/>
      <c r="I939" s="84"/>
      <c r="J939" s="84"/>
      <c r="K939" s="84"/>
      <c r="L939" s="84"/>
      <c r="M939" s="84"/>
      <c r="N939" s="84"/>
      <c r="O939" s="84"/>
      <c r="P939" s="84"/>
      <c r="Q939" s="84"/>
      <c r="R939" s="84"/>
    </row>
    <row r="940" spans="1:18" x14ac:dyDescent="0.2">
      <c r="A940" s="84"/>
      <c r="B940" s="84"/>
      <c r="C940" s="84"/>
      <c r="D940" s="84"/>
      <c r="E940" s="84"/>
      <c r="F940" s="84"/>
      <c r="G940" s="84"/>
      <c r="H940" s="84"/>
      <c r="I940" s="84"/>
      <c r="J940" s="84"/>
      <c r="K940" s="84"/>
      <c r="L940" s="84"/>
      <c r="M940" s="84"/>
      <c r="N940" s="84"/>
      <c r="O940" s="84"/>
      <c r="P940" s="84"/>
      <c r="Q940" s="84"/>
      <c r="R940" s="84"/>
    </row>
    <row r="941" spans="1:18" x14ac:dyDescent="0.2">
      <c r="A941" s="84"/>
      <c r="B941" s="84"/>
      <c r="C941" s="84"/>
      <c r="D941" s="84"/>
      <c r="E941" s="84"/>
      <c r="F941" s="84"/>
      <c r="G941" s="84"/>
      <c r="H941" s="84"/>
      <c r="I941" s="84"/>
      <c r="J941" s="84"/>
      <c r="K941" s="84"/>
      <c r="L941" s="84"/>
      <c r="M941" s="84"/>
      <c r="N941" s="84"/>
      <c r="O941" s="84"/>
      <c r="P941" s="84"/>
      <c r="Q941" s="84"/>
      <c r="R941" s="84"/>
    </row>
    <row r="942" spans="1:18" x14ac:dyDescent="0.2">
      <c r="A942" s="84"/>
      <c r="B942" s="84"/>
      <c r="C942" s="84"/>
      <c r="D942" s="84"/>
      <c r="E942" s="84"/>
      <c r="F942" s="84"/>
      <c r="G942" s="84"/>
      <c r="H942" s="84"/>
      <c r="I942" s="84"/>
      <c r="J942" s="84"/>
      <c r="K942" s="84"/>
      <c r="L942" s="84"/>
      <c r="M942" s="84"/>
      <c r="N942" s="84"/>
      <c r="O942" s="84"/>
      <c r="P942" s="84"/>
      <c r="Q942" s="84"/>
      <c r="R942" s="84"/>
    </row>
    <row r="943" spans="1:18" x14ac:dyDescent="0.2">
      <c r="A943" s="84"/>
      <c r="B943" s="84"/>
      <c r="C943" s="84"/>
      <c r="D943" s="84"/>
      <c r="E943" s="84"/>
      <c r="F943" s="84"/>
      <c r="G943" s="84"/>
      <c r="H943" s="84"/>
      <c r="I943" s="84"/>
      <c r="J943" s="84"/>
      <c r="K943" s="84"/>
      <c r="L943" s="84"/>
      <c r="M943" s="84"/>
      <c r="N943" s="84"/>
      <c r="O943" s="84"/>
      <c r="P943" s="84"/>
      <c r="Q943" s="84"/>
      <c r="R943" s="84"/>
    </row>
    <row r="944" spans="1:18" ht="30" x14ac:dyDescent="0.4">
      <c r="A944" s="70" t="s">
        <v>2578</v>
      </c>
      <c r="B944" s="69"/>
      <c r="C944" s="69"/>
      <c r="D944" s="69"/>
      <c r="E944" s="69"/>
      <c r="F944" s="69"/>
      <c r="G944" s="69"/>
      <c r="H944" s="69"/>
      <c r="I944" s="69"/>
      <c r="J944" s="69"/>
      <c r="K944" s="69"/>
      <c r="L944" s="69"/>
      <c r="M944" s="69"/>
      <c r="N944" s="69"/>
      <c r="O944" s="69"/>
      <c r="P944" s="69"/>
      <c r="Q944" s="69"/>
      <c r="R944" s="69"/>
    </row>
    <row r="945" spans="1:18" x14ac:dyDescent="0.2">
      <c r="A945" s="69"/>
      <c r="B945" s="69"/>
      <c r="C945" s="69"/>
      <c r="D945" s="69"/>
      <c r="E945" s="69"/>
      <c r="F945" s="69"/>
      <c r="G945" s="69"/>
      <c r="H945" s="69"/>
      <c r="I945" s="69"/>
      <c r="J945" s="69"/>
      <c r="K945" s="69"/>
      <c r="L945" s="69"/>
      <c r="M945" s="69"/>
      <c r="N945" s="69"/>
      <c r="O945" s="69"/>
      <c r="P945" s="69"/>
      <c r="Q945" s="69"/>
      <c r="R945" s="69"/>
    </row>
    <row r="946" spans="1:18" ht="23.25" x14ac:dyDescent="0.35">
      <c r="A946" s="71" t="str">
        <f>Data!I1515</f>
        <v>Highest certificate, diploma or degree (age 15+)</v>
      </c>
      <c r="B946" s="69"/>
      <c r="C946" s="69"/>
      <c r="D946" s="69"/>
      <c r="E946" s="69"/>
      <c r="F946" s="69"/>
      <c r="G946" s="69"/>
      <c r="H946" s="69"/>
      <c r="I946" s="69"/>
      <c r="J946" s="69"/>
      <c r="K946" s="69"/>
      <c r="L946" s="69"/>
      <c r="M946" s="69"/>
      <c r="N946" s="69"/>
      <c r="O946" s="69"/>
      <c r="P946" s="69"/>
      <c r="Q946" s="69"/>
      <c r="R946" s="69"/>
    </row>
    <row r="947" spans="1:18" x14ac:dyDescent="0.2">
      <c r="A947" s="69"/>
      <c r="B947" s="69"/>
      <c r="C947" s="69"/>
      <c r="D947" s="69"/>
      <c r="E947" s="69"/>
      <c r="F947" s="69"/>
      <c r="G947" s="69"/>
      <c r="H947" s="69"/>
      <c r="I947" s="69"/>
      <c r="J947" s="69"/>
      <c r="K947" s="69"/>
      <c r="L947" s="69"/>
      <c r="M947" s="69"/>
      <c r="N947" s="69"/>
      <c r="O947" s="69"/>
      <c r="P947" s="69"/>
      <c r="Q947" s="69"/>
      <c r="R947" s="69"/>
    </row>
    <row r="948" spans="1:18" x14ac:dyDescent="0.2">
      <c r="A948" s="69"/>
      <c r="B948" s="69"/>
      <c r="C948" s="69"/>
      <c r="D948" s="69"/>
      <c r="E948" s="69"/>
      <c r="F948" s="69"/>
      <c r="G948" s="69"/>
      <c r="H948" s="69"/>
      <c r="I948" s="69"/>
      <c r="J948" s="69"/>
      <c r="K948" s="69"/>
      <c r="L948" s="69"/>
      <c r="M948" s="69"/>
      <c r="N948" s="69"/>
      <c r="O948" s="69"/>
      <c r="P948" s="69"/>
      <c r="Q948" s="69"/>
      <c r="R948" s="69"/>
    </row>
    <row r="949" spans="1:18" x14ac:dyDescent="0.2">
      <c r="A949" s="69"/>
      <c r="B949" s="69"/>
      <c r="C949" s="69"/>
      <c r="D949" s="69"/>
      <c r="E949" s="69"/>
      <c r="F949" s="69"/>
      <c r="G949" s="69"/>
      <c r="H949" s="69"/>
      <c r="I949" s="69"/>
      <c r="J949" s="69"/>
      <c r="K949" s="69"/>
      <c r="L949" s="69"/>
      <c r="M949" s="69"/>
      <c r="N949" s="69"/>
      <c r="O949" s="69"/>
      <c r="P949" s="69"/>
      <c r="Q949" s="69"/>
      <c r="R949" s="69"/>
    </row>
    <row r="950" spans="1:18" x14ac:dyDescent="0.2">
      <c r="A950" s="69"/>
      <c r="B950" s="69"/>
      <c r="C950" s="69"/>
      <c r="D950" s="69"/>
      <c r="E950" s="69"/>
      <c r="F950" s="69"/>
      <c r="G950" s="69"/>
      <c r="H950" s="69"/>
      <c r="I950" s="69"/>
      <c r="J950" s="69"/>
      <c r="K950" s="69"/>
      <c r="L950" s="69"/>
      <c r="M950" s="69"/>
      <c r="N950" s="69"/>
      <c r="O950" s="69"/>
      <c r="P950" s="69"/>
      <c r="Q950" s="69"/>
      <c r="R950" s="69"/>
    </row>
    <row r="951" spans="1:18" x14ac:dyDescent="0.2">
      <c r="A951" s="69"/>
      <c r="B951" s="69"/>
      <c r="C951" s="69"/>
      <c r="D951" s="69"/>
      <c r="E951" s="69"/>
      <c r="F951" s="69"/>
      <c r="G951" s="69"/>
      <c r="H951" s="69"/>
      <c r="I951" s="69"/>
      <c r="J951" s="69"/>
      <c r="K951" s="69"/>
      <c r="L951" s="69"/>
      <c r="M951" s="69"/>
      <c r="N951" s="69"/>
      <c r="O951" s="69"/>
      <c r="P951" s="69"/>
      <c r="Q951" s="69"/>
      <c r="R951" s="69"/>
    </row>
    <row r="952" spans="1:18" x14ac:dyDescent="0.2">
      <c r="A952" s="69"/>
      <c r="B952" s="69"/>
      <c r="C952" s="69"/>
      <c r="D952" s="69"/>
      <c r="E952" s="69"/>
      <c r="F952" s="69"/>
      <c r="G952" s="69"/>
      <c r="H952" s="69"/>
      <c r="I952" s="69"/>
      <c r="J952" s="69"/>
      <c r="K952" s="69"/>
      <c r="L952" s="69"/>
      <c r="M952" s="69"/>
      <c r="N952" s="69"/>
      <c r="O952" s="69"/>
      <c r="P952" s="69"/>
      <c r="Q952" s="69"/>
      <c r="R952" s="69"/>
    </row>
    <row r="953" spans="1:18" x14ac:dyDescent="0.2">
      <c r="A953" s="69"/>
      <c r="B953" s="69"/>
      <c r="C953" s="69"/>
      <c r="D953" s="69"/>
      <c r="E953" s="69"/>
      <c r="F953" s="69"/>
      <c r="G953" s="69"/>
      <c r="H953" s="69"/>
      <c r="I953" s="69"/>
      <c r="J953" s="69"/>
      <c r="K953" s="69"/>
      <c r="L953" s="69"/>
      <c r="M953" s="69"/>
      <c r="N953" s="69"/>
      <c r="O953" s="69"/>
      <c r="P953" s="69"/>
      <c r="Q953" s="69"/>
      <c r="R953" s="69"/>
    </row>
    <row r="954" spans="1:18" x14ac:dyDescent="0.2">
      <c r="A954" s="69"/>
      <c r="B954" s="69"/>
      <c r="C954" s="69"/>
      <c r="D954" s="69"/>
      <c r="E954" s="69"/>
      <c r="F954" s="69"/>
      <c r="G954" s="69"/>
      <c r="H954" s="69"/>
      <c r="I954" s="69"/>
      <c r="J954" s="69"/>
      <c r="K954" s="69"/>
      <c r="L954" s="69"/>
      <c r="M954" s="69"/>
      <c r="N954" s="69"/>
      <c r="O954" s="69"/>
      <c r="P954" s="69"/>
      <c r="Q954" s="69"/>
      <c r="R954" s="69"/>
    </row>
    <row r="955" spans="1:18" x14ac:dyDescent="0.2">
      <c r="A955" s="69"/>
      <c r="B955" s="69"/>
      <c r="C955" s="69"/>
      <c r="D955" s="69"/>
      <c r="E955" s="69"/>
      <c r="F955" s="69"/>
      <c r="G955" s="69"/>
      <c r="H955" s="69"/>
      <c r="I955" s="69"/>
      <c r="J955" s="69"/>
      <c r="K955" s="69"/>
      <c r="L955" s="69"/>
      <c r="M955" s="69"/>
      <c r="N955" s="69"/>
      <c r="O955" s="69"/>
      <c r="P955" s="69"/>
      <c r="Q955" s="69"/>
      <c r="R955" s="69"/>
    </row>
    <row r="956" spans="1:18" x14ac:dyDescent="0.2">
      <c r="A956" s="69"/>
      <c r="B956" s="69"/>
      <c r="C956" s="69"/>
      <c r="D956" s="69"/>
      <c r="E956" s="69"/>
      <c r="F956" s="69"/>
      <c r="G956" s="69"/>
      <c r="H956" s="69"/>
      <c r="I956" s="69"/>
      <c r="J956" s="69"/>
      <c r="K956" s="69"/>
      <c r="L956" s="69"/>
      <c r="M956" s="69"/>
      <c r="N956" s="69"/>
      <c r="O956" s="69"/>
      <c r="P956" s="69"/>
      <c r="Q956" s="69"/>
      <c r="R956" s="69"/>
    </row>
    <row r="957" spans="1:18" x14ac:dyDescent="0.2">
      <c r="A957" s="69"/>
      <c r="B957" s="69"/>
      <c r="C957" s="69"/>
      <c r="D957" s="69"/>
      <c r="E957" s="69"/>
      <c r="F957" s="69"/>
      <c r="G957" s="69"/>
      <c r="H957" s="69"/>
      <c r="I957" s="69"/>
      <c r="J957" s="69"/>
      <c r="K957" s="69"/>
      <c r="L957" s="69"/>
      <c r="M957" s="69"/>
      <c r="N957" s="69"/>
      <c r="O957" s="69"/>
      <c r="P957" s="69"/>
      <c r="Q957" s="69"/>
      <c r="R957" s="69"/>
    </row>
    <row r="958" spans="1:18" x14ac:dyDescent="0.2">
      <c r="A958" s="69"/>
      <c r="B958" s="69"/>
      <c r="C958" s="69"/>
      <c r="D958" s="69"/>
      <c r="E958" s="69"/>
      <c r="F958" s="69"/>
      <c r="G958" s="69"/>
      <c r="H958" s="69"/>
      <c r="I958" s="69"/>
      <c r="J958" s="69"/>
      <c r="K958" s="69"/>
      <c r="L958" s="69"/>
      <c r="M958" s="69"/>
      <c r="N958" s="69"/>
      <c r="O958" s="69"/>
      <c r="P958" s="69"/>
      <c r="Q958" s="69"/>
      <c r="R958" s="69"/>
    </row>
    <row r="959" spans="1:18" x14ac:dyDescent="0.2">
      <c r="A959" s="69"/>
      <c r="B959" s="69"/>
      <c r="C959" s="69"/>
      <c r="D959" s="69"/>
      <c r="E959" s="69"/>
      <c r="F959" s="69"/>
      <c r="G959" s="69"/>
      <c r="H959" s="69"/>
      <c r="I959" s="69"/>
      <c r="J959" s="69"/>
      <c r="K959" s="69"/>
      <c r="L959" s="69"/>
      <c r="M959" s="69"/>
      <c r="N959" s="69"/>
      <c r="O959" s="69"/>
      <c r="P959" s="69"/>
      <c r="Q959" s="69"/>
      <c r="R959" s="69"/>
    </row>
    <row r="960" spans="1:18" x14ac:dyDescent="0.2">
      <c r="A960" s="69"/>
      <c r="B960" s="69"/>
      <c r="C960" s="69"/>
      <c r="D960" s="69"/>
      <c r="E960" s="69"/>
      <c r="F960" s="69"/>
      <c r="G960" s="69"/>
      <c r="H960" s="69"/>
      <c r="I960" s="69"/>
      <c r="J960" s="69"/>
      <c r="K960" s="69"/>
      <c r="L960" s="69"/>
      <c r="M960" s="69"/>
      <c r="N960" s="69"/>
      <c r="O960" s="69"/>
      <c r="P960" s="69"/>
      <c r="Q960" s="69"/>
      <c r="R960" s="69"/>
    </row>
    <row r="961" spans="1:18" x14ac:dyDescent="0.2">
      <c r="A961" s="69"/>
      <c r="B961" s="69"/>
      <c r="C961" s="69"/>
      <c r="D961" s="69"/>
      <c r="E961" s="69"/>
      <c r="F961" s="69"/>
      <c r="G961" s="69"/>
      <c r="H961" s="69"/>
      <c r="I961" s="69"/>
      <c r="J961" s="69"/>
      <c r="K961" s="69"/>
      <c r="L961" s="69"/>
      <c r="M961" s="69"/>
      <c r="N961" s="69"/>
      <c r="O961" s="69"/>
      <c r="P961" s="69"/>
      <c r="Q961" s="69"/>
      <c r="R961" s="69"/>
    </row>
    <row r="962" spans="1:18" x14ac:dyDescent="0.2">
      <c r="A962" s="69"/>
      <c r="B962" s="69"/>
      <c r="C962" s="69"/>
      <c r="D962" s="69"/>
      <c r="E962" s="69"/>
      <c r="F962" s="69"/>
      <c r="G962" s="69"/>
      <c r="H962" s="69"/>
      <c r="I962" s="69"/>
      <c r="J962" s="69"/>
      <c r="K962" s="69"/>
      <c r="L962" s="69"/>
      <c r="M962" s="69"/>
      <c r="N962" s="69"/>
      <c r="O962" s="69"/>
      <c r="P962" s="69"/>
      <c r="Q962" s="69"/>
      <c r="R962" s="69"/>
    </row>
    <row r="963" spans="1:18" x14ac:dyDescent="0.2">
      <c r="A963" s="69"/>
      <c r="B963" s="69"/>
      <c r="C963" s="69"/>
      <c r="D963" s="69"/>
      <c r="E963" s="69"/>
      <c r="F963" s="69"/>
      <c r="G963" s="69"/>
      <c r="H963" s="69"/>
      <c r="I963" s="69"/>
      <c r="J963" s="69"/>
      <c r="K963" s="69"/>
      <c r="L963" s="69"/>
      <c r="M963" s="69"/>
      <c r="N963" s="69"/>
      <c r="O963" s="69"/>
      <c r="P963" s="69"/>
      <c r="Q963" s="69"/>
      <c r="R963" s="69"/>
    </row>
    <row r="964" spans="1:18" x14ac:dyDescent="0.2">
      <c r="A964" s="69"/>
      <c r="B964" s="69"/>
      <c r="C964" s="69"/>
      <c r="D964" s="69"/>
      <c r="E964" s="69"/>
      <c r="F964" s="69"/>
      <c r="G964" s="69"/>
      <c r="H964" s="69"/>
      <c r="I964" s="69"/>
      <c r="J964" s="69"/>
      <c r="K964" s="69"/>
      <c r="L964" s="69"/>
      <c r="M964" s="69"/>
      <c r="N964" s="69"/>
      <c r="O964" s="69"/>
      <c r="P964" s="69"/>
      <c r="Q964" s="69"/>
      <c r="R964" s="69"/>
    </row>
    <row r="965" spans="1:18" x14ac:dyDescent="0.2">
      <c r="A965" s="69"/>
      <c r="B965" s="69"/>
      <c r="C965" s="69"/>
      <c r="D965" s="69"/>
      <c r="E965" s="69"/>
      <c r="F965" s="69"/>
      <c r="G965" s="69"/>
      <c r="H965" s="69"/>
      <c r="I965" s="69"/>
      <c r="J965" s="69"/>
      <c r="K965" s="69"/>
      <c r="L965" s="69"/>
      <c r="M965" s="69"/>
      <c r="N965" s="69"/>
      <c r="O965" s="69"/>
      <c r="P965" s="69"/>
      <c r="Q965" s="69"/>
      <c r="R965" s="69"/>
    </row>
    <row r="966" spans="1:18" x14ac:dyDescent="0.2">
      <c r="A966" s="69"/>
      <c r="B966" s="69"/>
      <c r="C966" s="69"/>
      <c r="D966" s="69"/>
      <c r="E966" s="69"/>
      <c r="F966" s="69"/>
      <c r="G966" s="69"/>
      <c r="H966" s="69"/>
      <c r="I966" s="69"/>
      <c r="J966" s="69"/>
      <c r="K966" s="69"/>
      <c r="L966" s="69"/>
      <c r="M966" s="69"/>
      <c r="N966" s="69"/>
      <c r="O966" s="69"/>
      <c r="P966" s="69"/>
      <c r="Q966" s="69"/>
      <c r="R966" s="69"/>
    </row>
    <row r="967" spans="1:18" x14ac:dyDescent="0.2">
      <c r="A967" s="69"/>
      <c r="B967" s="69"/>
      <c r="C967" s="69"/>
      <c r="D967" s="69"/>
      <c r="E967" s="69"/>
      <c r="F967" s="69"/>
      <c r="G967" s="69"/>
      <c r="H967" s="69"/>
      <c r="I967" s="69"/>
      <c r="J967" s="69"/>
      <c r="K967" s="69"/>
      <c r="L967" s="69"/>
      <c r="M967" s="69"/>
      <c r="N967" s="69"/>
      <c r="O967" s="69"/>
      <c r="P967" s="69"/>
      <c r="Q967" s="69"/>
      <c r="R967" s="69"/>
    </row>
    <row r="968" spans="1:18" x14ac:dyDescent="0.2">
      <c r="A968" s="69"/>
      <c r="B968" s="69"/>
      <c r="C968" s="69"/>
      <c r="D968" s="69"/>
      <c r="E968" s="69"/>
      <c r="F968" s="69"/>
      <c r="G968" s="69"/>
      <c r="H968" s="69"/>
      <c r="I968" s="69"/>
      <c r="J968" s="69"/>
      <c r="K968" s="69"/>
      <c r="L968" s="69"/>
      <c r="M968" s="69"/>
      <c r="N968" s="69"/>
      <c r="O968" s="69"/>
      <c r="P968" s="69"/>
      <c r="Q968" s="69"/>
      <c r="R968" s="69"/>
    </row>
    <row r="969" spans="1:18" x14ac:dyDescent="0.2">
      <c r="A969" s="69"/>
      <c r="B969" s="69"/>
      <c r="C969" s="69"/>
      <c r="D969" s="69"/>
      <c r="E969" s="69"/>
      <c r="F969" s="69"/>
      <c r="G969" s="69"/>
      <c r="H969" s="69"/>
      <c r="I969" s="69"/>
      <c r="J969" s="69"/>
      <c r="K969" s="69"/>
      <c r="L969" s="69"/>
      <c r="M969" s="69"/>
      <c r="N969" s="69"/>
      <c r="O969" s="69"/>
      <c r="P969" s="69"/>
      <c r="Q969" s="69"/>
      <c r="R969" s="69"/>
    </row>
    <row r="970" spans="1:18" x14ac:dyDescent="0.2">
      <c r="A970" s="69"/>
      <c r="B970" s="69"/>
      <c r="C970" s="69"/>
      <c r="D970" s="69"/>
      <c r="E970" s="69"/>
      <c r="F970" s="69"/>
      <c r="G970" s="69"/>
      <c r="H970" s="69"/>
      <c r="I970" s="69"/>
      <c r="J970" s="69"/>
      <c r="K970" s="69"/>
      <c r="L970" s="69"/>
      <c r="M970" s="69"/>
      <c r="N970" s="69"/>
      <c r="O970" s="69"/>
      <c r="P970" s="69"/>
      <c r="Q970" s="69"/>
      <c r="R970" s="69"/>
    </row>
    <row r="971" spans="1:18" x14ac:dyDescent="0.2">
      <c r="A971" s="69"/>
      <c r="B971" s="69"/>
      <c r="C971" s="69"/>
      <c r="D971" s="69"/>
      <c r="E971" s="69"/>
      <c r="F971" s="69"/>
      <c r="G971" s="69"/>
      <c r="H971" s="69"/>
      <c r="I971" s="69"/>
      <c r="J971" s="69"/>
      <c r="K971" s="69"/>
      <c r="L971" s="69"/>
      <c r="M971" s="69"/>
      <c r="N971" s="69"/>
      <c r="O971" s="69"/>
      <c r="P971" s="69"/>
      <c r="Q971" s="69"/>
      <c r="R971" s="69"/>
    </row>
    <row r="972" spans="1:18" x14ac:dyDescent="0.2">
      <c r="A972" s="69"/>
      <c r="B972" s="69"/>
      <c r="C972" s="69"/>
      <c r="D972" s="69"/>
      <c r="E972" s="69"/>
      <c r="F972" s="69"/>
      <c r="G972" s="69"/>
      <c r="H972" s="69"/>
      <c r="I972" s="69"/>
      <c r="J972" s="69"/>
      <c r="K972" s="69"/>
      <c r="L972" s="69"/>
      <c r="M972" s="69"/>
      <c r="N972" s="69"/>
      <c r="O972" s="69"/>
      <c r="P972" s="69"/>
      <c r="Q972" s="69"/>
      <c r="R972" s="69"/>
    </row>
    <row r="973" spans="1:18" x14ac:dyDescent="0.2">
      <c r="A973" s="69"/>
      <c r="B973" s="69"/>
      <c r="C973" s="69"/>
      <c r="D973" s="69"/>
      <c r="E973" s="69"/>
      <c r="F973" s="69"/>
      <c r="G973" s="69"/>
      <c r="H973" s="69"/>
      <c r="I973" s="69"/>
      <c r="J973" s="69"/>
      <c r="K973" s="69"/>
      <c r="L973" s="69"/>
      <c r="M973" s="69"/>
      <c r="N973" s="69"/>
      <c r="O973" s="69"/>
      <c r="P973" s="69"/>
      <c r="Q973" s="69"/>
      <c r="R973" s="69"/>
    </row>
    <row r="974" spans="1:18" x14ac:dyDescent="0.2">
      <c r="A974" s="69"/>
      <c r="B974" s="69"/>
      <c r="C974" s="69"/>
      <c r="D974" s="69"/>
      <c r="E974" s="69"/>
      <c r="F974" s="69"/>
      <c r="G974" s="69"/>
      <c r="H974" s="69"/>
      <c r="I974" s="69"/>
      <c r="J974" s="69"/>
      <c r="K974" s="69"/>
      <c r="L974" s="69"/>
      <c r="M974" s="69"/>
      <c r="N974" s="69"/>
      <c r="O974" s="69"/>
      <c r="P974" s="69"/>
      <c r="Q974" s="69"/>
      <c r="R974" s="69"/>
    </row>
    <row r="975" spans="1:18" ht="23.25" x14ac:dyDescent="0.35">
      <c r="A975" s="71" t="str">
        <f>Data!I1531</f>
        <v>Highest certificate, diploma or degree (age 25-64)</v>
      </c>
      <c r="B975" s="69"/>
      <c r="C975" s="69"/>
      <c r="D975" s="69"/>
      <c r="E975" s="69"/>
      <c r="F975" s="69"/>
      <c r="G975" s="69"/>
      <c r="H975" s="69"/>
      <c r="I975" s="69"/>
      <c r="J975" s="69"/>
      <c r="K975" s="69"/>
      <c r="L975" s="69"/>
      <c r="M975" s="69"/>
      <c r="N975" s="69"/>
      <c r="O975" s="69"/>
      <c r="P975" s="69"/>
      <c r="Q975" s="69"/>
      <c r="R975" s="69"/>
    </row>
    <row r="976" spans="1:18" x14ac:dyDescent="0.2">
      <c r="A976" s="69"/>
      <c r="B976" s="69"/>
      <c r="C976" s="69"/>
      <c r="D976" s="69"/>
      <c r="E976" s="69"/>
      <c r="F976" s="69"/>
      <c r="G976" s="69"/>
      <c r="H976" s="69"/>
      <c r="I976" s="69"/>
      <c r="J976" s="69"/>
      <c r="K976" s="69"/>
      <c r="L976" s="69"/>
      <c r="M976" s="69"/>
      <c r="N976" s="69"/>
      <c r="O976" s="69"/>
      <c r="P976" s="69"/>
      <c r="Q976" s="69"/>
      <c r="R976" s="69"/>
    </row>
    <row r="977" spans="1:18" x14ac:dyDescent="0.2">
      <c r="A977" s="69"/>
      <c r="B977" s="69"/>
      <c r="C977" s="69"/>
      <c r="D977" s="69"/>
      <c r="E977" s="69"/>
      <c r="F977" s="69"/>
      <c r="G977" s="69"/>
      <c r="H977" s="69"/>
      <c r="I977" s="69"/>
      <c r="J977" s="69"/>
      <c r="K977" s="69"/>
      <c r="L977" s="69"/>
      <c r="M977" s="69"/>
      <c r="N977" s="69"/>
      <c r="O977" s="69"/>
      <c r="P977" s="69"/>
      <c r="Q977" s="69"/>
      <c r="R977" s="69"/>
    </row>
    <row r="978" spans="1:18" x14ac:dyDescent="0.2">
      <c r="A978" s="69"/>
      <c r="B978" s="69"/>
      <c r="C978" s="69"/>
      <c r="D978" s="69"/>
      <c r="E978" s="69"/>
      <c r="F978" s="69"/>
      <c r="G978" s="69"/>
      <c r="H978" s="69"/>
      <c r="I978" s="69"/>
      <c r="J978" s="69"/>
      <c r="K978" s="69"/>
      <c r="L978" s="69"/>
      <c r="M978" s="69"/>
      <c r="N978" s="69"/>
      <c r="O978" s="69"/>
      <c r="P978" s="69"/>
      <c r="Q978" s="69"/>
      <c r="R978" s="69"/>
    </row>
    <row r="979" spans="1:18" x14ac:dyDescent="0.2">
      <c r="A979" s="69"/>
      <c r="B979" s="69"/>
      <c r="C979" s="69"/>
      <c r="D979" s="69"/>
      <c r="E979" s="69"/>
      <c r="F979" s="69"/>
      <c r="G979" s="69"/>
      <c r="H979" s="69"/>
      <c r="I979" s="69"/>
      <c r="J979" s="69"/>
      <c r="K979" s="69"/>
      <c r="L979" s="69"/>
      <c r="M979" s="69"/>
      <c r="N979" s="69"/>
      <c r="O979" s="69"/>
      <c r="P979" s="69"/>
      <c r="Q979" s="69"/>
      <c r="R979" s="69"/>
    </row>
    <row r="980" spans="1:18" x14ac:dyDescent="0.2">
      <c r="A980" s="69"/>
      <c r="B980" s="69"/>
      <c r="C980" s="69"/>
      <c r="D980" s="69"/>
      <c r="E980" s="69"/>
      <c r="F980" s="69"/>
      <c r="G980" s="69"/>
      <c r="H980" s="69"/>
      <c r="I980" s="69"/>
      <c r="J980" s="69"/>
      <c r="K980" s="69"/>
      <c r="L980" s="69"/>
      <c r="M980" s="69"/>
      <c r="N980" s="69"/>
      <c r="O980" s="69"/>
      <c r="P980" s="69"/>
      <c r="Q980" s="69"/>
      <c r="R980" s="69"/>
    </row>
    <row r="981" spans="1:18" x14ac:dyDescent="0.2">
      <c r="A981" s="69"/>
      <c r="B981" s="69"/>
      <c r="C981" s="69"/>
      <c r="D981" s="69"/>
      <c r="E981" s="69"/>
      <c r="F981" s="69"/>
      <c r="G981" s="69"/>
      <c r="H981" s="69"/>
      <c r="I981" s="69"/>
      <c r="J981" s="69"/>
      <c r="K981" s="69"/>
      <c r="L981" s="69"/>
      <c r="M981" s="69"/>
      <c r="N981" s="69"/>
      <c r="O981" s="69"/>
      <c r="P981" s="69"/>
      <c r="Q981" s="69"/>
      <c r="R981" s="69"/>
    </row>
    <row r="982" spans="1:18" x14ac:dyDescent="0.2">
      <c r="A982" s="69"/>
      <c r="B982" s="69"/>
      <c r="C982" s="69"/>
      <c r="D982" s="69"/>
      <c r="E982" s="69"/>
      <c r="F982" s="69"/>
      <c r="G982" s="69"/>
      <c r="H982" s="69"/>
      <c r="I982" s="69"/>
      <c r="J982" s="69"/>
      <c r="K982" s="69"/>
      <c r="L982" s="69"/>
      <c r="M982" s="69"/>
      <c r="N982" s="69"/>
      <c r="O982" s="69"/>
      <c r="P982" s="69"/>
      <c r="Q982" s="69"/>
      <c r="R982" s="69"/>
    </row>
    <row r="983" spans="1:18" x14ac:dyDescent="0.2">
      <c r="A983" s="69"/>
      <c r="B983" s="69"/>
      <c r="C983" s="69"/>
      <c r="D983" s="69"/>
      <c r="E983" s="69"/>
      <c r="F983" s="69"/>
      <c r="G983" s="69"/>
      <c r="H983" s="69"/>
      <c r="I983" s="69"/>
      <c r="J983" s="69"/>
      <c r="K983" s="69"/>
      <c r="L983" s="69"/>
      <c r="M983" s="69"/>
      <c r="N983" s="69"/>
      <c r="O983" s="69"/>
      <c r="P983" s="69"/>
      <c r="Q983" s="69"/>
      <c r="R983" s="69"/>
    </row>
    <row r="984" spans="1:18" x14ac:dyDescent="0.2">
      <c r="A984" s="69"/>
      <c r="B984" s="69"/>
      <c r="C984" s="69"/>
      <c r="D984" s="69"/>
      <c r="E984" s="69"/>
      <c r="F984" s="69"/>
      <c r="G984" s="69"/>
      <c r="H984" s="69"/>
      <c r="I984" s="69"/>
      <c r="J984" s="69"/>
      <c r="K984" s="69"/>
      <c r="L984" s="69"/>
      <c r="M984" s="69"/>
      <c r="N984" s="69"/>
      <c r="O984" s="69"/>
      <c r="P984" s="69"/>
      <c r="Q984" s="69"/>
      <c r="R984" s="69"/>
    </row>
    <row r="985" spans="1:18" x14ac:dyDescent="0.2">
      <c r="A985" s="69"/>
      <c r="B985" s="69"/>
      <c r="C985" s="69"/>
      <c r="D985" s="69"/>
      <c r="E985" s="69"/>
      <c r="F985" s="69"/>
      <c r="G985" s="69"/>
      <c r="H985" s="69"/>
      <c r="I985" s="69"/>
      <c r="J985" s="69"/>
      <c r="K985" s="69"/>
      <c r="L985" s="69"/>
      <c r="M985" s="69"/>
      <c r="N985" s="69"/>
      <c r="O985" s="69"/>
      <c r="P985" s="69"/>
      <c r="Q985" s="69"/>
      <c r="R985" s="69"/>
    </row>
    <row r="986" spans="1:18" x14ac:dyDescent="0.2">
      <c r="A986" s="69"/>
      <c r="B986" s="69"/>
      <c r="C986" s="69"/>
      <c r="D986" s="69"/>
      <c r="E986" s="69"/>
      <c r="F986" s="69"/>
      <c r="G986" s="69"/>
      <c r="H986" s="69"/>
      <c r="I986" s="69"/>
      <c r="J986" s="69"/>
      <c r="K986" s="69"/>
      <c r="L986" s="69"/>
      <c r="M986" s="69"/>
      <c r="N986" s="69"/>
      <c r="O986" s="69"/>
      <c r="P986" s="69"/>
      <c r="Q986" s="69"/>
      <c r="R986" s="69"/>
    </row>
    <row r="987" spans="1:18" x14ac:dyDescent="0.2">
      <c r="A987" s="69"/>
      <c r="B987" s="69"/>
      <c r="C987" s="69"/>
      <c r="D987" s="69"/>
      <c r="E987" s="69"/>
      <c r="F987" s="69"/>
      <c r="G987" s="69"/>
      <c r="H987" s="69"/>
      <c r="I987" s="69"/>
      <c r="J987" s="69"/>
      <c r="K987" s="69"/>
      <c r="L987" s="69"/>
      <c r="M987" s="69"/>
      <c r="N987" s="69"/>
      <c r="O987" s="69"/>
      <c r="P987" s="69"/>
      <c r="Q987" s="69"/>
      <c r="R987" s="69"/>
    </row>
    <row r="988" spans="1:18" x14ac:dyDescent="0.2">
      <c r="A988" s="69"/>
      <c r="B988" s="69"/>
      <c r="C988" s="69"/>
      <c r="D988" s="69"/>
      <c r="E988" s="69"/>
      <c r="F988" s="69"/>
      <c r="G988" s="69"/>
      <c r="H988" s="69"/>
      <c r="I988" s="69"/>
      <c r="J988" s="69"/>
      <c r="K988" s="69"/>
      <c r="L988" s="69"/>
      <c r="M988" s="69"/>
      <c r="N988" s="69"/>
      <c r="O988" s="69"/>
      <c r="P988" s="69"/>
      <c r="Q988" s="69"/>
      <c r="R988" s="69"/>
    </row>
    <row r="989" spans="1:18" x14ac:dyDescent="0.2">
      <c r="A989" s="69"/>
      <c r="B989" s="69"/>
      <c r="C989" s="69"/>
      <c r="D989" s="69"/>
      <c r="E989" s="69"/>
      <c r="F989" s="69"/>
      <c r="G989" s="69"/>
      <c r="H989" s="69"/>
      <c r="I989" s="69"/>
      <c r="J989" s="69"/>
      <c r="K989" s="69"/>
      <c r="L989" s="69"/>
      <c r="M989" s="69"/>
      <c r="N989" s="69"/>
      <c r="O989" s="69"/>
      <c r="P989" s="69"/>
      <c r="Q989" s="69"/>
      <c r="R989" s="69"/>
    </row>
    <row r="990" spans="1:18" x14ac:dyDescent="0.2">
      <c r="A990" s="69"/>
      <c r="B990" s="69"/>
      <c r="C990" s="69"/>
      <c r="D990" s="69"/>
      <c r="E990" s="69"/>
      <c r="F990" s="69"/>
      <c r="G990" s="69"/>
      <c r="H990" s="69"/>
      <c r="I990" s="69"/>
      <c r="J990" s="69"/>
      <c r="K990" s="69"/>
      <c r="L990" s="69"/>
      <c r="M990" s="69"/>
      <c r="N990" s="69"/>
      <c r="O990" s="69"/>
      <c r="P990" s="69"/>
      <c r="Q990" s="69"/>
      <c r="R990" s="69"/>
    </row>
    <row r="991" spans="1:18" x14ac:dyDescent="0.2">
      <c r="A991" s="69"/>
      <c r="B991" s="69"/>
      <c r="C991" s="69"/>
      <c r="D991" s="69"/>
      <c r="E991" s="69"/>
      <c r="F991" s="69"/>
      <c r="G991" s="69"/>
      <c r="H991" s="69"/>
      <c r="I991" s="69"/>
      <c r="J991" s="69"/>
      <c r="K991" s="69"/>
      <c r="L991" s="69"/>
      <c r="M991" s="69"/>
      <c r="N991" s="69"/>
      <c r="O991" s="69"/>
      <c r="P991" s="69"/>
      <c r="Q991" s="69"/>
      <c r="R991" s="69"/>
    </row>
    <row r="992" spans="1:18" x14ac:dyDescent="0.2">
      <c r="A992" s="69"/>
      <c r="B992" s="69"/>
      <c r="C992" s="69"/>
      <c r="D992" s="69"/>
      <c r="E992" s="69"/>
      <c r="F992" s="69"/>
      <c r="G992" s="69"/>
      <c r="H992" s="69"/>
      <c r="I992" s="69"/>
      <c r="J992" s="69"/>
      <c r="K992" s="69"/>
      <c r="L992" s="69"/>
      <c r="M992" s="69"/>
      <c r="N992" s="69"/>
      <c r="O992" s="69"/>
      <c r="P992" s="69"/>
      <c r="Q992" s="69"/>
      <c r="R992" s="69"/>
    </row>
    <row r="993" spans="1:18" x14ac:dyDescent="0.2">
      <c r="A993" s="69"/>
      <c r="B993" s="69"/>
      <c r="C993" s="69"/>
      <c r="D993" s="69"/>
      <c r="E993" s="69"/>
      <c r="F993" s="69"/>
      <c r="G993" s="69"/>
      <c r="H993" s="69"/>
      <c r="I993" s="69"/>
      <c r="J993" s="69"/>
      <c r="K993" s="69"/>
      <c r="L993" s="69"/>
      <c r="M993" s="69"/>
      <c r="N993" s="69"/>
      <c r="O993" s="69"/>
      <c r="P993" s="69"/>
      <c r="Q993" s="69"/>
      <c r="R993" s="69"/>
    </row>
    <row r="994" spans="1:18" x14ac:dyDescent="0.2">
      <c r="A994" s="69"/>
      <c r="B994" s="69"/>
      <c r="C994" s="69"/>
      <c r="D994" s="69"/>
      <c r="E994" s="69"/>
      <c r="F994" s="69"/>
      <c r="G994" s="69"/>
      <c r="H994" s="69"/>
      <c r="I994" s="69"/>
      <c r="J994" s="69"/>
      <c r="K994" s="69"/>
      <c r="L994" s="69"/>
      <c r="M994" s="69"/>
      <c r="N994" s="69"/>
      <c r="O994" s="69"/>
      <c r="P994" s="69"/>
      <c r="Q994" s="69"/>
      <c r="R994" s="69"/>
    </row>
    <row r="995" spans="1:18" x14ac:dyDescent="0.2">
      <c r="A995" s="69"/>
      <c r="B995" s="69"/>
      <c r="C995" s="69"/>
      <c r="D995" s="69"/>
      <c r="E995" s="69"/>
      <c r="F995" s="69"/>
      <c r="G995" s="69"/>
      <c r="H995" s="69"/>
      <c r="I995" s="69"/>
      <c r="J995" s="69"/>
      <c r="K995" s="69"/>
      <c r="L995" s="69"/>
      <c r="M995" s="69"/>
      <c r="N995" s="69"/>
      <c r="O995" s="69"/>
      <c r="P995" s="69"/>
      <c r="Q995" s="69"/>
      <c r="R995" s="69"/>
    </row>
    <row r="996" spans="1:18" x14ac:dyDescent="0.2">
      <c r="A996" s="69"/>
      <c r="B996" s="69"/>
      <c r="C996" s="69"/>
      <c r="D996" s="69"/>
      <c r="E996" s="69"/>
      <c r="F996" s="69"/>
      <c r="G996" s="69"/>
      <c r="H996" s="69"/>
      <c r="I996" s="69"/>
      <c r="J996" s="69"/>
      <c r="K996" s="69"/>
      <c r="L996" s="69"/>
      <c r="M996" s="69"/>
      <c r="N996" s="69"/>
      <c r="O996" s="69"/>
      <c r="P996" s="69"/>
      <c r="Q996" s="69"/>
      <c r="R996" s="69"/>
    </row>
    <row r="997" spans="1:18" x14ac:dyDescent="0.2">
      <c r="A997" s="69"/>
      <c r="B997" s="69"/>
      <c r="C997" s="69"/>
      <c r="D997" s="69"/>
      <c r="E997" s="69"/>
      <c r="F997" s="69"/>
      <c r="G997" s="69"/>
      <c r="H997" s="69"/>
      <c r="I997" s="69"/>
      <c r="J997" s="69"/>
      <c r="K997" s="69"/>
      <c r="L997" s="69"/>
      <c r="M997" s="69"/>
      <c r="N997" s="69"/>
      <c r="O997" s="69"/>
      <c r="P997" s="69"/>
      <c r="Q997" s="69"/>
      <c r="R997" s="69"/>
    </row>
    <row r="998" spans="1:18" x14ac:dyDescent="0.2">
      <c r="A998" s="69"/>
      <c r="B998" s="69"/>
      <c r="C998" s="69"/>
      <c r="D998" s="69"/>
      <c r="E998" s="69"/>
      <c r="F998" s="69"/>
      <c r="G998" s="69"/>
      <c r="H998" s="69"/>
      <c r="I998" s="69"/>
      <c r="J998" s="69"/>
      <c r="K998" s="69"/>
      <c r="L998" s="69"/>
      <c r="M998" s="69"/>
      <c r="N998" s="69"/>
      <c r="O998" s="69"/>
      <c r="P998" s="69"/>
      <c r="Q998" s="69"/>
      <c r="R998" s="69"/>
    </row>
    <row r="999" spans="1:18" x14ac:dyDescent="0.2">
      <c r="A999" s="69"/>
      <c r="B999" s="69"/>
      <c r="C999" s="69"/>
      <c r="D999" s="69"/>
      <c r="E999" s="69"/>
      <c r="F999" s="69"/>
      <c r="G999" s="69"/>
      <c r="H999" s="69"/>
      <c r="I999" s="69"/>
      <c r="J999" s="69"/>
      <c r="K999" s="69"/>
      <c r="L999" s="69"/>
      <c r="M999" s="69"/>
      <c r="N999" s="69"/>
      <c r="O999" s="69"/>
      <c r="P999" s="69"/>
      <c r="Q999" s="69"/>
      <c r="R999" s="69"/>
    </row>
    <row r="1000" spans="1:18" x14ac:dyDescent="0.2">
      <c r="A1000" s="69"/>
      <c r="B1000" s="69"/>
      <c r="C1000" s="69"/>
      <c r="D1000" s="69"/>
      <c r="E1000" s="69"/>
      <c r="F1000" s="69"/>
      <c r="G1000" s="69"/>
      <c r="H1000" s="69"/>
      <c r="I1000" s="69"/>
      <c r="J1000" s="69"/>
      <c r="K1000" s="69"/>
      <c r="L1000" s="69"/>
      <c r="M1000" s="69"/>
      <c r="N1000" s="69"/>
      <c r="O1000" s="69"/>
      <c r="P1000" s="69"/>
      <c r="Q1000" s="69"/>
      <c r="R1000" s="69"/>
    </row>
    <row r="1001" spans="1:18" x14ac:dyDescent="0.2">
      <c r="A1001" s="69"/>
      <c r="B1001" s="69"/>
      <c r="C1001" s="69"/>
      <c r="D1001" s="69"/>
      <c r="E1001" s="69"/>
      <c r="F1001" s="69"/>
      <c r="G1001" s="69"/>
      <c r="H1001" s="69"/>
      <c r="I1001" s="69"/>
      <c r="J1001" s="69"/>
      <c r="K1001" s="69"/>
      <c r="L1001" s="69"/>
      <c r="M1001" s="69"/>
      <c r="N1001" s="69"/>
      <c r="O1001" s="69"/>
      <c r="P1001" s="69"/>
      <c r="Q1001" s="69"/>
      <c r="R1001" s="69"/>
    </row>
    <row r="1002" spans="1:18" x14ac:dyDescent="0.2">
      <c r="A1002" s="69"/>
      <c r="B1002" s="69"/>
      <c r="C1002" s="69"/>
      <c r="D1002" s="69"/>
      <c r="E1002" s="69"/>
      <c r="F1002" s="69"/>
      <c r="G1002" s="69"/>
      <c r="H1002" s="69"/>
      <c r="I1002" s="69"/>
      <c r="J1002" s="69"/>
      <c r="K1002" s="69"/>
      <c r="L1002" s="69"/>
      <c r="M1002" s="69"/>
      <c r="N1002" s="69"/>
      <c r="O1002" s="69"/>
      <c r="P1002" s="69"/>
      <c r="Q1002" s="69"/>
      <c r="R1002" s="69"/>
    </row>
    <row r="1003" spans="1:18" x14ac:dyDescent="0.2">
      <c r="A1003" s="69"/>
      <c r="B1003" s="69"/>
      <c r="C1003" s="69"/>
      <c r="D1003" s="69"/>
      <c r="E1003" s="69"/>
      <c r="F1003" s="69"/>
      <c r="G1003" s="69"/>
      <c r="H1003" s="69"/>
      <c r="I1003" s="69"/>
      <c r="J1003" s="69"/>
      <c r="K1003" s="69"/>
      <c r="L1003" s="69"/>
      <c r="M1003" s="69"/>
      <c r="N1003" s="69"/>
      <c r="O1003" s="69"/>
      <c r="P1003" s="69"/>
      <c r="Q1003" s="69"/>
      <c r="R1003" s="69"/>
    </row>
    <row r="1004" spans="1:18" ht="23.25" x14ac:dyDescent="0.35">
      <c r="A1004" s="71" t="s">
        <v>2429</v>
      </c>
      <c r="B1004" s="69"/>
      <c r="C1004" s="69"/>
      <c r="D1004" s="69"/>
      <c r="E1004" s="69"/>
      <c r="F1004" s="69"/>
      <c r="G1004" s="69"/>
      <c r="H1004" s="69"/>
      <c r="I1004" s="69"/>
      <c r="J1004" s="69"/>
      <c r="K1004" s="69"/>
      <c r="L1004" s="69"/>
      <c r="M1004" s="69"/>
      <c r="N1004" s="69"/>
      <c r="O1004" s="69"/>
      <c r="P1004" s="69"/>
      <c r="Q1004" s="69"/>
      <c r="R1004" s="69"/>
    </row>
    <row r="1005" spans="1:18" x14ac:dyDescent="0.2">
      <c r="A1005" s="69"/>
      <c r="B1005" s="69"/>
      <c r="C1005" s="69"/>
      <c r="D1005" s="69"/>
      <c r="E1005" s="69"/>
      <c r="F1005" s="69"/>
      <c r="G1005" s="69"/>
      <c r="H1005" s="69"/>
      <c r="I1005" s="69"/>
      <c r="J1005" s="69"/>
      <c r="K1005" s="69"/>
      <c r="L1005" s="69"/>
      <c r="M1005" s="69"/>
      <c r="N1005" s="69"/>
      <c r="O1005" s="69"/>
      <c r="P1005" s="69"/>
      <c r="Q1005" s="69"/>
      <c r="R1005" s="69"/>
    </row>
    <row r="1006" spans="1:18" x14ac:dyDescent="0.2">
      <c r="A1006" s="69"/>
      <c r="B1006" s="69"/>
      <c r="C1006" s="69"/>
      <c r="D1006" s="69"/>
      <c r="E1006" s="69"/>
      <c r="F1006" s="69"/>
      <c r="G1006" s="69"/>
      <c r="H1006" s="69"/>
      <c r="I1006" s="69"/>
      <c r="J1006" s="69"/>
      <c r="K1006" s="69"/>
      <c r="L1006" s="69"/>
      <c r="M1006" s="69"/>
      <c r="N1006" s="69"/>
      <c r="O1006" s="69"/>
      <c r="P1006" s="69"/>
      <c r="Q1006" s="69"/>
      <c r="R1006" s="69"/>
    </row>
    <row r="1007" spans="1:18" x14ac:dyDescent="0.2">
      <c r="A1007" s="69"/>
      <c r="B1007" s="69"/>
      <c r="C1007" s="69"/>
      <c r="D1007" s="69"/>
      <c r="E1007" s="69"/>
      <c r="F1007" s="69"/>
      <c r="G1007" s="69"/>
      <c r="H1007" s="69"/>
      <c r="I1007" s="69"/>
      <c r="J1007" s="69"/>
      <c r="K1007" s="69"/>
      <c r="L1007" s="69"/>
      <c r="M1007" s="69"/>
      <c r="N1007" s="69"/>
      <c r="O1007" s="69"/>
      <c r="P1007" s="69"/>
      <c r="Q1007" s="69"/>
      <c r="R1007" s="69"/>
    </row>
    <row r="1008" spans="1:18" x14ac:dyDescent="0.2">
      <c r="A1008" s="69"/>
      <c r="B1008" s="69"/>
      <c r="C1008" s="69"/>
      <c r="D1008" s="69"/>
      <c r="E1008" s="69"/>
      <c r="F1008" s="69"/>
      <c r="G1008" s="69"/>
      <c r="H1008" s="69"/>
      <c r="I1008" s="69"/>
      <c r="J1008" s="69"/>
      <c r="K1008" s="69"/>
      <c r="L1008" s="69"/>
      <c r="M1008" s="69"/>
      <c r="N1008" s="69"/>
      <c r="O1008" s="69"/>
      <c r="P1008" s="69"/>
      <c r="Q1008" s="69"/>
      <c r="R1008" s="69"/>
    </row>
    <row r="1009" spans="1:18" x14ac:dyDescent="0.2">
      <c r="A1009" s="69"/>
      <c r="B1009" s="69"/>
      <c r="C1009" s="69"/>
      <c r="D1009" s="69"/>
      <c r="E1009" s="69"/>
      <c r="F1009" s="69"/>
      <c r="G1009" s="69"/>
      <c r="H1009" s="69"/>
      <c r="I1009" s="69"/>
      <c r="J1009" s="69"/>
      <c r="K1009" s="69"/>
      <c r="L1009" s="69"/>
      <c r="M1009" s="69"/>
      <c r="N1009" s="69"/>
      <c r="O1009" s="69"/>
      <c r="P1009" s="69"/>
      <c r="Q1009" s="69"/>
      <c r="R1009" s="69"/>
    </row>
    <row r="1010" spans="1:18" x14ac:dyDescent="0.2">
      <c r="A1010" s="69"/>
      <c r="B1010" s="69"/>
      <c r="C1010" s="69"/>
      <c r="D1010" s="69"/>
      <c r="E1010" s="69"/>
      <c r="F1010" s="69"/>
      <c r="G1010" s="69"/>
      <c r="H1010" s="69"/>
      <c r="I1010" s="69"/>
      <c r="J1010" s="69"/>
      <c r="K1010" s="69"/>
      <c r="L1010" s="69"/>
      <c r="M1010" s="69"/>
      <c r="N1010" s="69"/>
      <c r="O1010" s="69"/>
      <c r="P1010" s="69"/>
      <c r="Q1010" s="69"/>
      <c r="R1010" s="69"/>
    </row>
    <row r="1011" spans="1:18" x14ac:dyDescent="0.2">
      <c r="A1011" s="69"/>
      <c r="B1011" s="69"/>
      <c r="C1011" s="69"/>
      <c r="D1011" s="69"/>
      <c r="E1011" s="69"/>
      <c r="F1011" s="69"/>
      <c r="G1011" s="69"/>
      <c r="H1011" s="69"/>
      <c r="I1011" s="69"/>
      <c r="J1011" s="69"/>
      <c r="K1011" s="69"/>
      <c r="L1011" s="69"/>
      <c r="M1011" s="69"/>
      <c r="N1011" s="69"/>
      <c r="O1011" s="69"/>
      <c r="P1011" s="69"/>
      <c r="Q1011" s="69"/>
      <c r="R1011" s="69"/>
    </row>
    <row r="1012" spans="1:18" x14ac:dyDescent="0.2">
      <c r="A1012" s="69"/>
      <c r="B1012" s="69"/>
      <c r="C1012" s="69"/>
      <c r="D1012" s="69"/>
      <c r="E1012" s="69"/>
      <c r="F1012" s="69"/>
      <c r="G1012" s="69"/>
      <c r="H1012" s="69"/>
      <c r="I1012" s="69"/>
      <c r="J1012" s="69"/>
      <c r="K1012" s="69"/>
      <c r="L1012" s="69"/>
      <c r="M1012" s="69"/>
      <c r="N1012" s="69"/>
      <c r="O1012" s="69"/>
      <c r="P1012" s="69"/>
      <c r="Q1012" s="69"/>
      <c r="R1012" s="69"/>
    </row>
    <row r="1013" spans="1:18" x14ac:dyDescent="0.2">
      <c r="A1013" s="69"/>
      <c r="B1013" s="69"/>
      <c r="C1013" s="69"/>
      <c r="D1013" s="69"/>
      <c r="E1013" s="69"/>
      <c r="F1013" s="69"/>
      <c r="G1013" s="69"/>
      <c r="H1013" s="69"/>
      <c r="I1013" s="69"/>
      <c r="J1013" s="69"/>
      <c r="K1013" s="69"/>
      <c r="L1013" s="69"/>
      <c r="M1013" s="69"/>
      <c r="N1013" s="69"/>
      <c r="O1013" s="69"/>
      <c r="P1013" s="69"/>
      <c r="Q1013" s="69"/>
      <c r="R1013" s="69"/>
    </row>
    <row r="1014" spans="1:18" x14ac:dyDescent="0.2">
      <c r="A1014" s="69"/>
      <c r="B1014" s="69"/>
      <c r="C1014" s="69"/>
      <c r="D1014" s="69"/>
      <c r="E1014" s="69"/>
      <c r="F1014" s="69"/>
      <c r="G1014" s="69"/>
      <c r="H1014" s="69"/>
      <c r="I1014" s="69"/>
      <c r="J1014" s="69"/>
      <c r="K1014" s="69"/>
      <c r="L1014" s="69"/>
      <c r="M1014" s="69"/>
      <c r="N1014" s="69"/>
      <c r="O1014" s="69"/>
      <c r="P1014" s="69"/>
      <c r="Q1014" s="69"/>
      <c r="R1014" s="69"/>
    </row>
    <row r="1015" spans="1:18" x14ac:dyDescent="0.2">
      <c r="A1015" s="69"/>
      <c r="B1015" s="69"/>
      <c r="C1015" s="69"/>
      <c r="D1015" s="69"/>
      <c r="E1015" s="69"/>
      <c r="F1015" s="69"/>
      <c r="G1015" s="69"/>
      <c r="H1015" s="69"/>
      <c r="I1015" s="69"/>
      <c r="J1015" s="69"/>
      <c r="K1015" s="69"/>
      <c r="L1015" s="69"/>
      <c r="M1015" s="69"/>
      <c r="N1015" s="69"/>
      <c r="O1015" s="69"/>
      <c r="P1015" s="69"/>
      <c r="Q1015" s="69"/>
      <c r="R1015" s="69"/>
    </row>
    <row r="1016" spans="1:18" x14ac:dyDescent="0.2">
      <c r="A1016" s="69"/>
      <c r="B1016" s="69"/>
      <c r="C1016" s="69"/>
      <c r="D1016" s="69"/>
      <c r="E1016" s="69"/>
      <c r="F1016" s="69"/>
      <c r="G1016" s="69"/>
      <c r="H1016" s="69"/>
      <c r="I1016" s="69"/>
      <c r="J1016" s="69"/>
      <c r="K1016" s="69"/>
      <c r="L1016" s="69"/>
      <c r="M1016" s="69"/>
      <c r="N1016" s="69"/>
      <c r="O1016" s="69"/>
      <c r="P1016" s="69"/>
      <c r="Q1016" s="69"/>
      <c r="R1016" s="69"/>
    </row>
    <row r="1017" spans="1:18" x14ac:dyDescent="0.2">
      <c r="A1017" s="69"/>
      <c r="B1017" s="69"/>
      <c r="C1017" s="69"/>
      <c r="D1017" s="69"/>
      <c r="E1017" s="69"/>
      <c r="F1017" s="69"/>
      <c r="G1017" s="69"/>
      <c r="H1017" s="69"/>
      <c r="I1017" s="69"/>
      <c r="J1017" s="69"/>
      <c r="K1017" s="69"/>
      <c r="L1017" s="69"/>
      <c r="M1017" s="69"/>
      <c r="N1017" s="69"/>
      <c r="O1017" s="69"/>
      <c r="P1017" s="69"/>
      <c r="Q1017" s="69"/>
      <c r="R1017" s="69"/>
    </row>
    <row r="1018" spans="1:18" x14ac:dyDescent="0.2">
      <c r="A1018" s="69"/>
      <c r="B1018" s="69"/>
      <c r="C1018" s="69"/>
      <c r="D1018" s="69"/>
      <c r="E1018" s="69"/>
      <c r="F1018" s="69"/>
      <c r="G1018" s="69"/>
      <c r="H1018" s="69"/>
      <c r="I1018" s="69"/>
      <c r="J1018" s="69"/>
      <c r="K1018" s="69"/>
      <c r="L1018" s="69"/>
      <c r="M1018" s="69"/>
      <c r="N1018" s="69"/>
      <c r="O1018" s="69"/>
      <c r="P1018" s="69"/>
      <c r="Q1018" s="69"/>
      <c r="R1018" s="69"/>
    </row>
    <row r="1019" spans="1:18" x14ac:dyDescent="0.2">
      <c r="A1019" s="69"/>
      <c r="B1019" s="69"/>
      <c r="C1019" s="69"/>
      <c r="D1019" s="69"/>
      <c r="E1019" s="69"/>
      <c r="F1019" s="69"/>
      <c r="G1019" s="69"/>
      <c r="H1019" s="69"/>
      <c r="I1019" s="69"/>
      <c r="J1019" s="69"/>
      <c r="K1019" s="69"/>
      <c r="L1019" s="69"/>
      <c r="M1019" s="69"/>
      <c r="N1019" s="69"/>
      <c r="O1019" s="69"/>
      <c r="P1019" s="69"/>
      <c r="Q1019" s="69"/>
      <c r="R1019" s="69"/>
    </row>
    <row r="1020" spans="1:18" x14ac:dyDescent="0.2">
      <c r="A1020" s="69"/>
      <c r="B1020" s="69"/>
      <c r="C1020" s="69"/>
      <c r="D1020" s="69"/>
      <c r="E1020" s="69"/>
      <c r="F1020" s="69"/>
      <c r="G1020" s="69"/>
      <c r="H1020" s="69"/>
      <c r="I1020" s="69"/>
      <c r="J1020" s="69"/>
      <c r="K1020" s="69"/>
      <c r="L1020" s="69"/>
      <c r="M1020" s="69"/>
      <c r="N1020" s="69"/>
      <c r="O1020" s="69"/>
      <c r="P1020" s="69"/>
      <c r="Q1020" s="69"/>
      <c r="R1020" s="69"/>
    </row>
    <row r="1021" spans="1:18" x14ac:dyDescent="0.2">
      <c r="A1021" s="69"/>
      <c r="B1021" s="69"/>
      <c r="C1021" s="69"/>
      <c r="D1021" s="69"/>
      <c r="E1021" s="69"/>
      <c r="F1021" s="69"/>
      <c r="G1021" s="69"/>
      <c r="H1021" s="69"/>
      <c r="I1021" s="69"/>
      <c r="J1021" s="69"/>
      <c r="K1021" s="69"/>
      <c r="L1021" s="69"/>
      <c r="M1021" s="69"/>
      <c r="N1021" s="69"/>
      <c r="O1021" s="69"/>
      <c r="P1021" s="69"/>
      <c r="Q1021" s="69"/>
      <c r="R1021" s="69"/>
    </row>
    <row r="1022" spans="1:18" x14ac:dyDescent="0.2">
      <c r="A1022" s="69"/>
      <c r="B1022" s="69"/>
      <c r="C1022" s="69"/>
      <c r="D1022" s="69"/>
      <c r="E1022" s="69"/>
      <c r="F1022" s="69"/>
      <c r="G1022" s="69"/>
      <c r="H1022" s="69"/>
      <c r="I1022" s="69"/>
      <c r="J1022" s="69"/>
      <c r="K1022" s="69"/>
      <c r="L1022" s="69"/>
      <c r="M1022" s="69"/>
      <c r="N1022" s="69"/>
      <c r="O1022" s="69"/>
      <c r="P1022" s="69"/>
      <c r="Q1022" s="69"/>
      <c r="R1022" s="69"/>
    </row>
    <row r="1023" spans="1:18" x14ac:dyDescent="0.2">
      <c r="A1023" s="69"/>
      <c r="B1023" s="69"/>
      <c r="C1023" s="69"/>
      <c r="D1023" s="69"/>
      <c r="E1023" s="69"/>
      <c r="F1023" s="69"/>
      <c r="G1023" s="69"/>
      <c r="H1023" s="69"/>
      <c r="I1023" s="69"/>
      <c r="J1023" s="69"/>
      <c r="K1023" s="69"/>
      <c r="L1023" s="69"/>
      <c r="M1023" s="69"/>
      <c r="N1023" s="69"/>
      <c r="O1023" s="69"/>
      <c r="P1023" s="69"/>
      <c r="Q1023" s="69"/>
      <c r="R1023" s="69"/>
    </row>
    <row r="1024" spans="1:18" x14ac:dyDescent="0.2">
      <c r="A1024" s="69"/>
      <c r="B1024" s="69"/>
      <c r="C1024" s="69"/>
      <c r="D1024" s="69"/>
      <c r="E1024" s="69"/>
      <c r="F1024" s="69"/>
      <c r="G1024" s="69"/>
      <c r="H1024" s="69"/>
      <c r="I1024" s="69"/>
      <c r="J1024" s="69"/>
      <c r="K1024" s="69"/>
      <c r="L1024" s="69"/>
      <c r="M1024" s="69"/>
      <c r="N1024" s="69"/>
      <c r="O1024" s="69"/>
      <c r="P1024" s="69"/>
      <c r="Q1024" s="69"/>
      <c r="R1024" s="69"/>
    </row>
    <row r="1025" spans="1:18" x14ac:dyDescent="0.2">
      <c r="A1025" s="69"/>
      <c r="B1025" s="69"/>
      <c r="C1025" s="69"/>
      <c r="D1025" s="69"/>
      <c r="E1025" s="69"/>
      <c r="F1025" s="69"/>
      <c r="G1025" s="69"/>
      <c r="H1025" s="69"/>
      <c r="I1025" s="69"/>
      <c r="J1025" s="69"/>
      <c r="K1025" s="69"/>
      <c r="L1025" s="69"/>
      <c r="M1025" s="69"/>
      <c r="N1025" s="69"/>
      <c r="O1025" s="69"/>
      <c r="P1025" s="69"/>
      <c r="Q1025" s="69"/>
      <c r="R1025" s="69"/>
    </row>
    <row r="1026" spans="1:18" x14ac:dyDescent="0.2">
      <c r="A1026" s="69"/>
      <c r="B1026" s="69"/>
      <c r="C1026" s="69"/>
      <c r="D1026" s="69"/>
      <c r="E1026" s="69"/>
      <c r="F1026" s="69"/>
      <c r="G1026" s="69"/>
      <c r="H1026" s="69"/>
      <c r="I1026" s="69"/>
      <c r="J1026" s="69"/>
      <c r="K1026" s="69"/>
      <c r="L1026" s="69"/>
      <c r="M1026" s="69"/>
      <c r="N1026" s="69"/>
      <c r="O1026" s="69"/>
      <c r="P1026" s="69"/>
      <c r="Q1026" s="69"/>
      <c r="R1026" s="69"/>
    </row>
    <row r="1027" spans="1:18" x14ac:dyDescent="0.2">
      <c r="A1027" s="69"/>
      <c r="B1027" s="69"/>
      <c r="C1027" s="69"/>
      <c r="D1027" s="69"/>
      <c r="E1027" s="69"/>
      <c r="F1027" s="69"/>
      <c r="G1027" s="69"/>
      <c r="H1027" s="69"/>
      <c r="I1027" s="69"/>
      <c r="J1027" s="69"/>
      <c r="K1027" s="69"/>
      <c r="L1027" s="69"/>
      <c r="M1027" s="69"/>
      <c r="N1027" s="69"/>
      <c r="O1027" s="69"/>
      <c r="P1027" s="69"/>
      <c r="Q1027" s="69"/>
      <c r="R1027" s="69"/>
    </row>
    <row r="1028" spans="1:18" x14ac:dyDescent="0.2">
      <c r="A1028" s="69"/>
      <c r="B1028" s="69"/>
      <c r="C1028" s="69"/>
      <c r="D1028" s="69"/>
      <c r="E1028" s="69"/>
      <c r="F1028" s="69"/>
      <c r="G1028" s="69"/>
      <c r="H1028" s="69"/>
      <c r="I1028" s="69"/>
      <c r="J1028" s="69"/>
      <c r="K1028" s="69"/>
      <c r="L1028" s="69"/>
      <c r="M1028" s="69"/>
      <c r="N1028" s="69"/>
      <c r="O1028" s="69"/>
      <c r="P1028" s="69"/>
      <c r="Q1028" s="69"/>
      <c r="R1028" s="69"/>
    </row>
    <row r="1029" spans="1:18" x14ac:dyDescent="0.2">
      <c r="A1029" s="69"/>
      <c r="B1029" s="69"/>
      <c r="C1029" s="69"/>
      <c r="D1029" s="69"/>
      <c r="E1029" s="69"/>
      <c r="F1029" s="69"/>
      <c r="G1029" s="69"/>
      <c r="H1029" s="69"/>
      <c r="I1029" s="69"/>
      <c r="J1029" s="69"/>
      <c r="K1029" s="69"/>
      <c r="L1029" s="69"/>
      <c r="M1029" s="69"/>
      <c r="N1029" s="69"/>
      <c r="O1029" s="69"/>
      <c r="P1029" s="69"/>
      <c r="Q1029" s="69"/>
      <c r="R1029" s="69"/>
    </row>
    <row r="1030" spans="1:18" x14ac:dyDescent="0.2">
      <c r="A1030" s="69"/>
      <c r="B1030" s="69"/>
      <c r="C1030" s="69"/>
      <c r="D1030" s="69"/>
      <c r="E1030" s="69"/>
      <c r="F1030" s="69"/>
      <c r="G1030" s="69"/>
      <c r="H1030" s="69"/>
      <c r="I1030" s="69"/>
      <c r="J1030" s="69"/>
      <c r="K1030" s="69"/>
      <c r="L1030" s="69"/>
      <c r="M1030" s="69"/>
      <c r="N1030" s="69"/>
      <c r="O1030" s="69"/>
      <c r="P1030" s="69"/>
      <c r="Q1030" s="69"/>
      <c r="R1030" s="69"/>
    </row>
    <row r="1031" spans="1:18" x14ac:dyDescent="0.2">
      <c r="A1031" s="69"/>
      <c r="B1031" s="69"/>
      <c r="C1031" s="69"/>
      <c r="D1031" s="69"/>
      <c r="E1031" s="69"/>
      <c r="F1031" s="69"/>
      <c r="G1031" s="69"/>
      <c r="H1031" s="69"/>
      <c r="I1031" s="69"/>
      <c r="J1031" s="69"/>
      <c r="K1031" s="69"/>
      <c r="L1031" s="69"/>
      <c r="M1031" s="69"/>
      <c r="N1031" s="69"/>
      <c r="O1031" s="69"/>
      <c r="P1031" s="69"/>
      <c r="Q1031" s="69"/>
      <c r="R1031" s="69"/>
    </row>
    <row r="1032" spans="1:18" ht="23.25" x14ac:dyDescent="0.35">
      <c r="A1032" s="71" t="s">
        <v>2579</v>
      </c>
      <c r="B1032" s="69"/>
      <c r="C1032" s="69"/>
      <c r="D1032" s="69"/>
      <c r="E1032" s="69"/>
      <c r="F1032" s="69"/>
      <c r="G1032" s="69"/>
      <c r="H1032" s="69"/>
      <c r="I1032" s="69"/>
      <c r="J1032" s="69"/>
      <c r="K1032" s="69"/>
      <c r="L1032" s="69"/>
      <c r="M1032" s="69"/>
      <c r="N1032" s="69"/>
      <c r="O1032" s="69"/>
      <c r="P1032" s="69"/>
      <c r="Q1032" s="69"/>
      <c r="R1032" s="69"/>
    </row>
    <row r="1033" spans="1:18" x14ac:dyDescent="0.2">
      <c r="A1033" s="69"/>
      <c r="B1033" s="69"/>
      <c r="C1033" s="69"/>
      <c r="D1033" s="69"/>
      <c r="E1033" s="69"/>
      <c r="F1033" s="69"/>
      <c r="G1033" s="69"/>
      <c r="H1033" s="69"/>
      <c r="I1033" s="69"/>
      <c r="J1033" s="69"/>
      <c r="K1033" s="69"/>
      <c r="L1033" s="69"/>
      <c r="M1033" s="69"/>
      <c r="N1033" s="69"/>
      <c r="O1033" s="69"/>
      <c r="P1033" s="69"/>
      <c r="Q1033" s="69"/>
      <c r="R1033" s="69"/>
    </row>
    <row r="1034" spans="1:18" x14ac:dyDescent="0.2">
      <c r="A1034" s="69"/>
      <c r="B1034" s="69"/>
      <c r="C1034" s="69"/>
      <c r="D1034" s="69"/>
      <c r="E1034" s="69"/>
      <c r="F1034" s="69"/>
      <c r="G1034" s="69"/>
      <c r="H1034" s="69"/>
      <c r="I1034" s="69"/>
      <c r="J1034" s="69"/>
      <c r="K1034" s="69"/>
      <c r="L1034" s="69"/>
      <c r="M1034" s="69"/>
      <c r="N1034" s="69"/>
      <c r="O1034" s="69"/>
      <c r="P1034" s="69"/>
      <c r="Q1034" s="69"/>
      <c r="R1034" s="69"/>
    </row>
    <row r="1035" spans="1:18" x14ac:dyDescent="0.2">
      <c r="A1035" s="69"/>
      <c r="B1035" s="69"/>
      <c r="C1035" s="69"/>
      <c r="D1035" s="69"/>
      <c r="E1035" s="69"/>
      <c r="F1035" s="69"/>
      <c r="G1035" s="69"/>
      <c r="H1035" s="69"/>
      <c r="I1035" s="69"/>
      <c r="J1035" s="69"/>
      <c r="K1035" s="69"/>
      <c r="L1035" s="69"/>
      <c r="M1035" s="69"/>
      <c r="N1035" s="69"/>
      <c r="O1035" s="69"/>
      <c r="P1035" s="69"/>
      <c r="Q1035" s="69"/>
      <c r="R1035" s="69"/>
    </row>
    <row r="1036" spans="1:18" x14ac:dyDescent="0.2">
      <c r="A1036" s="69"/>
      <c r="B1036" s="69"/>
      <c r="C1036" s="69"/>
      <c r="D1036" s="69"/>
      <c r="E1036" s="69"/>
      <c r="F1036" s="69"/>
      <c r="G1036" s="69"/>
      <c r="H1036" s="69"/>
      <c r="I1036" s="69"/>
      <c r="J1036" s="69"/>
      <c r="K1036" s="69"/>
      <c r="L1036" s="69"/>
      <c r="M1036" s="69"/>
      <c r="N1036" s="69"/>
      <c r="O1036" s="69"/>
      <c r="P1036" s="69"/>
      <c r="Q1036" s="69"/>
      <c r="R1036" s="69"/>
    </row>
    <row r="1037" spans="1:18" x14ac:dyDescent="0.2">
      <c r="A1037" s="69"/>
      <c r="B1037" s="69"/>
      <c r="C1037" s="69"/>
      <c r="D1037" s="69"/>
      <c r="E1037" s="69"/>
      <c r="F1037" s="69"/>
      <c r="G1037" s="69"/>
      <c r="H1037" s="69"/>
      <c r="I1037" s="69"/>
      <c r="J1037" s="69"/>
      <c r="K1037" s="69"/>
      <c r="L1037" s="69"/>
      <c r="M1037" s="69"/>
      <c r="N1037" s="69"/>
      <c r="O1037" s="69"/>
      <c r="P1037" s="69"/>
      <c r="Q1037" s="69"/>
      <c r="R1037" s="69"/>
    </row>
    <row r="1038" spans="1:18" x14ac:dyDescent="0.2">
      <c r="A1038" s="69"/>
      <c r="B1038" s="69"/>
      <c r="C1038" s="69"/>
      <c r="D1038" s="69"/>
      <c r="E1038" s="69"/>
      <c r="F1038" s="69"/>
      <c r="G1038" s="69"/>
      <c r="H1038" s="69"/>
      <c r="I1038" s="69"/>
      <c r="J1038" s="69"/>
      <c r="K1038" s="69"/>
      <c r="L1038" s="69"/>
      <c r="M1038" s="69"/>
      <c r="N1038" s="69"/>
      <c r="O1038" s="69"/>
      <c r="P1038" s="69"/>
      <c r="Q1038" s="69"/>
      <c r="R1038" s="69"/>
    </row>
    <row r="1039" spans="1:18" x14ac:dyDescent="0.2">
      <c r="A1039" s="69"/>
      <c r="B1039" s="69"/>
      <c r="C1039" s="69"/>
      <c r="D1039" s="69"/>
      <c r="E1039" s="69"/>
      <c r="F1039" s="69"/>
      <c r="G1039" s="69"/>
      <c r="H1039" s="69"/>
      <c r="I1039" s="69"/>
      <c r="J1039" s="69"/>
      <c r="K1039" s="69"/>
      <c r="L1039" s="69"/>
      <c r="M1039" s="69"/>
      <c r="N1039" s="69"/>
      <c r="O1039" s="69"/>
      <c r="P1039" s="69"/>
      <c r="Q1039" s="69"/>
      <c r="R1039" s="69"/>
    </row>
    <row r="1040" spans="1:18" x14ac:dyDescent="0.2">
      <c r="A1040" s="69"/>
      <c r="B1040" s="69"/>
      <c r="C1040" s="69"/>
      <c r="D1040" s="69"/>
      <c r="E1040" s="69"/>
      <c r="F1040" s="69"/>
      <c r="G1040" s="69"/>
      <c r="H1040" s="69"/>
      <c r="I1040" s="69"/>
      <c r="J1040" s="69"/>
      <c r="K1040" s="69"/>
      <c r="L1040" s="69"/>
      <c r="M1040" s="69"/>
      <c r="N1040" s="69"/>
      <c r="O1040" s="69"/>
      <c r="P1040" s="69"/>
      <c r="Q1040" s="69"/>
      <c r="R1040" s="69"/>
    </row>
    <row r="1041" spans="1:18" x14ac:dyDescent="0.2">
      <c r="A1041" s="69"/>
      <c r="B1041" s="69"/>
      <c r="C1041" s="69"/>
      <c r="D1041" s="69"/>
      <c r="E1041" s="69"/>
      <c r="F1041" s="69"/>
      <c r="G1041" s="69"/>
      <c r="H1041" s="69"/>
      <c r="I1041" s="69"/>
      <c r="J1041" s="69"/>
      <c r="K1041" s="69"/>
      <c r="L1041" s="69"/>
      <c r="M1041" s="69"/>
      <c r="N1041" s="69"/>
      <c r="O1041" s="69"/>
      <c r="P1041" s="69"/>
      <c r="Q1041" s="69"/>
      <c r="R1041" s="69"/>
    </row>
    <row r="1042" spans="1:18" x14ac:dyDescent="0.2">
      <c r="A1042" s="69"/>
      <c r="B1042" s="69"/>
      <c r="C1042" s="69"/>
      <c r="D1042" s="69"/>
      <c r="E1042" s="69"/>
      <c r="F1042" s="69"/>
      <c r="G1042" s="69"/>
      <c r="H1042" s="69"/>
      <c r="I1042" s="69"/>
      <c r="J1042" s="69"/>
      <c r="K1042" s="69"/>
      <c r="L1042" s="69"/>
      <c r="M1042" s="69"/>
      <c r="N1042" s="69"/>
      <c r="O1042" s="69"/>
      <c r="P1042" s="69"/>
      <c r="Q1042" s="69"/>
      <c r="R1042" s="69"/>
    </row>
    <row r="1043" spans="1:18" x14ac:dyDescent="0.2">
      <c r="A1043" s="69"/>
      <c r="B1043" s="69"/>
      <c r="C1043" s="69"/>
      <c r="D1043" s="69"/>
      <c r="E1043" s="69"/>
      <c r="F1043" s="69"/>
      <c r="G1043" s="69"/>
      <c r="H1043" s="69"/>
      <c r="I1043" s="69"/>
      <c r="J1043" s="69"/>
      <c r="K1043" s="69"/>
      <c r="L1043" s="69"/>
      <c r="M1043" s="69"/>
      <c r="N1043" s="69"/>
      <c r="O1043" s="69"/>
      <c r="P1043" s="69"/>
      <c r="Q1043" s="69"/>
      <c r="R1043" s="69"/>
    </row>
    <row r="1044" spans="1:18" x14ac:dyDescent="0.2">
      <c r="A1044" s="69"/>
      <c r="B1044" s="69"/>
      <c r="C1044" s="69"/>
      <c r="D1044" s="69"/>
      <c r="E1044" s="69"/>
      <c r="F1044" s="69"/>
      <c r="G1044" s="69"/>
      <c r="H1044" s="69"/>
      <c r="I1044" s="69"/>
      <c r="J1044" s="69"/>
      <c r="K1044" s="69"/>
      <c r="L1044" s="69"/>
      <c r="M1044" s="69"/>
      <c r="N1044" s="69"/>
      <c r="O1044" s="69"/>
      <c r="P1044" s="69"/>
      <c r="Q1044" s="69"/>
      <c r="R1044" s="69"/>
    </row>
    <row r="1045" spans="1:18" x14ac:dyDescent="0.2">
      <c r="A1045" s="69"/>
      <c r="B1045" s="69"/>
      <c r="C1045" s="69"/>
      <c r="D1045" s="69"/>
      <c r="E1045" s="69"/>
      <c r="F1045" s="69"/>
      <c r="G1045" s="69"/>
      <c r="H1045" s="69"/>
      <c r="I1045" s="69"/>
      <c r="J1045" s="69"/>
      <c r="K1045" s="69"/>
      <c r="L1045" s="69"/>
      <c r="M1045" s="69"/>
      <c r="N1045" s="69"/>
      <c r="O1045" s="69"/>
      <c r="P1045" s="69"/>
      <c r="Q1045" s="69"/>
      <c r="R1045" s="69"/>
    </row>
    <row r="1046" spans="1:18" x14ac:dyDescent="0.2">
      <c r="A1046" s="69"/>
      <c r="B1046" s="69"/>
      <c r="C1046" s="69"/>
      <c r="D1046" s="69"/>
      <c r="E1046" s="69"/>
      <c r="F1046" s="69"/>
      <c r="G1046" s="69"/>
      <c r="H1046" s="69"/>
      <c r="I1046" s="69"/>
      <c r="J1046" s="69"/>
      <c r="K1046" s="69"/>
      <c r="L1046" s="69"/>
      <c r="M1046" s="69"/>
      <c r="N1046" s="69"/>
      <c r="O1046" s="69"/>
      <c r="P1046" s="69"/>
      <c r="Q1046" s="69"/>
      <c r="R1046" s="69"/>
    </row>
    <row r="1047" spans="1:18" x14ac:dyDescent="0.2">
      <c r="A1047" s="69"/>
      <c r="B1047" s="69"/>
      <c r="C1047" s="69"/>
      <c r="D1047" s="69"/>
      <c r="E1047" s="69"/>
      <c r="F1047" s="69"/>
      <c r="G1047" s="69"/>
      <c r="H1047" s="69"/>
      <c r="I1047" s="69"/>
      <c r="J1047" s="69"/>
      <c r="K1047" s="69"/>
      <c r="L1047" s="69"/>
      <c r="M1047" s="69"/>
      <c r="N1047" s="69"/>
      <c r="O1047" s="69"/>
      <c r="P1047" s="69"/>
      <c r="Q1047" s="69"/>
      <c r="R1047" s="69"/>
    </row>
    <row r="1048" spans="1:18" x14ac:dyDescent="0.2">
      <c r="A1048" s="69"/>
      <c r="B1048" s="69"/>
      <c r="C1048" s="69"/>
      <c r="D1048" s="69"/>
      <c r="E1048" s="69"/>
      <c r="F1048" s="69"/>
      <c r="G1048" s="69"/>
      <c r="H1048" s="69"/>
      <c r="I1048" s="69"/>
      <c r="J1048" s="69"/>
      <c r="K1048" s="69"/>
      <c r="L1048" s="69"/>
      <c r="M1048" s="69"/>
      <c r="N1048" s="69"/>
      <c r="O1048" s="69"/>
      <c r="P1048" s="69"/>
      <c r="Q1048" s="69"/>
      <c r="R1048" s="69"/>
    </row>
    <row r="1049" spans="1:18" x14ac:dyDescent="0.2">
      <c r="A1049" s="69"/>
      <c r="B1049" s="69"/>
      <c r="C1049" s="69"/>
      <c r="D1049" s="69"/>
      <c r="E1049" s="69"/>
      <c r="F1049" s="69"/>
      <c r="G1049" s="69"/>
      <c r="H1049" s="69"/>
      <c r="I1049" s="69"/>
      <c r="J1049" s="69"/>
      <c r="K1049" s="69"/>
      <c r="L1049" s="69"/>
      <c r="M1049" s="69"/>
      <c r="N1049" s="69"/>
      <c r="O1049" s="69"/>
      <c r="P1049" s="69"/>
      <c r="Q1049" s="69"/>
      <c r="R1049" s="69"/>
    </row>
    <row r="1050" spans="1:18" x14ac:dyDescent="0.2">
      <c r="A1050" s="69"/>
      <c r="B1050" s="69"/>
      <c r="C1050" s="69"/>
      <c r="D1050" s="69"/>
      <c r="E1050" s="69"/>
      <c r="F1050" s="69"/>
      <c r="G1050" s="69"/>
      <c r="H1050" s="69"/>
      <c r="I1050" s="69"/>
      <c r="J1050" s="69"/>
      <c r="K1050" s="69"/>
      <c r="L1050" s="69"/>
      <c r="M1050" s="69"/>
      <c r="N1050" s="69"/>
      <c r="O1050" s="69"/>
      <c r="P1050" s="69"/>
      <c r="Q1050" s="69"/>
      <c r="R1050" s="69"/>
    </row>
    <row r="1051" spans="1:18" x14ac:dyDescent="0.2">
      <c r="A1051" s="69"/>
      <c r="B1051" s="69"/>
      <c r="C1051" s="69"/>
      <c r="D1051" s="69"/>
      <c r="E1051" s="69"/>
      <c r="F1051" s="69"/>
      <c r="G1051" s="69"/>
      <c r="H1051" s="69"/>
      <c r="I1051" s="69"/>
      <c r="J1051" s="69"/>
      <c r="K1051" s="69"/>
      <c r="L1051" s="69"/>
      <c r="M1051" s="69"/>
      <c r="N1051" s="69"/>
      <c r="O1051" s="69"/>
      <c r="P1051" s="69"/>
      <c r="Q1051" s="69"/>
      <c r="R1051" s="69"/>
    </row>
    <row r="1052" spans="1:18" x14ac:dyDescent="0.2">
      <c r="A1052" s="69"/>
      <c r="B1052" s="69"/>
      <c r="C1052" s="69"/>
      <c r="D1052" s="69"/>
      <c r="E1052" s="69"/>
      <c r="F1052" s="69"/>
      <c r="G1052" s="69"/>
      <c r="H1052" s="69"/>
      <c r="I1052" s="69"/>
      <c r="J1052" s="69"/>
      <c r="K1052" s="69"/>
      <c r="L1052" s="69"/>
      <c r="M1052" s="69"/>
      <c r="N1052" s="69"/>
      <c r="O1052" s="69"/>
      <c r="P1052" s="69"/>
      <c r="Q1052" s="69"/>
      <c r="R1052" s="69"/>
    </row>
    <row r="1053" spans="1:18" x14ac:dyDescent="0.2">
      <c r="A1053" s="69"/>
      <c r="B1053" s="69"/>
      <c r="C1053" s="69"/>
      <c r="D1053" s="69"/>
      <c r="E1053" s="69"/>
      <c r="F1053" s="69"/>
      <c r="G1053" s="69"/>
      <c r="H1053" s="69"/>
      <c r="I1053" s="69"/>
      <c r="J1053" s="69"/>
      <c r="K1053" s="69"/>
      <c r="L1053" s="69"/>
      <c r="M1053" s="69"/>
      <c r="N1053" s="69"/>
      <c r="O1053" s="69"/>
      <c r="P1053" s="69"/>
      <c r="Q1053" s="69"/>
      <c r="R1053" s="69"/>
    </row>
    <row r="1054" spans="1:18" x14ac:dyDescent="0.2">
      <c r="A1054" s="69"/>
      <c r="B1054" s="69"/>
      <c r="C1054" s="69"/>
      <c r="D1054" s="69"/>
      <c r="E1054" s="69"/>
      <c r="F1054" s="69"/>
      <c r="G1054" s="69"/>
      <c r="H1054" s="69"/>
      <c r="I1054" s="69"/>
      <c r="J1054" s="69"/>
      <c r="K1054" s="69"/>
      <c r="L1054" s="69"/>
      <c r="M1054" s="69"/>
      <c r="N1054" s="69"/>
      <c r="O1054" s="69"/>
      <c r="P1054" s="69"/>
      <c r="Q1054" s="69"/>
      <c r="R1054" s="69"/>
    </row>
    <row r="1055" spans="1:18" x14ac:dyDescent="0.2">
      <c r="A1055" s="69"/>
      <c r="B1055" s="69"/>
      <c r="C1055" s="69"/>
      <c r="D1055" s="69"/>
      <c r="E1055" s="69"/>
      <c r="F1055" s="69"/>
      <c r="G1055" s="69"/>
      <c r="H1055" s="69"/>
      <c r="I1055" s="69"/>
      <c r="J1055" s="69"/>
      <c r="K1055" s="69"/>
      <c r="L1055" s="69"/>
      <c r="M1055" s="69"/>
      <c r="N1055" s="69"/>
      <c r="O1055" s="69"/>
      <c r="P1055" s="69"/>
      <c r="Q1055" s="69"/>
      <c r="R1055" s="69"/>
    </row>
    <row r="1056" spans="1:18" x14ac:dyDescent="0.2">
      <c r="A1056" s="69"/>
      <c r="B1056" s="69"/>
      <c r="C1056" s="69"/>
      <c r="D1056" s="69"/>
      <c r="E1056" s="69"/>
      <c r="F1056" s="69"/>
      <c r="G1056" s="69"/>
      <c r="H1056" s="69"/>
      <c r="I1056" s="69"/>
      <c r="J1056" s="69"/>
      <c r="K1056" s="69"/>
      <c r="L1056" s="69"/>
      <c r="M1056" s="69"/>
      <c r="N1056" s="69"/>
      <c r="O1056" s="69"/>
      <c r="P1056" s="69"/>
      <c r="Q1056" s="69"/>
      <c r="R1056" s="69"/>
    </row>
    <row r="1057" spans="1:18" x14ac:dyDescent="0.2">
      <c r="A1057" s="69"/>
      <c r="B1057" s="69"/>
      <c r="C1057" s="69"/>
      <c r="D1057" s="69"/>
      <c r="E1057" s="69"/>
      <c r="F1057" s="69"/>
      <c r="G1057" s="69"/>
      <c r="H1057" s="69"/>
      <c r="I1057" s="69"/>
      <c r="J1057" s="69"/>
      <c r="K1057" s="69"/>
      <c r="L1057" s="69"/>
      <c r="M1057" s="69"/>
      <c r="N1057" s="69"/>
      <c r="O1057" s="69"/>
      <c r="P1057" s="69"/>
      <c r="Q1057" s="69"/>
      <c r="R1057" s="69"/>
    </row>
    <row r="1058" spans="1:18" x14ac:dyDescent="0.2">
      <c r="A1058" s="69"/>
      <c r="B1058" s="69"/>
      <c r="C1058" s="69"/>
      <c r="D1058" s="69"/>
      <c r="E1058" s="69"/>
      <c r="F1058" s="69"/>
      <c r="G1058" s="69"/>
      <c r="H1058" s="69"/>
      <c r="I1058" s="69"/>
      <c r="J1058" s="69"/>
      <c r="K1058" s="69"/>
      <c r="L1058" s="69"/>
      <c r="M1058" s="69"/>
      <c r="N1058" s="69"/>
      <c r="O1058" s="69"/>
      <c r="P1058" s="69"/>
      <c r="Q1058" s="69"/>
      <c r="R1058" s="69"/>
    </row>
    <row r="1059" spans="1:18" x14ac:dyDescent="0.2">
      <c r="A1059" s="69"/>
      <c r="B1059" s="69"/>
      <c r="C1059" s="69"/>
      <c r="D1059" s="69"/>
      <c r="E1059" s="69"/>
      <c r="F1059" s="69"/>
      <c r="G1059" s="69"/>
      <c r="H1059" s="69"/>
      <c r="I1059" s="69"/>
      <c r="J1059" s="69"/>
      <c r="K1059" s="69"/>
      <c r="L1059" s="69"/>
      <c r="M1059" s="69"/>
      <c r="N1059" s="69"/>
      <c r="O1059" s="69"/>
      <c r="P1059" s="69"/>
      <c r="Q1059" s="69"/>
      <c r="R1059" s="69"/>
    </row>
    <row r="1060" spans="1:18" ht="23.25" x14ac:dyDescent="0.35">
      <c r="A1060" s="71" t="s">
        <v>2590</v>
      </c>
      <c r="B1060" s="69"/>
      <c r="C1060" s="69"/>
      <c r="D1060" s="69"/>
      <c r="E1060" s="69"/>
      <c r="F1060" s="69"/>
      <c r="G1060" s="69"/>
      <c r="H1060" s="69"/>
      <c r="I1060" s="69"/>
      <c r="J1060" s="69"/>
      <c r="K1060" s="69"/>
      <c r="L1060" s="69"/>
      <c r="M1060" s="69"/>
      <c r="N1060" s="69"/>
      <c r="O1060" s="69"/>
      <c r="P1060" s="69"/>
      <c r="Q1060" s="133" t="s">
        <v>2686</v>
      </c>
      <c r="R1060" s="134">
        <v>0</v>
      </c>
    </row>
    <row r="1061" spans="1:18" x14ac:dyDescent="0.2">
      <c r="A1061" s="69"/>
      <c r="B1061" s="69"/>
      <c r="C1061" s="69"/>
      <c r="D1061" s="69"/>
      <c r="E1061" s="69"/>
      <c r="F1061" s="69"/>
      <c r="G1061" s="69"/>
      <c r="H1061" s="69"/>
      <c r="I1061" s="69"/>
      <c r="J1061" s="69"/>
      <c r="K1061" s="69"/>
      <c r="L1061" s="69"/>
      <c r="M1061" s="69"/>
      <c r="N1061" s="69"/>
      <c r="O1061" s="69"/>
      <c r="P1061" s="69"/>
      <c r="Q1061" s="69"/>
      <c r="R1061" s="69"/>
    </row>
    <row r="1062" spans="1:18" x14ac:dyDescent="0.2">
      <c r="A1062" s="69"/>
      <c r="B1062" s="69"/>
      <c r="C1062" s="69"/>
      <c r="D1062" s="69"/>
      <c r="E1062" s="69"/>
      <c r="F1062" s="69"/>
      <c r="G1062" s="69"/>
      <c r="H1062" s="69"/>
      <c r="I1062" s="69"/>
      <c r="J1062" s="69"/>
      <c r="K1062" s="69"/>
      <c r="L1062" s="69"/>
      <c r="M1062" s="69"/>
      <c r="N1062" s="69"/>
      <c r="O1062" s="69"/>
      <c r="P1062" s="69"/>
      <c r="Q1062" s="69"/>
      <c r="R1062" s="69"/>
    </row>
    <row r="1063" spans="1:18" x14ac:dyDescent="0.2">
      <c r="A1063" s="69"/>
      <c r="B1063" s="69"/>
      <c r="C1063" s="69"/>
      <c r="D1063" s="69"/>
      <c r="E1063" s="69"/>
      <c r="F1063" s="69"/>
      <c r="G1063" s="69"/>
      <c r="H1063" s="69"/>
      <c r="I1063" s="69"/>
      <c r="J1063" s="69"/>
      <c r="K1063" s="69"/>
      <c r="L1063" s="69"/>
      <c r="M1063" s="69"/>
      <c r="N1063" s="69"/>
      <c r="O1063" s="69"/>
      <c r="P1063" s="69"/>
      <c r="Q1063" s="69"/>
      <c r="R1063" s="69"/>
    </row>
    <row r="1064" spans="1:18" x14ac:dyDescent="0.2">
      <c r="A1064" s="69"/>
      <c r="B1064" s="69"/>
      <c r="C1064" s="69"/>
      <c r="D1064" s="69"/>
      <c r="E1064" s="69"/>
      <c r="F1064" s="69"/>
      <c r="G1064" s="69"/>
      <c r="H1064" s="69"/>
      <c r="I1064" s="69"/>
      <c r="J1064" s="69"/>
      <c r="K1064" s="69"/>
      <c r="L1064" s="69"/>
      <c r="M1064" s="69"/>
      <c r="N1064" s="69"/>
      <c r="O1064" s="69"/>
      <c r="P1064" s="69"/>
      <c r="Q1064" s="69"/>
      <c r="R1064" s="69"/>
    </row>
    <row r="1065" spans="1:18" x14ac:dyDescent="0.2">
      <c r="A1065" s="69"/>
      <c r="B1065" s="69"/>
      <c r="C1065" s="69"/>
      <c r="D1065" s="69"/>
      <c r="E1065" s="69"/>
      <c r="F1065" s="69"/>
      <c r="G1065" s="69"/>
      <c r="H1065" s="69"/>
      <c r="I1065" s="69"/>
      <c r="J1065" s="69"/>
      <c r="K1065" s="69"/>
      <c r="L1065" s="69"/>
      <c r="M1065" s="69"/>
      <c r="N1065" s="69"/>
      <c r="O1065" s="69"/>
      <c r="P1065" s="69"/>
      <c r="Q1065" s="69"/>
      <c r="R1065" s="69"/>
    </row>
    <row r="1066" spans="1:18" x14ac:dyDescent="0.2">
      <c r="A1066" s="69"/>
      <c r="B1066" s="69"/>
      <c r="C1066" s="69"/>
      <c r="D1066" s="69"/>
      <c r="E1066" s="69"/>
      <c r="F1066" s="69"/>
      <c r="G1066" s="69"/>
      <c r="H1066" s="69"/>
      <c r="I1066" s="69"/>
      <c r="J1066" s="69"/>
      <c r="K1066" s="69"/>
      <c r="L1066" s="69"/>
      <c r="M1066" s="69"/>
      <c r="N1066" s="69"/>
      <c r="O1066" s="69"/>
      <c r="P1066" s="69"/>
      <c r="Q1066" s="69"/>
      <c r="R1066" s="69"/>
    </row>
    <row r="1067" spans="1:18" x14ac:dyDescent="0.2">
      <c r="A1067" s="69"/>
      <c r="B1067" s="69"/>
      <c r="C1067" s="69"/>
      <c r="D1067" s="69"/>
      <c r="E1067" s="69"/>
      <c r="F1067" s="69"/>
      <c r="G1067" s="69"/>
      <c r="H1067" s="69"/>
      <c r="I1067" s="69"/>
      <c r="J1067" s="69"/>
      <c r="K1067" s="69"/>
      <c r="L1067" s="69"/>
      <c r="M1067" s="69"/>
      <c r="N1067" s="69"/>
      <c r="O1067" s="69"/>
      <c r="P1067" s="69"/>
      <c r="Q1067" s="69"/>
      <c r="R1067" s="69"/>
    </row>
    <row r="1068" spans="1:18" x14ac:dyDescent="0.2">
      <c r="A1068" s="69"/>
      <c r="B1068" s="69"/>
      <c r="C1068" s="69"/>
      <c r="D1068" s="69"/>
      <c r="E1068" s="69"/>
      <c r="F1068" s="69"/>
      <c r="G1068" s="69"/>
      <c r="H1068" s="69"/>
      <c r="I1068" s="69"/>
      <c r="J1068" s="69"/>
      <c r="K1068" s="69"/>
      <c r="L1068" s="69"/>
      <c r="M1068" s="69"/>
      <c r="N1068" s="69"/>
      <c r="O1068" s="69"/>
      <c r="P1068" s="69"/>
      <c r="Q1068" s="69"/>
      <c r="R1068" s="69"/>
    </row>
    <row r="1069" spans="1:18" x14ac:dyDescent="0.2">
      <c r="A1069" s="69"/>
      <c r="B1069" s="69"/>
      <c r="C1069" s="69"/>
      <c r="D1069" s="69"/>
      <c r="E1069" s="69"/>
      <c r="F1069" s="69"/>
      <c r="G1069" s="69"/>
      <c r="H1069" s="69"/>
      <c r="I1069" s="69"/>
      <c r="J1069" s="69"/>
      <c r="K1069" s="69"/>
      <c r="L1069" s="69"/>
      <c r="M1069" s="69"/>
      <c r="N1069" s="69"/>
      <c r="O1069" s="69"/>
      <c r="P1069" s="69"/>
      <c r="Q1069" s="69"/>
      <c r="R1069" s="69"/>
    </row>
    <row r="1070" spans="1:18" x14ac:dyDescent="0.2">
      <c r="A1070" s="69"/>
      <c r="B1070" s="69"/>
      <c r="C1070" s="69"/>
      <c r="D1070" s="69"/>
      <c r="E1070" s="69"/>
      <c r="F1070" s="69"/>
      <c r="G1070" s="69"/>
      <c r="H1070" s="69"/>
      <c r="I1070" s="69"/>
      <c r="J1070" s="69"/>
      <c r="K1070" s="69"/>
      <c r="L1070" s="69"/>
      <c r="M1070" s="69"/>
      <c r="N1070" s="69"/>
      <c r="O1070" s="69"/>
      <c r="P1070" s="69"/>
      <c r="Q1070" s="69"/>
      <c r="R1070" s="69"/>
    </row>
    <row r="1071" spans="1:18" x14ac:dyDescent="0.2">
      <c r="A1071" s="69"/>
      <c r="B1071" s="69"/>
      <c r="C1071" s="69"/>
      <c r="D1071" s="69"/>
      <c r="E1071" s="69"/>
      <c r="F1071" s="69"/>
      <c r="G1071" s="69"/>
      <c r="H1071" s="69"/>
      <c r="I1071" s="69"/>
      <c r="J1071" s="69"/>
      <c r="K1071" s="69"/>
      <c r="L1071" s="69"/>
      <c r="M1071" s="69"/>
      <c r="N1071" s="69"/>
      <c r="O1071" s="69"/>
      <c r="P1071" s="69"/>
      <c r="Q1071" s="69"/>
      <c r="R1071" s="69"/>
    </row>
    <row r="1072" spans="1:18" x14ac:dyDescent="0.2">
      <c r="A1072" s="69"/>
      <c r="B1072" s="69"/>
      <c r="C1072" s="69"/>
      <c r="D1072" s="69"/>
      <c r="E1072" s="69"/>
      <c r="F1072" s="69"/>
      <c r="G1072" s="69"/>
      <c r="H1072" s="69"/>
      <c r="I1072" s="69"/>
      <c r="J1072" s="69"/>
      <c r="K1072" s="69"/>
      <c r="L1072" s="69"/>
      <c r="M1072" s="69"/>
      <c r="N1072" s="69"/>
      <c r="O1072" s="69"/>
      <c r="P1072" s="69"/>
      <c r="Q1072" s="69"/>
      <c r="R1072" s="69"/>
    </row>
    <row r="1073" spans="1:18" x14ac:dyDescent="0.2">
      <c r="A1073" s="69"/>
      <c r="B1073" s="69"/>
      <c r="C1073" s="69"/>
      <c r="D1073" s="69"/>
      <c r="E1073" s="69"/>
      <c r="F1073" s="69"/>
      <c r="G1073" s="69"/>
      <c r="H1073" s="69"/>
      <c r="I1073" s="69"/>
      <c r="J1073" s="69"/>
      <c r="K1073" s="69"/>
      <c r="L1073" s="69"/>
      <c r="M1073" s="69"/>
      <c r="N1073" s="69"/>
      <c r="O1073" s="69"/>
      <c r="P1073" s="69"/>
      <c r="Q1073" s="69"/>
      <c r="R1073" s="69"/>
    </row>
    <row r="1074" spans="1:18" x14ac:dyDescent="0.2">
      <c r="A1074" s="69"/>
      <c r="B1074" s="69"/>
      <c r="C1074" s="69"/>
      <c r="D1074" s="69"/>
      <c r="E1074" s="69"/>
      <c r="F1074" s="69"/>
      <c r="G1074" s="69"/>
      <c r="H1074" s="69"/>
      <c r="I1074" s="69"/>
      <c r="J1074" s="69"/>
      <c r="K1074" s="69"/>
      <c r="L1074" s="69"/>
      <c r="M1074" s="69"/>
      <c r="N1074" s="69"/>
      <c r="O1074" s="69"/>
      <c r="P1074" s="69"/>
      <c r="Q1074" s="69"/>
      <c r="R1074" s="69"/>
    </row>
    <row r="1075" spans="1:18" x14ac:dyDescent="0.2">
      <c r="A1075" s="69"/>
      <c r="B1075" s="69"/>
      <c r="C1075" s="69"/>
      <c r="D1075" s="69"/>
      <c r="E1075" s="69"/>
      <c r="F1075" s="69"/>
      <c r="G1075" s="69"/>
      <c r="H1075" s="69"/>
      <c r="I1075" s="69"/>
      <c r="J1075" s="69"/>
      <c r="K1075" s="69"/>
      <c r="L1075" s="69"/>
      <c r="M1075" s="69"/>
      <c r="N1075" s="69"/>
      <c r="O1075" s="69"/>
      <c r="P1075" s="69"/>
      <c r="Q1075" s="69"/>
      <c r="R1075" s="69"/>
    </row>
    <row r="1076" spans="1:18" x14ac:dyDescent="0.2">
      <c r="A1076" s="69"/>
      <c r="B1076" s="69"/>
      <c r="C1076" s="69"/>
      <c r="D1076" s="69"/>
      <c r="E1076" s="69"/>
      <c r="F1076" s="69"/>
      <c r="G1076" s="69"/>
      <c r="H1076" s="69"/>
      <c r="I1076" s="69"/>
      <c r="J1076" s="69"/>
      <c r="K1076" s="69"/>
      <c r="L1076" s="69"/>
      <c r="M1076" s="69"/>
      <c r="N1076" s="69"/>
      <c r="O1076" s="69"/>
      <c r="P1076" s="69"/>
      <c r="Q1076" s="69"/>
      <c r="R1076" s="69"/>
    </row>
    <row r="1077" spans="1:18" x14ac:dyDescent="0.2">
      <c r="A1077" s="69"/>
      <c r="B1077" s="69"/>
      <c r="C1077" s="69"/>
      <c r="D1077" s="69"/>
      <c r="E1077" s="69"/>
      <c r="F1077" s="69"/>
      <c r="G1077" s="69"/>
      <c r="H1077" s="69"/>
      <c r="I1077" s="69"/>
      <c r="J1077" s="69"/>
      <c r="K1077" s="69"/>
      <c r="L1077" s="69"/>
      <c r="M1077" s="69"/>
      <c r="N1077" s="69"/>
      <c r="O1077" s="69"/>
      <c r="P1077" s="69"/>
      <c r="Q1077" s="69"/>
      <c r="R1077" s="69"/>
    </row>
    <row r="1078" spans="1:18" x14ac:dyDescent="0.2">
      <c r="A1078" s="69"/>
      <c r="B1078" s="69"/>
      <c r="C1078" s="69"/>
      <c r="D1078" s="69"/>
      <c r="E1078" s="69"/>
      <c r="F1078" s="69"/>
      <c r="G1078" s="69"/>
      <c r="H1078" s="69"/>
      <c r="I1078" s="69"/>
      <c r="J1078" s="69"/>
      <c r="K1078" s="69"/>
      <c r="L1078" s="69"/>
      <c r="M1078" s="69"/>
      <c r="N1078" s="69"/>
      <c r="O1078" s="69"/>
      <c r="P1078" s="69"/>
      <c r="Q1078" s="69"/>
      <c r="R1078" s="69"/>
    </row>
    <row r="1079" spans="1:18" x14ac:dyDescent="0.2">
      <c r="A1079" s="69"/>
      <c r="B1079" s="69"/>
      <c r="C1079" s="69"/>
      <c r="D1079" s="69"/>
      <c r="E1079" s="69"/>
      <c r="F1079" s="69"/>
      <c r="G1079" s="69"/>
      <c r="H1079" s="69"/>
      <c r="I1079" s="69"/>
      <c r="J1079" s="69"/>
      <c r="K1079" s="69"/>
      <c r="L1079" s="69"/>
      <c r="M1079" s="69"/>
      <c r="N1079" s="69"/>
      <c r="O1079" s="69"/>
      <c r="P1079" s="69"/>
      <c r="Q1079" s="69"/>
      <c r="R1079" s="69"/>
    </row>
    <row r="1080" spans="1:18" x14ac:dyDescent="0.2">
      <c r="A1080" s="69"/>
      <c r="B1080" s="69"/>
      <c r="C1080" s="69"/>
      <c r="D1080" s="69"/>
      <c r="E1080" s="69"/>
      <c r="F1080" s="69"/>
      <c r="G1080" s="69"/>
      <c r="H1080" s="69"/>
      <c r="I1080" s="69"/>
      <c r="J1080" s="69"/>
      <c r="K1080" s="69"/>
      <c r="L1080" s="69"/>
      <c r="M1080" s="69"/>
      <c r="N1080" s="69"/>
      <c r="O1080" s="69"/>
      <c r="P1080" s="69"/>
      <c r="Q1080" s="69"/>
      <c r="R1080" s="69"/>
    </row>
    <row r="1081" spans="1:18" x14ac:dyDescent="0.2">
      <c r="A1081" s="69"/>
      <c r="B1081" s="69"/>
      <c r="C1081" s="69"/>
      <c r="D1081" s="69"/>
      <c r="E1081" s="69"/>
      <c r="F1081" s="69"/>
      <c r="G1081" s="69"/>
      <c r="H1081" s="69"/>
      <c r="I1081" s="69"/>
      <c r="J1081" s="69"/>
      <c r="K1081" s="69"/>
      <c r="L1081" s="69"/>
      <c r="M1081" s="69"/>
      <c r="N1081" s="69"/>
      <c r="O1081" s="69"/>
      <c r="P1081" s="69"/>
      <c r="Q1081" s="69"/>
      <c r="R1081" s="69"/>
    </row>
    <row r="1082" spans="1:18" x14ac:dyDescent="0.2">
      <c r="A1082" s="69"/>
      <c r="B1082" s="69"/>
      <c r="C1082" s="69"/>
      <c r="D1082" s="69"/>
      <c r="E1082" s="69"/>
      <c r="F1082" s="69"/>
      <c r="G1082" s="69"/>
      <c r="H1082" s="69"/>
      <c r="I1082" s="69"/>
      <c r="J1082" s="69"/>
      <c r="K1082" s="69"/>
      <c r="L1082" s="69"/>
      <c r="M1082" s="69"/>
      <c r="N1082" s="69"/>
      <c r="O1082" s="69"/>
      <c r="P1082" s="69"/>
      <c r="Q1082" s="69"/>
      <c r="R1082" s="69"/>
    </row>
    <row r="1083" spans="1:18" x14ac:dyDescent="0.2">
      <c r="A1083" s="69"/>
      <c r="B1083" s="69"/>
      <c r="C1083" s="69"/>
      <c r="D1083" s="69"/>
      <c r="E1083" s="69"/>
      <c r="F1083" s="69"/>
      <c r="G1083" s="69"/>
      <c r="H1083" s="69"/>
      <c r="I1083" s="69"/>
      <c r="J1083" s="69"/>
      <c r="K1083" s="69"/>
      <c r="L1083" s="69"/>
      <c r="M1083" s="69"/>
      <c r="N1083" s="69"/>
      <c r="O1083" s="69"/>
      <c r="P1083" s="69"/>
      <c r="Q1083" s="69"/>
      <c r="R1083" s="69"/>
    </row>
    <row r="1084" spans="1:18" x14ac:dyDescent="0.2">
      <c r="A1084" s="69"/>
      <c r="B1084" s="69"/>
      <c r="C1084" s="69"/>
      <c r="D1084" s="69"/>
      <c r="E1084" s="69"/>
      <c r="F1084" s="69"/>
      <c r="G1084" s="69"/>
      <c r="H1084" s="69"/>
      <c r="I1084" s="69"/>
      <c r="J1084" s="69"/>
      <c r="K1084" s="69"/>
      <c r="L1084" s="69"/>
      <c r="M1084" s="69"/>
      <c r="N1084" s="69"/>
      <c r="O1084" s="69"/>
      <c r="P1084" s="69"/>
      <c r="Q1084" s="69"/>
      <c r="R1084" s="69"/>
    </row>
    <row r="1085" spans="1:18" x14ac:dyDescent="0.2">
      <c r="A1085" s="69"/>
      <c r="B1085" s="69"/>
      <c r="C1085" s="69"/>
      <c r="D1085" s="69"/>
      <c r="E1085" s="69"/>
      <c r="F1085" s="69"/>
      <c r="G1085" s="69"/>
      <c r="H1085" s="69"/>
      <c r="I1085" s="69"/>
      <c r="J1085" s="69"/>
      <c r="K1085" s="69"/>
      <c r="L1085" s="69"/>
      <c r="M1085" s="69"/>
      <c r="N1085" s="69"/>
      <c r="O1085" s="69"/>
      <c r="P1085" s="69"/>
      <c r="Q1085" s="69"/>
      <c r="R1085" s="69"/>
    </row>
    <row r="1086" spans="1:18" x14ac:dyDescent="0.2">
      <c r="A1086" s="69"/>
      <c r="B1086" s="69"/>
      <c r="C1086" s="69"/>
      <c r="D1086" s="69"/>
      <c r="E1086" s="69"/>
      <c r="F1086" s="69"/>
      <c r="G1086" s="69"/>
      <c r="H1086" s="69"/>
      <c r="I1086" s="69"/>
      <c r="J1086" s="69"/>
      <c r="K1086" s="69"/>
      <c r="L1086" s="69"/>
      <c r="M1086" s="69"/>
      <c r="N1086" s="69"/>
      <c r="O1086" s="69"/>
      <c r="P1086" s="69"/>
      <c r="Q1086" s="69"/>
      <c r="R1086" s="69"/>
    </row>
    <row r="1087" spans="1:18" ht="23.25" x14ac:dyDescent="0.35">
      <c r="A1087" s="71" t="s">
        <v>2591</v>
      </c>
      <c r="B1087" s="69"/>
      <c r="C1087" s="69"/>
      <c r="D1087" s="69"/>
      <c r="E1087" s="69"/>
      <c r="F1087" s="69"/>
      <c r="G1087" s="69"/>
      <c r="H1087" s="69"/>
      <c r="I1087" s="69"/>
      <c r="J1087" s="69"/>
      <c r="K1087" s="69"/>
      <c r="L1087" s="69"/>
      <c r="M1087" s="69"/>
      <c r="N1087" s="69"/>
      <c r="O1087" s="69"/>
      <c r="P1087" s="69"/>
      <c r="Q1087" s="133" t="s">
        <v>2686</v>
      </c>
      <c r="R1087" s="134">
        <v>0.02</v>
      </c>
    </row>
    <row r="1088" spans="1:18" x14ac:dyDescent="0.2">
      <c r="A1088" s="69"/>
      <c r="B1088" s="69"/>
      <c r="C1088" s="69"/>
      <c r="D1088" s="69"/>
      <c r="E1088" s="69"/>
      <c r="F1088" s="69"/>
      <c r="G1088" s="69"/>
      <c r="H1088" s="69"/>
      <c r="I1088" s="69"/>
      <c r="J1088" s="69"/>
      <c r="K1088" s="69"/>
      <c r="L1088" s="69"/>
      <c r="M1088" s="69"/>
      <c r="N1088" s="69"/>
      <c r="O1088" s="69"/>
      <c r="P1088" s="69"/>
      <c r="Q1088" s="69"/>
      <c r="R1088" s="69"/>
    </row>
    <row r="1089" spans="1:18" x14ac:dyDescent="0.2">
      <c r="A1089" s="69"/>
      <c r="B1089" s="69"/>
      <c r="C1089" s="69"/>
      <c r="D1089" s="69"/>
      <c r="E1089" s="69"/>
      <c r="F1089" s="69"/>
      <c r="G1089" s="69"/>
      <c r="H1089" s="69"/>
      <c r="I1089" s="69"/>
      <c r="J1089" s="69"/>
      <c r="K1089" s="69"/>
      <c r="L1089" s="69"/>
      <c r="M1089" s="69"/>
      <c r="N1089" s="69"/>
      <c r="O1089" s="69"/>
      <c r="P1089" s="69"/>
      <c r="Q1089" s="69"/>
      <c r="R1089" s="69"/>
    </row>
    <row r="1090" spans="1:18" x14ac:dyDescent="0.2">
      <c r="A1090" s="69"/>
      <c r="B1090" s="69"/>
      <c r="C1090" s="69"/>
      <c r="D1090" s="69"/>
      <c r="E1090" s="69"/>
      <c r="F1090" s="69"/>
      <c r="G1090" s="69"/>
      <c r="H1090" s="69"/>
      <c r="I1090" s="69"/>
      <c r="J1090" s="69"/>
      <c r="K1090" s="69"/>
      <c r="L1090" s="69"/>
      <c r="M1090" s="69"/>
      <c r="N1090" s="69"/>
      <c r="O1090" s="69"/>
      <c r="P1090" s="69"/>
      <c r="Q1090" s="69"/>
      <c r="R1090" s="69"/>
    </row>
    <row r="1091" spans="1:18" x14ac:dyDescent="0.2">
      <c r="A1091" s="69"/>
      <c r="B1091" s="69"/>
      <c r="C1091" s="69"/>
      <c r="D1091" s="69"/>
      <c r="E1091" s="69"/>
      <c r="F1091" s="69"/>
      <c r="G1091" s="69"/>
      <c r="H1091" s="69"/>
      <c r="I1091" s="69"/>
      <c r="J1091" s="69"/>
      <c r="K1091" s="69"/>
      <c r="L1091" s="69"/>
      <c r="M1091" s="69"/>
      <c r="N1091" s="69"/>
      <c r="O1091" s="69"/>
      <c r="P1091" s="69"/>
      <c r="Q1091" s="69"/>
      <c r="R1091" s="69"/>
    </row>
    <row r="1092" spans="1:18" x14ac:dyDescent="0.2">
      <c r="A1092" s="69"/>
      <c r="B1092" s="69"/>
      <c r="C1092" s="69"/>
      <c r="D1092" s="69"/>
      <c r="E1092" s="69"/>
      <c r="F1092" s="69"/>
      <c r="G1092" s="69"/>
      <c r="H1092" s="69"/>
      <c r="I1092" s="69"/>
      <c r="J1092" s="69"/>
      <c r="K1092" s="69"/>
      <c r="L1092" s="69"/>
      <c r="M1092" s="69"/>
      <c r="N1092" s="69"/>
      <c r="O1092" s="69"/>
      <c r="P1092" s="69"/>
      <c r="Q1092" s="69"/>
      <c r="R1092" s="69"/>
    </row>
    <row r="1093" spans="1:18" x14ac:dyDescent="0.2">
      <c r="A1093" s="69"/>
      <c r="B1093" s="69"/>
      <c r="C1093" s="69"/>
      <c r="D1093" s="69"/>
      <c r="E1093" s="69"/>
      <c r="F1093" s="69"/>
      <c r="G1093" s="69"/>
      <c r="H1093" s="69"/>
      <c r="I1093" s="69"/>
      <c r="J1093" s="69"/>
      <c r="K1093" s="69"/>
      <c r="L1093" s="69"/>
      <c r="M1093" s="69"/>
      <c r="N1093" s="69"/>
      <c r="O1093" s="69"/>
      <c r="P1093" s="69"/>
      <c r="Q1093" s="69"/>
      <c r="R1093" s="69"/>
    </row>
    <row r="1094" spans="1:18" x14ac:dyDescent="0.2">
      <c r="A1094" s="69"/>
      <c r="B1094" s="69"/>
      <c r="C1094" s="69"/>
      <c r="D1094" s="69"/>
      <c r="E1094" s="69"/>
      <c r="F1094" s="69"/>
      <c r="G1094" s="69"/>
      <c r="H1094" s="69"/>
      <c r="I1094" s="69"/>
      <c r="J1094" s="69"/>
      <c r="K1094" s="69"/>
      <c r="L1094" s="69"/>
      <c r="M1094" s="69"/>
      <c r="N1094" s="69"/>
      <c r="O1094" s="69"/>
      <c r="P1094" s="69"/>
      <c r="Q1094" s="69"/>
      <c r="R1094" s="69"/>
    </row>
    <row r="1095" spans="1:18" x14ac:dyDescent="0.2">
      <c r="A1095" s="69"/>
      <c r="B1095" s="69"/>
      <c r="C1095" s="69"/>
      <c r="D1095" s="69"/>
      <c r="E1095" s="69"/>
      <c r="F1095" s="69"/>
      <c r="G1095" s="69"/>
      <c r="H1095" s="69"/>
      <c r="I1095" s="69"/>
      <c r="J1095" s="69"/>
      <c r="K1095" s="69"/>
      <c r="L1095" s="69"/>
      <c r="M1095" s="69"/>
      <c r="N1095" s="69"/>
      <c r="O1095" s="69"/>
      <c r="P1095" s="69"/>
      <c r="Q1095" s="69"/>
      <c r="R1095" s="69"/>
    </row>
    <row r="1096" spans="1:18" x14ac:dyDescent="0.2">
      <c r="A1096" s="69"/>
      <c r="B1096" s="69"/>
      <c r="C1096" s="69"/>
      <c r="D1096" s="69"/>
      <c r="E1096" s="69"/>
      <c r="F1096" s="69"/>
      <c r="G1096" s="69"/>
      <c r="H1096" s="69"/>
      <c r="I1096" s="69"/>
      <c r="J1096" s="69"/>
      <c r="K1096" s="69"/>
      <c r="L1096" s="69"/>
      <c r="M1096" s="69"/>
      <c r="N1096" s="69"/>
      <c r="O1096" s="69"/>
      <c r="P1096" s="69"/>
      <c r="Q1096" s="69"/>
      <c r="R1096" s="69"/>
    </row>
    <row r="1097" spans="1:18" x14ac:dyDescent="0.2">
      <c r="A1097" s="69"/>
      <c r="B1097" s="69"/>
      <c r="C1097" s="69"/>
      <c r="D1097" s="69"/>
      <c r="E1097" s="69"/>
      <c r="F1097" s="69"/>
      <c r="G1097" s="69"/>
      <c r="H1097" s="69"/>
      <c r="I1097" s="69"/>
      <c r="J1097" s="69"/>
      <c r="K1097" s="69"/>
      <c r="L1097" s="69"/>
      <c r="M1097" s="69"/>
      <c r="N1097" s="69"/>
      <c r="O1097" s="69"/>
      <c r="P1097" s="69"/>
      <c r="Q1097" s="69"/>
      <c r="R1097" s="69"/>
    </row>
    <row r="1098" spans="1:18" x14ac:dyDescent="0.2">
      <c r="A1098" s="69"/>
      <c r="B1098" s="69"/>
      <c r="C1098" s="69"/>
      <c r="D1098" s="69"/>
      <c r="E1098" s="69"/>
      <c r="F1098" s="69"/>
      <c r="G1098" s="69"/>
      <c r="H1098" s="69"/>
      <c r="I1098" s="69"/>
      <c r="J1098" s="69"/>
      <c r="K1098" s="69"/>
      <c r="L1098" s="69"/>
      <c r="M1098" s="69"/>
      <c r="N1098" s="69"/>
      <c r="O1098" s="69"/>
      <c r="P1098" s="69"/>
      <c r="Q1098" s="69"/>
      <c r="R1098" s="69"/>
    </row>
    <row r="1099" spans="1:18" x14ac:dyDescent="0.2">
      <c r="A1099" s="69"/>
      <c r="B1099" s="69"/>
      <c r="C1099" s="69"/>
      <c r="D1099" s="69"/>
      <c r="E1099" s="69"/>
      <c r="F1099" s="69"/>
      <c r="G1099" s="69"/>
      <c r="H1099" s="69"/>
      <c r="I1099" s="69"/>
      <c r="J1099" s="69"/>
      <c r="K1099" s="69"/>
      <c r="L1099" s="69"/>
      <c r="M1099" s="69"/>
      <c r="N1099" s="69"/>
      <c r="O1099" s="69"/>
      <c r="P1099" s="69"/>
      <c r="Q1099" s="69"/>
      <c r="R1099" s="69"/>
    </row>
    <row r="1100" spans="1:18" x14ac:dyDescent="0.2">
      <c r="A1100" s="69"/>
      <c r="B1100" s="69"/>
      <c r="C1100" s="69"/>
      <c r="D1100" s="69"/>
      <c r="E1100" s="69"/>
      <c r="F1100" s="69"/>
      <c r="G1100" s="69"/>
      <c r="H1100" s="69"/>
      <c r="I1100" s="69"/>
      <c r="J1100" s="69"/>
      <c r="K1100" s="69"/>
      <c r="L1100" s="69"/>
      <c r="M1100" s="69"/>
      <c r="N1100" s="69"/>
      <c r="O1100" s="69"/>
      <c r="P1100" s="69"/>
      <c r="Q1100" s="69"/>
      <c r="R1100" s="69"/>
    </row>
    <row r="1101" spans="1:18" x14ac:dyDescent="0.2">
      <c r="A1101" s="69"/>
      <c r="B1101" s="69"/>
      <c r="C1101" s="69"/>
      <c r="D1101" s="69"/>
      <c r="E1101" s="69"/>
      <c r="F1101" s="69"/>
      <c r="G1101" s="69"/>
      <c r="H1101" s="69"/>
      <c r="I1101" s="69"/>
      <c r="J1101" s="69"/>
      <c r="K1101" s="69"/>
      <c r="L1101" s="69"/>
      <c r="M1101" s="69"/>
      <c r="N1101" s="69"/>
      <c r="O1101" s="69"/>
      <c r="P1101" s="69"/>
      <c r="Q1101" s="69"/>
      <c r="R1101" s="69"/>
    </row>
    <row r="1102" spans="1:18" x14ac:dyDescent="0.2">
      <c r="A1102" s="69"/>
      <c r="B1102" s="69"/>
      <c r="C1102" s="69"/>
      <c r="D1102" s="69"/>
      <c r="E1102" s="69"/>
      <c r="F1102" s="69"/>
      <c r="G1102" s="69"/>
      <c r="H1102" s="69"/>
      <c r="I1102" s="69"/>
      <c r="J1102" s="69"/>
      <c r="K1102" s="69"/>
      <c r="L1102" s="69"/>
      <c r="M1102" s="69"/>
      <c r="N1102" s="69"/>
      <c r="O1102" s="69"/>
      <c r="P1102" s="69"/>
      <c r="Q1102" s="69"/>
      <c r="R1102" s="69"/>
    </row>
    <row r="1103" spans="1:18" x14ac:dyDescent="0.2">
      <c r="A1103" s="69"/>
      <c r="B1103" s="69"/>
      <c r="C1103" s="69"/>
      <c r="D1103" s="69"/>
      <c r="E1103" s="69"/>
      <c r="F1103" s="69"/>
      <c r="G1103" s="69"/>
      <c r="H1103" s="69"/>
      <c r="I1103" s="69"/>
      <c r="J1103" s="69"/>
      <c r="K1103" s="69"/>
      <c r="L1103" s="69"/>
      <c r="M1103" s="69"/>
      <c r="N1103" s="69"/>
      <c r="O1103" s="69"/>
      <c r="P1103" s="69"/>
      <c r="Q1103" s="69"/>
      <c r="R1103" s="69"/>
    </row>
    <row r="1104" spans="1:18" x14ac:dyDescent="0.2">
      <c r="A1104" s="69"/>
      <c r="B1104" s="69"/>
      <c r="C1104" s="69"/>
      <c r="D1104" s="69"/>
      <c r="E1104" s="69"/>
      <c r="F1104" s="69"/>
      <c r="G1104" s="69"/>
      <c r="H1104" s="69"/>
      <c r="I1104" s="69"/>
      <c r="J1104" s="69"/>
      <c r="K1104" s="69"/>
      <c r="L1104" s="69"/>
      <c r="M1104" s="69"/>
      <c r="N1104" s="69"/>
      <c r="O1104" s="69"/>
      <c r="P1104" s="69"/>
      <c r="Q1104" s="69"/>
      <c r="R1104" s="69"/>
    </row>
    <row r="1105" spans="1:18" x14ac:dyDescent="0.2">
      <c r="A1105" s="69"/>
      <c r="B1105" s="69"/>
      <c r="C1105" s="69"/>
      <c r="D1105" s="69"/>
      <c r="E1105" s="69"/>
      <c r="F1105" s="69"/>
      <c r="G1105" s="69"/>
      <c r="H1105" s="69"/>
      <c r="I1105" s="69"/>
      <c r="J1105" s="69"/>
      <c r="K1105" s="69"/>
      <c r="L1105" s="69"/>
      <c r="M1105" s="69"/>
      <c r="N1105" s="69"/>
      <c r="O1105" s="69"/>
      <c r="P1105" s="69"/>
      <c r="Q1105" s="69"/>
      <c r="R1105" s="69"/>
    </row>
    <row r="1106" spans="1:18" x14ac:dyDescent="0.2">
      <c r="A1106" s="69"/>
      <c r="B1106" s="69"/>
      <c r="C1106" s="69"/>
      <c r="D1106" s="69"/>
      <c r="E1106" s="69"/>
      <c r="F1106" s="69"/>
      <c r="G1106" s="69"/>
      <c r="H1106" s="69"/>
      <c r="I1106" s="69"/>
      <c r="J1106" s="69"/>
      <c r="K1106" s="69"/>
      <c r="L1106" s="69"/>
      <c r="M1106" s="69"/>
      <c r="N1106" s="69"/>
      <c r="O1106" s="69"/>
      <c r="P1106" s="69"/>
      <c r="Q1106" s="69"/>
      <c r="R1106" s="69"/>
    </row>
    <row r="1107" spans="1:18" x14ac:dyDescent="0.2">
      <c r="A1107" s="69"/>
      <c r="B1107" s="69"/>
      <c r="C1107" s="69"/>
      <c r="D1107" s="69"/>
      <c r="E1107" s="69"/>
      <c r="F1107" s="69"/>
      <c r="G1107" s="69"/>
      <c r="H1107" s="69"/>
      <c r="I1107" s="69"/>
      <c r="J1107" s="69"/>
      <c r="K1107" s="69"/>
      <c r="L1107" s="69"/>
      <c r="M1107" s="69"/>
      <c r="N1107" s="69"/>
      <c r="O1107" s="69"/>
      <c r="P1107" s="69"/>
      <c r="Q1107" s="69"/>
      <c r="R1107" s="69"/>
    </row>
    <row r="1108" spans="1:18" x14ac:dyDescent="0.2">
      <c r="A1108" s="69"/>
      <c r="B1108" s="69"/>
      <c r="C1108" s="69"/>
      <c r="D1108" s="69"/>
      <c r="E1108" s="69"/>
      <c r="F1108" s="69"/>
      <c r="G1108" s="69"/>
      <c r="H1108" s="69"/>
      <c r="I1108" s="69"/>
      <c r="J1108" s="69"/>
      <c r="K1108" s="69"/>
      <c r="L1108" s="69"/>
      <c r="M1108" s="69"/>
      <c r="N1108" s="69"/>
      <c r="O1108" s="69"/>
      <c r="P1108" s="69"/>
      <c r="Q1108" s="69"/>
      <c r="R1108" s="69"/>
    </row>
    <row r="1109" spans="1:18" x14ac:dyDescent="0.2">
      <c r="A1109" s="69"/>
      <c r="B1109" s="69"/>
      <c r="C1109" s="69"/>
      <c r="D1109" s="69"/>
      <c r="E1109" s="69"/>
      <c r="F1109" s="69"/>
      <c r="G1109" s="69"/>
      <c r="H1109" s="69"/>
      <c r="I1109" s="69"/>
      <c r="J1109" s="69"/>
      <c r="K1109" s="69"/>
      <c r="L1109" s="69"/>
      <c r="M1109" s="69"/>
      <c r="N1109" s="69"/>
      <c r="O1109" s="69"/>
      <c r="P1109" s="69"/>
      <c r="Q1109" s="69"/>
      <c r="R1109" s="69"/>
    </row>
    <row r="1110" spans="1:18" x14ac:dyDescent="0.2">
      <c r="A1110" s="69"/>
      <c r="B1110" s="69"/>
      <c r="C1110" s="69"/>
      <c r="D1110" s="69"/>
      <c r="E1110" s="69"/>
      <c r="F1110" s="69"/>
      <c r="G1110" s="69"/>
      <c r="H1110" s="69"/>
      <c r="I1110" s="69"/>
      <c r="J1110" s="69"/>
      <c r="K1110" s="69"/>
      <c r="L1110" s="69"/>
      <c r="M1110" s="69"/>
      <c r="N1110" s="69"/>
      <c r="O1110" s="69"/>
      <c r="P1110" s="69"/>
      <c r="Q1110" s="69"/>
      <c r="R1110" s="69"/>
    </row>
    <row r="1111" spans="1:18" x14ac:dyDescent="0.2">
      <c r="A1111" s="69"/>
      <c r="B1111" s="69"/>
      <c r="C1111" s="69"/>
      <c r="D1111" s="69"/>
      <c r="E1111" s="69"/>
      <c r="F1111" s="69"/>
      <c r="G1111" s="69"/>
      <c r="H1111" s="69"/>
      <c r="I1111" s="69"/>
      <c r="J1111" s="69"/>
      <c r="K1111" s="69"/>
      <c r="L1111" s="69"/>
      <c r="M1111" s="69"/>
      <c r="N1111" s="69"/>
      <c r="O1111" s="69"/>
      <c r="P1111" s="69"/>
      <c r="Q1111" s="69"/>
      <c r="R1111" s="69"/>
    </row>
    <row r="1112" spans="1:18" x14ac:dyDescent="0.2">
      <c r="A1112" s="69"/>
      <c r="B1112" s="69"/>
      <c r="C1112" s="69"/>
      <c r="D1112" s="69"/>
      <c r="E1112" s="69"/>
      <c r="F1112" s="69"/>
      <c r="G1112" s="69"/>
      <c r="H1112" s="69"/>
      <c r="I1112" s="69"/>
      <c r="J1112" s="69"/>
      <c r="K1112" s="69"/>
      <c r="L1112" s="69"/>
      <c r="M1112" s="69"/>
      <c r="N1112" s="69"/>
      <c r="O1112" s="69"/>
      <c r="P1112" s="69"/>
      <c r="Q1112" s="69"/>
      <c r="R1112" s="69"/>
    </row>
    <row r="1113" spans="1:18" x14ac:dyDescent="0.2">
      <c r="A1113" s="69"/>
      <c r="B1113" s="69"/>
      <c r="C1113" s="69"/>
      <c r="D1113" s="69"/>
      <c r="E1113" s="69"/>
      <c r="F1113" s="69"/>
      <c r="G1113" s="69"/>
      <c r="H1113" s="69"/>
      <c r="I1113" s="69"/>
      <c r="J1113" s="69"/>
      <c r="K1113" s="69"/>
      <c r="L1113" s="69"/>
      <c r="M1113" s="69"/>
      <c r="N1113" s="69"/>
      <c r="O1113" s="69"/>
      <c r="P1113" s="69"/>
      <c r="Q1113" s="69"/>
      <c r="R1113" s="69"/>
    </row>
    <row r="1114" spans="1:18" ht="23.25" x14ac:dyDescent="0.35">
      <c r="A1114" s="71" t="s">
        <v>2593</v>
      </c>
      <c r="B1114" s="69"/>
      <c r="C1114" s="69"/>
      <c r="D1114" s="69"/>
      <c r="E1114" s="69"/>
      <c r="F1114" s="69"/>
      <c r="G1114" s="69"/>
      <c r="H1114" s="69"/>
      <c r="I1114" s="69"/>
      <c r="J1114" s="69"/>
      <c r="K1114" s="69"/>
      <c r="L1114" s="69"/>
      <c r="M1114" s="69"/>
      <c r="N1114" s="69"/>
      <c r="O1114" s="69"/>
      <c r="P1114" s="69"/>
      <c r="Q1114" s="133" t="s">
        <v>2686</v>
      </c>
      <c r="R1114" s="134">
        <v>0.01</v>
      </c>
    </row>
    <row r="1115" spans="1:18" x14ac:dyDescent="0.2">
      <c r="A1115" s="69"/>
      <c r="B1115" s="69"/>
      <c r="C1115" s="69"/>
      <c r="D1115" s="69"/>
      <c r="E1115" s="69"/>
      <c r="F1115" s="69"/>
      <c r="G1115" s="69"/>
      <c r="H1115" s="69"/>
      <c r="I1115" s="69"/>
      <c r="J1115" s="69"/>
      <c r="K1115" s="69"/>
      <c r="L1115" s="69"/>
      <c r="M1115" s="69"/>
      <c r="N1115" s="69"/>
      <c r="O1115" s="69"/>
      <c r="P1115" s="69"/>
      <c r="Q1115" s="69"/>
      <c r="R1115" s="69"/>
    </row>
    <row r="1116" spans="1:18" x14ac:dyDescent="0.2">
      <c r="A1116" s="69"/>
      <c r="B1116" s="69"/>
      <c r="C1116" s="69"/>
      <c r="D1116" s="69"/>
      <c r="E1116" s="69"/>
      <c r="F1116" s="69"/>
      <c r="G1116" s="69"/>
      <c r="H1116" s="69"/>
      <c r="I1116" s="69"/>
      <c r="J1116" s="69"/>
      <c r="K1116" s="69"/>
      <c r="L1116" s="69"/>
      <c r="M1116" s="69"/>
      <c r="N1116" s="69"/>
      <c r="O1116" s="69"/>
      <c r="P1116" s="69"/>
      <c r="Q1116" s="69"/>
      <c r="R1116" s="69"/>
    </row>
    <row r="1117" spans="1:18" x14ac:dyDescent="0.2">
      <c r="A1117" s="69"/>
      <c r="B1117" s="69"/>
      <c r="C1117" s="69"/>
      <c r="D1117" s="69"/>
      <c r="E1117" s="69"/>
      <c r="F1117" s="69"/>
      <c r="G1117" s="69"/>
      <c r="H1117" s="69"/>
      <c r="I1117" s="69"/>
      <c r="J1117" s="69"/>
      <c r="K1117" s="69"/>
      <c r="L1117" s="69"/>
      <c r="M1117" s="69"/>
      <c r="N1117" s="69"/>
      <c r="O1117" s="69"/>
      <c r="P1117" s="69"/>
      <c r="Q1117" s="69"/>
      <c r="R1117" s="69"/>
    </row>
    <row r="1118" spans="1:18" x14ac:dyDescent="0.2">
      <c r="A1118" s="69"/>
      <c r="B1118" s="69"/>
      <c r="C1118" s="69"/>
      <c r="D1118" s="69"/>
      <c r="E1118" s="69"/>
      <c r="F1118" s="69"/>
      <c r="G1118" s="69"/>
      <c r="H1118" s="69"/>
      <c r="I1118" s="69"/>
      <c r="J1118" s="69"/>
      <c r="K1118" s="69"/>
      <c r="L1118" s="69"/>
      <c r="M1118" s="69"/>
      <c r="N1118" s="69"/>
      <c r="O1118" s="69"/>
      <c r="P1118" s="69"/>
      <c r="Q1118" s="69"/>
      <c r="R1118" s="69"/>
    </row>
    <row r="1119" spans="1:18" x14ac:dyDescent="0.2">
      <c r="A1119" s="69"/>
      <c r="B1119" s="69"/>
      <c r="C1119" s="69"/>
      <c r="D1119" s="69"/>
      <c r="E1119" s="69"/>
      <c r="F1119" s="69"/>
      <c r="G1119" s="69"/>
      <c r="H1119" s="69"/>
      <c r="I1119" s="69"/>
      <c r="J1119" s="69"/>
      <c r="K1119" s="69"/>
      <c r="L1119" s="69"/>
      <c r="M1119" s="69"/>
      <c r="N1119" s="69"/>
      <c r="O1119" s="69"/>
      <c r="P1119" s="69"/>
      <c r="Q1119" s="69"/>
      <c r="R1119" s="69"/>
    </row>
    <row r="1120" spans="1:18" x14ac:dyDescent="0.2">
      <c r="A1120" s="69"/>
      <c r="B1120" s="69"/>
      <c r="C1120" s="69"/>
      <c r="D1120" s="69"/>
      <c r="E1120" s="69"/>
      <c r="F1120" s="69"/>
      <c r="G1120" s="69"/>
      <c r="H1120" s="69"/>
      <c r="I1120" s="69"/>
      <c r="J1120" s="69"/>
      <c r="K1120" s="69"/>
      <c r="L1120" s="69"/>
      <c r="M1120" s="69"/>
      <c r="N1120" s="69"/>
      <c r="O1120" s="69"/>
      <c r="P1120" s="69"/>
      <c r="Q1120" s="69"/>
      <c r="R1120" s="69"/>
    </row>
    <row r="1121" spans="1:18" x14ac:dyDescent="0.2">
      <c r="A1121" s="69"/>
      <c r="B1121" s="69"/>
      <c r="C1121" s="69"/>
      <c r="D1121" s="69"/>
      <c r="E1121" s="69"/>
      <c r="F1121" s="69"/>
      <c r="G1121" s="69"/>
      <c r="H1121" s="69"/>
      <c r="I1121" s="69"/>
      <c r="J1121" s="69"/>
      <c r="K1121" s="69"/>
      <c r="L1121" s="69"/>
      <c r="M1121" s="69"/>
      <c r="N1121" s="69"/>
      <c r="O1121" s="69"/>
      <c r="P1121" s="69"/>
      <c r="Q1121" s="69"/>
      <c r="R1121" s="69"/>
    </row>
    <row r="1122" spans="1:18" x14ac:dyDescent="0.2">
      <c r="A1122" s="69"/>
      <c r="B1122" s="69"/>
      <c r="C1122" s="69"/>
      <c r="D1122" s="69"/>
      <c r="E1122" s="69"/>
      <c r="F1122" s="69"/>
      <c r="G1122" s="69"/>
      <c r="H1122" s="69"/>
      <c r="I1122" s="69"/>
      <c r="J1122" s="69"/>
      <c r="K1122" s="69"/>
      <c r="L1122" s="69"/>
      <c r="M1122" s="69"/>
      <c r="N1122" s="69"/>
      <c r="O1122" s="69"/>
      <c r="P1122" s="69"/>
      <c r="Q1122" s="69"/>
      <c r="R1122" s="69"/>
    </row>
    <row r="1123" spans="1:18" x14ac:dyDescent="0.2">
      <c r="A1123" s="69"/>
      <c r="B1123" s="69"/>
      <c r="C1123" s="69"/>
      <c r="D1123" s="69"/>
      <c r="E1123" s="69"/>
      <c r="F1123" s="69"/>
      <c r="G1123" s="69"/>
      <c r="H1123" s="69"/>
      <c r="I1123" s="69"/>
      <c r="J1123" s="69"/>
      <c r="K1123" s="69"/>
      <c r="L1123" s="69"/>
      <c r="M1123" s="69"/>
      <c r="N1123" s="69"/>
      <c r="O1123" s="69"/>
      <c r="P1123" s="69"/>
      <c r="Q1123" s="69"/>
      <c r="R1123" s="69"/>
    </row>
    <row r="1124" spans="1:18" x14ac:dyDescent="0.2">
      <c r="A1124" s="69"/>
      <c r="B1124" s="69"/>
      <c r="C1124" s="69"/>
      <c r="D1124" s="69"/>
      <c r="E1124" s="69"/>
      <c r="F1124" s="69"/>
      <c r="G1124" s="69"/>
      <c r="H1124" s="69"/>
      <c r="I1124" s="69"/>
      <c r="J1124" s="69"/>
      <c r="K1124" s="69"/>
      <c r="L1124" s="69"/>
      <c r="M1124" s="69"/>
      <c r="N1124" s="69"/>
      <c r="O1124" s="69"/>
      <c r="P1124" s="69"/>
      <c r="Q1124" s="69"/>
      <c r="R1124" s="69"/>
    </row>
    <row r="1125" spans="1:18" x14ac:dyDescent="0.2">
      <c r="A1125" s="69"/>
      <c r="B1125" s="69"/>
      <c r="C1125" s="69"/>
      <c r="D1125" s="69"/>
      <c r="E1125" s="69"/>
      <c r="F1125" s="69"/>
      <c r="G1125" s="69"/>
      <c r="H1125" s="69"/>
      <c r="I1125" s="69"/>
      <c r="J1125" s="69"/>
      <c r="K1125" s="69"/>
      <c r="L1125" s="69"/>
      <c r="M1125" s="69"/>
      <c r="N1125" s="69"/>
      <c r="O1125" s="69"/>
      <c r="P1125" s="69"/>
      <c r="Q1125" s="69"/>
      <c r="R1125" s="69"/>
    </row>
    <row r="1126" spans="1:18" x14ac:dyDescent="0.2">
      <c r="A1126" s="69"/>
      <c r="B1126" s="69"/>
      <c r="C1126" s="69"/>
      <c r="D1126" s="69"/>
      <c r="E1126" s="69"/>
      <c r="F1126" s="69"/>
      <c r="G1126" s="69"/>
      <c r="H1126" s="69"/>
      <c r="I1126" s="69"/>
      <c r="J1126" s="69"/>
      <c r="K1126" s="69"/>
      <c r="L1126" s="69"/>
      <c r="M1126" s="69"/>
      <c r="N1126" s="69"/>
      <c r="O1126" s="69"/>
      <c r="P1126" s="69"/>
      <c r="Q1126" s="69"/>
      <c r="R1126" s="69"/>
    </row>
    <row r="1127" spans="1:18" x14ac:dyDescent="0.2">
      <c r="A1127" s="69"/>
      <c r="B1127" s="69"/>
      <c r="C1127" s="69"/>
      <c r="D1127" s="69"/>
      <c r="E1127" s="69"/>
      <c r="F1127" s="69"/>
      <c r="G1127" s="69"/>
      <c r="H1127" s="69"/>
      <c r="I1127" s="69"/>
      <c r="J1127" s="69"/>
      <c r="K1127" s="69"/>
      <c r="L1127" s="69"/>
      <c r="M1127" s="69"/>
      <c r="N1127" s="69"/>
      <c r="O1127" s="69"/>
      <c r="P1127" s="69"/>
      <c r="Q1127" s="69"/>
      <c r="R1127" s="69"/>
    </row>
    <row r="1128" spans="1:18" x14ac:dyDescent="0.2">
      <c r="A1128" s="69"/>
      <c r="B1128" s="69"/>
      <c r="C1128" s="69"/>
      <c r="D1128" s="69"/>
      <c r="E1128" s="69"/>
      <c r="F1128" s="69"/>
      <c r="G1128" s="69"/>
      <c r="H1128" s="69"/>
      <c r="I1128" s="69"/>
      <c r="J1128" s="69"/>
      <c r="K1128" s="69"/>
      <c r="L1128" s="69"/>
      <c r="M1128" s="69"/>
      <c r="N1128" s="69"/>
      <c r="O1128" s="69"/>
      <c r="P1128" s="69"/>
      <c r="Q1128" s="69"/>
      <c r="R1128" s="69"/>
    </row>
    <row r="1129" spans="1:18" x14ac:dyDescent="0.2">
      <c r="A1129" s="69"/>
      <c r="B1129" s="69"/>
      <c r="C1129" s="69"/>
      <c r="D1129" s="69"/>
      <c r="E1129" s="69"/>
      <c r="F1129" s="69"/>
      <c r="G1129" s="69"/>
      <c r="H1129" s="69"/>
      <c r="I1129" s="69"/>
      <c r="J1129" s="69"/>
      <c r="K1129" s="69"/>
      <c r="L1129" s="69"/>
      <c r="M1129" s="69"/>
      <c r="N1129" s="69"/>
      <c r="O1129" s="69"/>
      <c r="P1129" s="69"/>
      <c r="Q1129" s="69"/>
      <c r="R1129" s="69"/>
    </row>
    <row r="1130" spans="1:18" x14ac:dyDescent="0.2">
      <c r="A1130" s="69"/>
      <c r="B1130" s="69"/>
      <c r="C1130" s="69"/>
      <c r="D1130" s="69"/>
      <c r="E1130" s="69"/>
      <c r="F1130" s="69"/>
      <c r="G1130" s="69"/>
      <c r="H1130" s="69"/>
      <c r="I1130" s="69"/>
      <c r="J1130" s="69"/>
      <c r="K1130" s="69"/>
      <c r="L1130" s="69"/>
      <c r="M1130" s="69"/>
      <c r="N1130" s="69"/>
      <c r="O1130" s="69"/>
      <c r="P1130" s="69"/>
      <c r="Q1130" s="69"/>
      <c r="R1130" s="69"/>
    </row>
    <row r="1131" spans="1:18" x14ac:dyDescent="0.2">
      <c r="A1131" s="69"/>
      <c r="B1131" s="69"/>
      <c r="C1131" s="69"/>
      <c r="D1131" s="69"/>
      <c r="E1131" s="69"/>
      <c r="F1131" s="69"/>
      <c r="G1131" s="69"/>
      <c r="H1131" s="69"/>
      <c r="I1131" s="69"/>
      <c r="J1131" s="69"/>
      <c r="K1131" s="69"/>
      <c r="L1131" s="69"/>
      <c r="M1131" s="69"/>
      <c r="N1131" s="69"/>
      <c r="O1131" s="69"/>
      <c r="P1131" s="69"/>
      <c r="Q1131" s="69"/>
      <c r="R1131" s="69"/>
    </row>
    <row r="1132" spans="1:18" x14ac:dyDescent="0.2">
      <c r="A1132" s="69"/>
      <c r="B1132" s="69"/>
      <c r="C1132" s="69"/>
      <c r="D1132" s="69"/>
      <c r="E1132" s="69"/>
      <c r="F1132" s="69"/>
      <c r="G1132" s="69"/>
      <c r="H1132" s="69"/>
      <c r="I1132" s="69"/>
      <c r="J1132" s="69"/>
      <c r="K1132" s="69"/>
      <c r="L1132" s="69"/>
      <c r="M1132" s="69"/>
      <c r="N1132" s="69"/>
      <c r="O1132" s="69"/>
      <c r="P1132" s="69"/>
      <c r="Q1132" s="69"/>
      <c r="R1132" s="69"/>
    </row>
    <row r="1133" spans="1:18" x14ac:dyDescent="0.2">
      <c r="A1133" s="69"/>
      <c r="B1133" s="69"/>
      <c r="C1133" s="69"/>
      <c r="D1133" s="69"/>
      <c r="E1133" s="69"/>
      <c r="F1133" s="69"/>
      <c r="G1133" s="69"/>
      <c r="H1133" s="69"/>
      <c r="I1133" s="69"/>
      <c r="J1133" s="69"/>
      <c r="K1133" s="69"/>
      <c r="L1133" s="69"/>
      <c r="M1133" s="69"/>
      <c r="N1133" s="69"/>
      <c r="O1133" s="69"/>
      <c r="P1133" s="69"/>
      <c r="Q1133" s="69"/>
      <c r="R1133" s="69"/>
    </row>
    <row r="1134" spans="1:18" x14ac:dyDescent="0.2">
      <c r="A1134" s="69"/>
      <c r="B1134" s="69"/>
      <c r="C1134" s="69"/>
      <c r="D1134" s="69"/>
      <c r="E1134" s="69"/>
      <c r="F1134" s="69"/>
      <c r="G1134" s="69"/>
      <c r="H1134" s="69"/>
      <c r="I1134" s="69"/>
      <c r="J1134" s="69"/>
      <c r="K1134" s="69"/>
      <c r="L1134" s="69"/>
      <c r="M1134" s="69"/>
      <c r="N1134" s="69"/>
      <c r="O1134" s="69"/>
      <c r="P1134" s="69"/>
      <c r="Q1134" s="69"/>
      <c r="R1134" s="69"/>
    </row>
    <row r="1135" spans="1:18" x14ac:dyDescent="0.2">
      <c r="A1135" s="69"/>
      <c r="B1135" s="69"/>
      <c r="C1135" s="69"/>
      <c r="D1135" s="69"/>
      <c r="E1135" s="69"/>
      <c r="F1135" s="69"/>
      <c r="G1135" s="69"/>
      <c r="H1135" s="69"/>
      <c r="I1135" s="69"/>
      <c r="J1135" s="69"/>
      <c r="K1135" s="69"/>
      <c r="L1135" s="69"/>
      <c r="M1135" s="69"/>
      <c r="N1135" s="69"/>
      <c r="O1135" s="69"/>
      <c r="P1135" s="69"/>
      <c r="Q1135" s="69"/>
      <c r="R1135" s="69"/>
    </row>
    <row r="1136" spans="1:18" x14ac:dyDescent="0.2">
      <c r="A1136" s="69"/>
      <c r="B1136" s="69"/>
      <c r="C1136" s="69"/>
      <c r="D1136" s="69"/>
      <c r="E1136" s="69"/>
      <c r="F1136" s="69"/>
      <c r="G1136" s="69"/>
      <c r="H1136" s="69"/>
      <c r="I1136" s="69"/>
      <c r="J1136" s="69"/>
      <c r="K1136" s="69"/>
      <c r="L1136" s="69"/>
      <c r="M1136" s="69"/>
      <c r="N1136" s="69"/>
      <c r="O1136" s="69"/>
      <c r="P1136" s="69"/>
      <c r="Q1136" s="69"/>
      <c r="R1136" s="69"/>
    </row>
    <row r="1137" spans="1:18" x14ac:dyDescent="0.2">
      <c r="A1137" s="69"/>
      <c r="B1137" s="69"/>
      <c r="C1137" s="69"/>
      <c r="D1137" s="69"/>
      <c r="E1137" s="69"/>
      <c r="F1137" s="69"/>
      <c r="G1137" s="69"/>
      <c r="H1137" s="69"/>
      <c r="I1137" s="69"/>
      <c r="J1137" s="69"/>
      <c r="K1137" s="69"/>
      <c r="L1137" s="69"/>
      <c r="M1137" s="69"/>
      <c r="N1137" s="69"/>
      <c r="O1137" s="69"/>
      <c r="P1137" s="69"/>
      <c r="Q1137" s="69"/>
      <c r="R1137" s="69"/>
    </row>
    <row r="1138" spans="1:18" x14ac:dyDescent="0.2">
      <c r="A1138" s="69"/>
      <c r="B1138" s="69"/>
      <c r="C1138" s="69"/>
      <c r="D1138" s="69"/>
      <c r="E1138" s="69"/>
      <c r="F1138" s="69"/>
      <c r="G1138" s="69"/>
      <c r="H1138" s="69"/>
      <c r="I1138" s="69"/>
      <c r="J1138" s="69"/>
      <c r="K1138" s="69"/>
      <c r="L1138" s="69"/>
      <c r="M1138" s="69"/>
      <c r="N1138" s="69"/>
      <c r="O1138" s="69"/>
      <c r="P1138" s="69"/>
      <c r="Q1138" s="69"/>
      <c r="R1138" s="69"/>
    </row>
    <row r="1139" spans="1:18" x14ac:dyDescent="0.2">
      <c r="A1139" s="69"/>
      <c r="B1139" s="69"/>
      <c r="C1139" s="69"/>
      <c r="D1139" s="69"/>
      <c r="E1139" s="69"/>
      <c r="F1139" s="69"/>
      <c r="G1139" s="69"/>
      <c r="H1139" s="69"/>
      <c r="I1139" s="69"/>
      <c r="J1139" s="69"/>
      <c r="K1139" s="69"/>
      <c r="L1139" s="69"/>
      <c r="M1139" s="69"/>
      <c r="N1139" s="69"/>
      <c r="O1139" s="69"/>
      <c r="P1139" s="69"/>
      <c r="Q1139" s="69"/>
      <c r="R1139" s="69"/>
    </row>
    <row r="1140" spans="1:18" x14ac:dyDescent="0.2">
      <c r="A1140" s="69"/>
      <c r="B1140" s="69"/>
      <c r="C1140" s="69"/>
      <c r="D1140" s="69"/>
      <c r="E1140" s="69"/>
      <c r="F1140" s="69"/>
      <c r="G1140" s="69"/>
      <c r="H1140" s="69"/>
      <c r="I1140" s="69"/>
      <c r="J1140" s="69"/>
      <c r="K1140" s="69"/>
      <c r="L1140" s="69"/>
      <c r="M1140" s="69"/>
      <c r="N1140" s="69"/>
      <c r="O1140" s="69"/>
      <c r="P1140" s="69"/>
      <c r="Q1140" s="69"/>
      <c r="R1140" s="69"/>
    </row>
    <row r="1141" spans="1:18" ht="23.25" x14ac:dyDescent="0.35">
      <c r="A1141" s="71" t="s">
        <v>2592</v>
      </c>
      <c r="B1141" s="69"/>
      <c r="C1141" s="69"/>
      <c r="D1141" s="69"/>
      <c r="E1141" s="69"/>
      <c r="F1141" s="69"/>
      <c r="G1141" s="69"/>
      <c r="H1141" s="69"/>
      <c r="I1141" s="69"/>
      <c r="J1141" s="69"/>
      <c r="K1141" s="69"/>
      <c r="L1141" s="69"/>
      <c r="M1141" s="69"/>
      <c r="N1141" s="69"/>
      <c r="O1141" s="69"/>
      <c r="P1141" s="69"/>
      <c r="Q1141" s="133" t="s">
        <v>2686</v>
      </c>
      <c r="R1141" s="134">
        <v>0.02</v>
      </c>
    </row>
    <row r="1142" spans="1:18" x14ac:dyDescent="0.2">
      <c r="A1142" s="69"/>
      <c r="B1142" s="69"/>
      <c r="C1142" s="69"/>
      <c r="D1142" s="69"/>
      <c r="E1142" s="69"/>
      <c r="F1142" s="69"/>
      <c r="G1142" s="69"/>
      <c r="H1142" s="69"/>
      <c r="I1142" s="69"/>
      <c r="J1142" s="69"/>
      <c r="K1142" s="69"/>
      <c r="L1142" s="69"/>
      <c r="M1142" s="69"/>
      <c r="N1142" s="69"/>
      <c r="O1142" s="69"/>
      <c r="P1142" s="69"/>
      <c r="Q1142" s="69"/>
      <c r="R1142" s="69"/>
    </row>
    <row r="1143" spans="1:18" x14ac:dyDescent="0.2">
      <c r="A1143" s="69"/>
      <c r="B1143" s="69"/>
      <c r="C1143" s="69"/>
      <c r="D1143" s="69"/>
      <c r="E1143" s="69"/>
      <c r="F1143" s="69"/>
      <c r="G1143" s="69"/>
      <c r="H1143" s="69"/>
      <c r="I1143" s="69"/>
      <c r="J1143" s="69"/>
      <c r="K1143" s="69"/>
      <c r="L1143" s="69"/>
      <c r="M1143" s="69"/>
      <c r="N1143" s="69"/>
      <c r="O1143" s="69"/>
      <c r="P1143" s="69"/>
      <c r="Q1143" s="69"/>
      <c r="R1143" s="69"/>
    </row>
    <row r="1144" spans="1:18" x14ac:dyDescent="0.2">
      <c r="A1144" s="69"/>
      <c r="B1144" s="69"/>
      <c r="C1144" s="69"/>
      <c r="D1144" s="69"/>
      <c r="E1144" s="69"/>
      <c r="F1144" s="69"/>
      <c r="G1144" s="69"/>
      <c r="H1144" s="69"/>
      <c r="I1144" s="69"/>
      <c r="J1144" s="69"/>
      <c r="K1144" s="69"/>
      <c r="L1144" s="69"/>
      <c r="M1144" s="69"/>
      <c r="N1144" s="69"/>
      <c r="O1144" s="69"/>
      <c r="P1144" s="69"/>
      <c r="Q1144" s="69"/>
      <c r="R1144" s="69"/>
    </row>
    <row r="1145" spans="1:18" x14ac:dyDescent="0.2">
      <c r="A1145" s="69"/>
      <c r="B1145" s="69"/>
      <c r="C1145" s="69"/>
      <c r="D1145" s="69"/>
      <c r="E1145" s="69"/>
      <c r="F1145" s="69"/>
      <c r="G1145" s="69"/>
      <c r="H1145" s="69"/>
      <c r="I1145" s="69"/>
      <c r="J1145" s="69"/>
      <c r="K1145" s="69"/>
      <c r="L1145" s="69"/>
      <c r="M1145" s="69"/>
      <c r="N1145" s="69"/>
      <c r="O1145" s="69"/>
      <c r="P1145" s="69"/>
      <c r="Q1145" s="69"/>
      <c r="R1145" s="69"/>
    </row>
    <row r="1146" spans="1:18" x14ac:dyDescent="0.2">
      <c r="A1146" s="69"/>
      <c r="B1146" s="69"/>
      <c r="C1146" s="69"/>
      <c r="D1146" s="69"/>
      <c r="E1146" s="69"/>
      <c r="F1146" s="69"/>
      <c r="G1146" s="69"/>
      <c r="H1146" s="69"/>
      <c r="I1146" s="69"/>
      <c r="J1146" s="69"/>
      <c r="K1146" s="69"/>
      <c r="L1146" s="69"/>
      <c r="M1146" s="69"/>
      <c r="N1146" s="69"/>
      <c r="O1146" s="69"/>
      <c r="P1146" s="69"/>
      <c r="Q1146" s="69"/>
      <c r="R1146" s="69"/>
    </row>
    <row r="1147" spans="1:18" x14ac:dyDescent="0.2">
      <c r="A1147" s="69"/>
      <c r="B1147" s="69"/>
      <c r="C1147" s="69"/>
      <c r="D1147" s="69"/>
      <c r="E1147" s="69"/>
      <c r="F1147" s="69"/>
      <c r="G1147" s="69"/>
      <c r="H1147" s="69"/>
      <c r="I1147" s="69"/>
      <c r="J1147" s="69"/>
      <c r="K1147" s="69"/>
      <c r="L1147" s="69"/>
      <c r="M1147" s="69"/>
      <c r="N1147" s="69"/>
      <c r="O1147" s="69"/>
      <c r="P1147" s="69"/>
      <c r="Q1147" s="69"/>
      <c r="R1147" s="69"/>
    </row>
    <row r="1148" spans="1:18" x14ac:dyDescent="0.2">
      <c r="A1148" s="69"/>
      <c r="B1148" s="69"/>
      <c r="C1148" s="69"/>
      <c r="D1148" s="69"/>
      <c r="E1148" s="69"/>
      <c r="F1148" s="69"/>
      <c r="G1148" s="69"/>
      <c r="H1148" s="69"/>
      <c r="I1148" s="69"/>
      <c r="J1148" s="69"/>
      <c r="K1148" s="69"/>
      <c r="L1148" s="69"/>
      <c r="M1148" s="69"/>
      <c r="N1148" s="69"/>
      <c r="O1148" s="69"/>
      <c r="P1148" s="69"/>
      <c r="Q1148" s="69"/>
      <c r="R1148" s="69"/>
    </row>
    <row r="1149" spans="1:18" x14ac:dyDescent="0.2">
      <c r="A1149" s="69"/>
      <c r="B1149" s="69"/>
      <c r="C1149" s="69"/>
      <c r="D1149" s="69"/>
      <c r="E1149" s="69"/>
      <c r="F1149" s="69"/>
      <c r="G1149" s="69"/>
      <c r="H1149" s="69"/>
      <c r="I1149" s="69"/>
      <c r="J1149" s="69"/>
      <c r="K1149" s="69"/>
      <c r="L1149" s="69"/>
      <c r="M1149" s="69"/>
      <c r="N1149" s="69"/>
      <c r="O1149" s="69"/>
      <c r="P1149" s="69"/>
      <c r="Q1149" s="69"/>
      <c r="R1149" s="69"/>
    </row>
    <row r="1150" spans="1:18" x14ac:dyDescent="0.2">
      <c r="A1150" s="69"/>
      <c r="B1150" s="69"/>
      <c r="C1150" s="69"/>
      <c r="D1150" s="69"/>
      <c r="E1150" s="69"/>
      <c r="F1150" s="69"/>
      <c r="G1150" s="69"/>
      <c r="H1150" s="69"/>
      <c r="I1150" s="69"/>
      <c r="J1150" s="69"/>
      <c r="K1150" s="69"/>
      <c r="L1150" s="69"/>
      <c r="M1150" s="69"/>
      <c r="N1150" s="69"/>
      <c r="O1150" s="69"/>
      <c r="P1150" s="69"/>
      <c r="Q1150" s="69"/>
      <c r="R1150" s="69"/>
    </row>
    <row r="1151" spans="1:18" x14ac:dyDescent="0.2">
      <c r="A1151" s="69"/>
      <c r="B1151" s="69"/>
      <c r="C1151" s="69"/>
      <c r="D1151" s="69"/>
      <c r="E1151" s="69"/>
      <c r="F1151" s="69"/>
      <c r="G1151" s="69"/>
      <c r="H1151" s="69"/>
      <c r="I1151" s="69"/>
      <c r="J1151" s="69"/>
      <c r="K1151" s="69"/>
      <c r="L1151" s="69"/>
      <c r="M1151" s="69"/>
      <c r="N1151" s="69"/>
      <c r="O1151" s="69"/>
      <c r="P1151" s="69"/>
      <c r="Q1151" s="69"/>
      <c r="R1151" s="69"/>
    </row>
    <row r="1152" spans="1:18" x14ac:dyDescent="0.2">
      <c r="A1152" s="69"/>
      <c r="B1152" s="69"/>
      <c r="C1152" s="69"/>
      <c r="D1152" s="69"/>
      <c r="E1152" s="69"/>
      <c r="F1152" s="69"/>
      <c r="G1152" s="69"/>
      <c r="H1152" s="69"/>
      <c r="I1152" s="69"/>
      <c r="J1152" s="69"/>
      <c r="K1152" s="69"/>
      <c r="L1152" s="69"/>
      <c r="M1152" s="69"/>
      <c r="N1152" s="69"/>
      <c r="O1152" s="69"/>
      <c r="P1152" s="69"/>
      <c r="Q1152" s="69"/>
      <c r="R1152" s="69"/>
    </row>
    <row r="1153" spans="1:18" x14ac:dyDescent="0.2">
      <c r="A1153" s="69"/>
      <c r="B1153" s="69"/>
      <c r="C1153" s="69"/>
      <c r="D1153" s="69"/>
      <c r="E1153" s="69"/>
      <c r="F1153" s="69"/>
      <c r="G1153" s="69"/>
      <c r="H1153" s="69"/>
      <c r="I1153" s="69"/>
      <c r="J1153" s="69"/>
      <c r="K1153" s="69"/>
      <c r="L1153" s="69"/>
      <c r="M1153" s="69"/>
      <c r="N1153" s="69"/>
      <c r="O1153" s="69"/>
      <c r="P1153" s="69"/>
      <c r="Q1153" s="69"/>
      <c r="R1153" s="69"/>
    </row>
    <row r="1154" spans="1:18" x14ac:dyDescent="0.2">
      <c r="A1154" s="69"/>
      <c r="B1154" s="69"/>
      <c r="C1154" s="69"/>
      <c r="D1154" s="69"/>
      <c r="E1154" s="69"/>
      <c r="F1154" s="69"/>
      <c r="G1154" s="69"/>
      <c r="H1154" s="69"/>
      <c r="I1154" s="69"/>
      <c r="J1154" s="69"/>
      <c r="K1154" s="69"/>
      <c r="L1154" s="69"/>
      <c r="M1154" s="69"/>
      <c r="N1154" s="69"/>
      <c r="O1154" s="69"/>
      <c r="P1154" s="69"/>
      <c r="Q1154" s="69"/>
      <c r="R1154" s="69"/>
    </row>
    <row r="1155" spans="1:18" x14ac:dyDescent="0.2">
      <c r="A1155" s="69"/>
      <c r="B1155" s="69"/>
      <c r="C1155" s="69"/>
      <c r="D1155" s="69"/>
      <c r="E1155" s="69"/>
      <c r="F1155" s="69"/>
      <c r="G1155" s="69"/>
      <c r="H1155" s="69"/>
      <c r="I1155" s="69"/>
      <c r="J1155" s="69"/>
      <c r="K1155" s="69"/>
      <c r="L1155" s="69"/>
      <c r="M1155" s="69"/>
      <c r="N1155" s="69"/>
      <c r="O1155" s="69"/>
      <c r="P1155" s="69"/>
      <c r="Q1155" s="69"/>
      <c r="R1155" s="69"/>
    </row>
    <row r="1156" spans="1:18" x14ac:dyDescent="0.2">
      <c r="A1156" s="69"/>
      <c r="B1156" s="69"/>
      <c r="C1156" s="69"/>
      <c r="D1156" s="69"/>
      <c r="E1156" s="69"/>
      <c r="F1156" s="69"/>
      <c r="G1156" s="69"/>
      <c r="H1156" s="69"/>
      <c r="I1156" s="69"/>
      <c r="J1156" s="69"/>
      <c r="K1156" s="69"/>
      <c r="L1156" s="69"/>
      <c r="M1156" s="69"/>
      <c r="N1156" s="69"/>
      <c r="O1156" s="69"/>
      <c r="P1156" s="69"/>
      <c r="Q1156" s="69"/>
      <c r="R1156" s="69"/>
    </row>
    <row r="1157" spans="1:18" x14ac:dyDescent="0.2">
      <c r="A1157" s="69"/>
      <c r="B1157" s="69"/>
      <c r="C1157" s="69"/>
      <c r="D1157" s="69"/>
      <c r="E1157" s="69"/>
      <c r="F1157" s="69"/>
      <c r="G1157" s="69"/>
      <c r="H1157" s="69"/>
      <c r="I1157" s="69"/>
      <c r="J1157" s="69"/>
      <c r="K1157" s="69"/>
      <c r="L1157" s="69"/>
      <c r="M1157" s="69"/>
      <c r="N1157" s="69"/>
      <c r="O1157" s="69"/>
      <c r="P1157" s="69"/>
      <c r="Q1157" s="69"/>
      <c r="R1157" s="69"/>
    </row>
    <row r="1158" spans="1:18" x14ac:dyDescent="0.2">
      <c r="A1158" s="69"/>
      <c r="B1158" s="69"/>
      <c r="C1158" s="69"/>
      <c r="D1158" s="69"/>
      <c r="E1158" s="69"/>
      <c r="F1158" s="69"/>
      <c r="G1158" s="69"/>
      <c r="H1158" s="69"/>
      <c r="I1158" s="69"/>
      <c r="J1158" s="69"/>
      <c r="K1158" s="69"/>
      <c r="L1158" s="69"/>
      <c r="M1158" s="69"/>
      <c r="N1158" s="69"/>
      <c r="O1158" s="69"/>
      <c r="P1158" s="69"/>
      <c r="Q1158" s="69"/>
      <c r="R1158" s="69"/>
    </row>
    <row r="1159" spans="1:18" x14ac:dyDescent="0.2">
      <c r="A1159" s="69"/>
      <c r="B1159" s="69"/>
      <c r="C1159" s="69"/>
      <c r="D1159" s="69"/>
      <c r="E1159" s="69"/>
      <c r="F1159" s="69"/>
      <c r="G1159" s="69"/>
      <c r="H1159" s="69"/>
      <c r="I1159" s="69"/>
      <c r="J1159" s="69"/>
      <c r="K1159" s="69"/>
      <c r="L1159" s="69"/>
      <c r="M1159" s="69"/>
      <c r="N1159" s="69"/>
      <c r="O1159" s="69"/>
      <c r="P1159" s="69"/>
      <c r="Q1159" s="69"/>
      <c r="R1159" s="69"/>
    </row>
    <row r="1160" spans="1:18" x14ac:dyDescent="0.2">
      <c r="A1160" s="69"/>
      <c r="B1160" s="69"/>
      <c r="C1160" s="69"/>
      <c r="D1160" s="69"/>
      <c r="E1160" s="69"/>
      <c r="F1160" s="69"/>
      <c r="G1160" s="69"/>
      <c r="H1160" s="69"/>
      <c r="I1160" s="69"/>
      <c r="J1160" s="69"/>
      <c r="K1160" s="69"/>
      <c r="L1160" s="69"/>
      <c r="M1160" s="69"/>
      <c r="N1160" s="69"/>
      <c r="O1160" s="69"/>
      <c r="P1160" s="69"/>
      <c r="Q1160" s="69"/>
      <c r="R1160" s="69"/>
    </row>
    <row r="1161" spans="1:18" x14ac:dyDescent="0.2">
      <c r="A1161" s="69"/>
      <c r="B1161" s="69"/>
      <c r="C1161" s="69"/>
      <c r="D1161" s="69"/>
      <c r="E1161" s="69"/>
      <c r="F1161" s="69"/>
      <c r="G1161" s="69"/>
      <c r="H1161" s="69"/>
      <c r="I1161" s="69"/>
      <c r="J1161" s="69"/>
      <c r="K1161" s="69"/>
      <c r="L1161" s="69"/>
      <c r="M1161" s="69"/>
      <c r="N1161" s="69"/>
      <c r="O1161" s="69"/>
      <c r="P1161" s="69"/>
      <c r="Q1161" s="69"/>
      <c r="R1161" s="69"/>
    </row>
    <row r="1162" spans="1:18" x14ac:dyDescent="0.2">
      <c r="A1162" s="69"/>
      <c r="B1162" s="69"/>
      <c r="C1162" s="69"/>
      <c r="D1162" s="69"/>
      <c r="E1162" s="69"/>
      <c r="F1162" s="69"/>
      <c r="G1162" s="69"/>
      <c r="H1162" s="69"/>
      <c r="I1162" s="69"/>
      <c r="J1162" s="69"/>
      <c r="K1162" s="69"/>
      <c r="L1162" s="69"/>
      <c r="M1162" s="69"/>
      <c r="N1162" s="69"/>
      <c r="O1162" s="69"/>
      <c r="P1162" s="69"/>
      <c r="Q1162" s="69"/>
      <c r="R1162" s="69"/>
    </row>
    <row r="1163" spans="1:18" x14ac:dyDescent="0.2">
      <c r="A1163" s="69"/>
      <c r="B1163" s="69"/>
      <c r="C1163" s="69"/>
      <c r="D1163" s="69"/>
      <c r="E1163" s="69"/>
      <c r="F1163" s="69"/>
      <c r="G1163" s="69"/>
      <c r="H1163" s="69"/>
      <c r="I1163" s="69"/>
      <c r="J1163" s="69"/>
      <c r="K1163" s="69"/>
      <c r="L1163" s="69"/>
      <c r="M1163" s="69"/>
      <c r="N1163" s="69"/>
      <c r="O1163" s="69"/>
      <c r="P1163" s="69"/>
      <c r="Q1163" s="69"/>
      <c r="R1163" s="69"/>
    </row>
    <row r="1164" spans="1:18" x14ac:dyDescent="0.2">
      <c r="A1164" s="69"/>
      <c r="B1164" s="69"/>
      <c r="C1164" s="69"/>
      <c r="D1164" s="69"/>
      <c r="E1164" s="69"/>
      <c r="F1164" s="69"/>
      <c r="G1164" s="69"/>
      <c r="H1164" s="69"/>
      <c r="I1164" s="69"/>
      <c r="J1164" s="69"/>
      <c r="K1164" s="69"/>
      <c r="L1164" s="69"/>
      <c r="M1164" s="69"/>
      <c r="N1164" s="69"/>
      <c r="O1164" s="69"/>
      <c r="P1164" s="69"/>
      <c r="Q1164" s="69"/>
      <c r="R1164" s="69"/>
    </row>
    <row r="1165" spans="1:18" x14ac:dyDescent="0.2">
      <c r="A1165" s="69"/>
      <c r="B1165" s="69"/>
      <c r="C1165" s="69"/>
      <c r="D1165" s="69"/>
      <c r="E1165" s="69"/>
      <c r="F1165" s="69"/>
      <c r="G1165" s="69"/>
      <c r="H1165" s="69"/>
      <c r="I1165" s="69"/>
      <c r="J1165" s="69"/>
      <c r="K1165" s="69"/>
      <c r="L1165" s="69"/>
      <c r="M1165" s="69"/>
      <c r="N1165" s="69"/>
      <c r="O1165" s="69"/>
      <c r="P1165" s="69"/>
      <c r="Q1165" s="69"/>
      <c r="R1165" s="69"/>
    </row>
    <row r="1166" spans="1:18" x14ac:dyDescent="0.2">
      <c r="A1166" s="69"/>
      <c r="B1166" s="69"/>
      <c r="C1166" s="69"/>
      <c r="D1166" s="69"/>
      <c r="E1166" s="69"/>
      <c r="F1166" s="69"/>
      <c r="G1166" s="69"/>
      <c r="H1166" s="69"/>
      <c r="I1166" s="69"/>
      <c r="J1166" s="69"/>
      <c r="K1166" s="69"/>
      <c r="L1166" s="69"/>
      <c r="M1166" s="69"/>
      <c r="N1166" s="69"/>
      <c r="O1166" s="69"/>
      <c r="P1166" s="69"/>
      <c r="Q1166" s="69"/>
      <c r="R1166" s="69"/>
    </row>
    <row r="1167" spans="1:18" x14ac:dyDescent="0.2">
      <c r="A1167" s="69"/>
      <c r="B1167" s="69"/>
      <c r="C1167" s="69"/>
      <c r="D1167" s="69"/>
      <c r="E1167" s="69"/>
      <c r="F1167" s="69"/>
      <c r="G1167" s="69"/>
      <c r="H1167" s="69"/>
      <c r="I1167" s="69"/>
      <c r="J1167" s="69"/>
      <c r="K1167" s="69"/>
      <c r="L1167" s="69"/>
      <c r="M1167" s="69"/>
      <c r="N1167" s="69"/>
      <c r="O1167" s="69"/>
      <c r="P1167" s="69"/>
      <c r="Q1167" s="69"/>
      <c r="R1167" s="69"/>
    </row>
    <row r="1168" spans="1:18" ht="30" x14ac:dyDescent="0.4">
      <c r="A1168" s="83" t="s">
        <v>2594</v>
      </c>
      <c r="B1168" s="84"/>
      <c r="C1168" s="84"/>
      <c r="D1168" s="84"/>
      <c r="E1168" s="84"/>
      <c r="F1168" s="84"/>
      <c r="G1168" s="84"/>
      <c r="H1168" s="84"/>
      <c r="I1168" s="84"/>
      <c r="J1168" s="84"/>
      <c r="K1168" s="84"/>
      <c r="L1168" s="84"/>
      <c r="M1168" s="84"/>
      <c r="N1168" s="84"/>
      <c r="O1168" s="84"/>
      <c r="P1168" s="84"/>
      <c r="Q1168" s="84"/>
      <c r="R1168" s="84"/>
    </row>
    <row r="1169" spans="1:18" x14ac:dyDescent="0.2">
      <c r="A1169" s="84"/>
      <c r="B1169" s="84"/>
      <c r="C1169" s="84"/>
      <c r="D1169" s="84"/>
      <c r="E1169" s="84"/>
      <c r="F1169" s="84"/>
      <c r="G1169" s="84"/>
      <c r="H1169" s="84"/>
      <c r="I1169" s="84"/>
      <c r="J1169" s="84"/>
      <c r="K1169" s="84"/>
      <c r="L1169" s="84"/>
      <c r="M1169" s="84"/>
      <c r="N1169" s="84"/>
      <c r="O1169" s="84"/>
      <c r="P1169" s="84"/>
      <c r="Q1169" s="84"/>
      <c r="R1169" s="84"/>
    </row>
    <row r="1170" spans="1:18" ht="23.25" x14ac:dyDescent="0.35">
      <c r="A1170" s="86" t="s">
        <v>2480</v>
      </c>
      <c r="B1170" s="84"/>
      <c r="C1170" s="84"/>
      <c r="D1170" s="84"/>
      <c r="E1170" s="84"/>
      <c r="F1170" s="84"/>
      <c r="G1170" s="84"/>
      <c r="H1170" s="84"/>
      <c r="I1170" s="84"/>
      <c r="J1170" s="84"/>
      <c r="K1170" s="84"/>
      <c r="L1170" s="84"/>
      <c r="M1170" s="84"/>
      <c r="N1170" s="84"/>
      <c r="O1170" s="84"/>
      <c r="P1170" s="84"/>
      <c r="Q1170" s="84"/>
      <c r="R1170" s="84"/>
    </row>
    <row r="1171" spans="1:18" x14ac:dyDescent="0.2">
      <c r="A1171" s="84"/>
      <c r="B1171" s="84"/>
      <c r="C1171" s="84"/>
      <c r="D1171" s="84"/>
      <c r="E1171" s="84"/>
      <c r="F1171" s="84"/>
      <c r="G1171" s="84"/>
      <c r="H1171" s="84"/>
      <c r="I1171" s="84"/>
      <c r="J1171" s="84"/>
      <c r="K1171" s="84"/>
      <c r="L1171" s="84"/>
      <c r="M1171" s="84"/>
      <c r="N1171" s="84"/>
      <c r="O1171" s="84"/>
      <c r="P1171" s="84"/>
      <c r="Q1171" s="84"/>
      <c r="R1171" s="84"/>
    </row>
    <row r="1172" spans="1:18" x14ac:dyDescent="0.2">
      <c r="A1172" s="84"/>
      <c r="B1172" s="84"/>
      <c r="C1172" s="84"/>
      <c r="D1172" s="84"/>
      <c r="E1172" s="84"/>
      <c r="F1172" s="84"/>
      <c r="G1172" s="84"/>
      <c r="H1172" s="84"/>
      <c r="I1172" s="84"/>
      <c r="J1172" s="84"/>
      <c r="K1172" s="84"/>
      <c r="L1172" s="84"/>
      <c r="M1172" s="84"/>
      <c r="N1172" s="84"/>
      <c r="O1172" s="84"/>
      <c r="P1172" s="84"/>
      <c r="Q1172" s="84"/>
      <c r="R1172" s="84"/>
    </row>
    <row r="1173" spans="1:18" x14ac:dyDescent="0.2">
      <c r="A1173" s="84"/>
      <c r="B1173" s="84"/>
      <c r="C1173" s="84"/>
      <c r="D1173" s="84"/>
      <c r="E1173" s="84"/>
      <c r="F1173" s="84"/>
      <c r="G1173" s="84"/>
      <c r="H1173" s="84"/>
      <c r="I1173" s="84"/>
      <c r="J1173" s="84"/>
      <c r="K1173" s="84"/>
      <c r="L1173" s="84"/>
      <c r="M1173" s="84"/>
      <c r="N1173" s="84"/>
      <c r="O1173" s="84"/>
      <c r="P1173" s="84"/>
      <c r="Q1173" s="84"/>
      <c r="R1173" s="84"/>
    </row>
    <row r="1174" spans="1:18" x14ac:dyDescent="0.2">
      <c r="A1174" s="84"/>
      <c r="B1174" s="84"/>
      <c r="C1174" s="84"/>
      <c r="D1174" s="84"/>
      <c r="E1174" s="84"/>
      <c r="F1174" s="84"/>
      <c r="G1174" s="84"/>
      <c r="H1174" s="84"/>
      <c r="I1174" s="84"/>
      <c r="J1174" s="84"/>
      <c r="K1174" s="84"/>
      <c r="L1174" s="84"/>
      <c r="M1174" s="84"/>
      <c r="N1174" s="84"/>
      <c r="O1174" s="84"/>
      <c r="P1174" s="84"/>
      <c r="Q1174" s="84"/>
      <c r="R1174" s="84"/>
    </row>
    <row r="1175" spans="1:18" x14ac:dyDescent="0.2">
      <c r="A1175" s="84"/>
      <c r="B1175" s="84"/>
      <c r="C1175" s="84"/>
      <c r="D1175" s="84"/>
      <c r="E1175" s="84"/>
      <c r="F1175" s="84"/>
      <c r="G1175" s="84"/>
      <c r="H1175" s="84"/>
      <c r="I1175" s="84"/>
      <c r="J1175" s="84"/>
      <c r="K1175" s="84"/>
      <c r="L1175" s="84"/>
      <c r="M1175" s="84"/>
      <c r="N1175" s="84"/>
      <c r="O1175" s="84"/>
      <c r="P1175" s="84"/>
      <c r="Q1175" s="84"/>
      <c r="R1175" s="84"/>
    </row>
    <row r="1176" spans="1:18" x14ac:dyDescent="0.2">
      <c r="A1176" s="84"/>
      <c r="B1176" s="84"/>
      <c r="C1176" s="84"/>
      <c r="D1176" s="84"/>
      <c r="E1176" s="84"/>
      <c r="F1176" s="84"/>
      <c r="G1176" s="84"/>
      <c r="H1176" s="84"/>
      <c r="I1176" s="84"/>
      <c r="J1176" s="84"/>
      <c r="K1176" s="84"/>
      <c r="L1176" s="84"/>
      <c r="M1176" s="84"/>
      <c r="N1176" s="84"/>
      <c r="O1176" s="84"/>
      <c r="P1176" s="84"/>
      <c r="Q1176" s="84"/>
      <c r="R1176" s="84"/>
    </row>
    <row r="1177" spans="1:18" x14ac:dyDescent="0.2">
      <c r="A1177" s="84"/>
      <c r="B1177" s="84"/>
      <c r="C1177" s="84"/>
      <c r="D1177" s="84"/>
      <c r="E1177" s="84"/>
      <c r="F1177" s="84"/>
      <c r="G1177" s="84"/>
      <c r="H1177" s="84"/>
      <c r="I1177" s="84"/>
      <c r="J1177" s="84"/>
      <c r="K1177" s="84"/>
      <c r="L1177" s="84"/>
      <c r="M1177" s="84"/>
      <c r="N1177" s="84"/>
      <c r="O1177" s="84"/>
      <c r="P1177" s="84"/>
      <c r="Q1177" s="84"/>
      <c r="R1177" s="84"/>
    </row>
    <row r="1178" spans="1:18" x14ac:dyDescent="0.2">
      <c r="A1178" s="84"/>
      <c r="B1178" s="84"/>
      <c r="C1178" s="84"/>
      <c r="D1178" s="84"/>
      <c r="E1178" s="84"/>
      <c r="F1178" s="84"/>
      <c r="G1178" s="84"/>
      <c r="H1178" s="84"/>
      <c r="I1178" s="84"/>
      <c r="J1178" s="84"/>
      <c r="K1178" s="84"/>
      <c r="L1178" s="84"/>
      <c r="M1178" s="84"/>
      <c r="N1178" s="84"/>
      <c r="O1178" s="84"/>
      <c r="P1178" s="84"/>
      <c r="Q1178" s="84"/>
      <c r="R1178" s="84"/>
    </row>
    <row r="1179" spans="1:18" x14ac:dyDescent="0.2">
      <c r="A1179" s="84"/>
      <c r="B1179" s="84"/>
      <c r="C1179" s="84"/>
      <c r="D1179" s="84"/>
      <c r="E1179" s="84"/>
      <c r="F1179" s="84"/>
      <c r="G1179" s="84"/>
      <c r="H1179" s="84"/>
      <c r="I1179" s="84"/>
      <c r="J1179" s="84"/>
      <c r="K1179" s="84"/>
      <c r="L1179" s="84"/>
      <c r="M1179" s="84"/>
      <c r="N1179" s="84"/>
      <c r="O1179" s="84"/>
      <c r="P1179" s="84"/>
      <c r="Q1179" s="84"/>
      <c r="R1179" s="84"/>
    </row>
    <row r="1180" spans="1:18" x14ac:dyDescent="0.2">
      <c r="A1180" s="84"/>
      <c r="B1180" s="84"/>
      <c r="C1180" s="84"/>
      <c r="D1180" s="84"/>
      <c r="E1180" s="84"/>
      <c r="F1180" s="84"/>
      <c r="G1180" s="84"/>
      <c r="H1180" s="84"/>
      <c r="I1180" s="84"/>
      <c r="J1180" s="84"/>
      <c r="K1180" s="84"/>
      <c r="L1180" s="84"/>
      <c r="M1180" s="84"/>
      <c r="N1180" s="84"/>
      <c r="O1180" s="84"/>
      <c r="P1180" s="84"/>
      <c r="Q1180" s="84"/>
      <c r="R1180" s="84"/>
    </row>
    <row r="1181" spans="1:18" x14ac:dyDescent="0.2">
      <c r="A1181" s="84"/>
      <c r="B1181" s="84"/>
      <c r="C1181" s="84"/>
      <c r="D1181" s="84"/>
      <c r="E1181" s="84"/>
      <c r="F1181" s="84"/>
      <c r="G1181" s="84"/>
      <c r="H1181" s="84"/>
      <c r="I1181" s="84"/>
      <c r="J1181" s="84"/>
      <c r="K1181" s="84"/>
      <c r="L1181" s="84"/>
      <c r="M1181" s="84"/>
      <c r="N1181" s="84"/>
      <c r="O1181" s="84"/>
      <c r="P1181" s="84"/>
      <c r="Q1181" s="84"/>
      <c r="R1181" s="84"/>
    </row>
    <row r="1182" spans="1:18" x14ac:dyDescent="0.2">
      <c r="A1182" s="84"/>
      <c r="B1182" s="84"/>
      <c r="C1182" s="84"/>
      <c r="D1182" s="84"/>
      <c r="E1182" s="84"/>
      <c r="F1182" s="84"/>
      <c r="G1182" s="84"/>
      <c r="H1182" s="84"/>
      <c r="I1182" s="84"/>
      <c r="J1182" s="84"/>
      <c r="K1182" s="84"/>
      <c r="L1182" s="84"/>
      <c r="M1182" s="84"/>
      <c r="N1182" s="84"/>
      <c r="O1182" s="84"/>
      <c r="P1182" s="84"/>
      <c r="Q1182" s="84"/>
      <c r="R1182" s="84"/>
    </row>
    <row r="1183" spans="1:18" x14ac:dyDescent="0.2">
      <c r="A1183" s="84"/>
      <c r="B1183" s="84"/>
      <c r="C1183" s="84"/>
      <c r="D1183" s="84"/>
      <c r="E1183" s="84"/>
      <c r="F1183" s="84"/>
      <c r="G1183" s="84"/>
      <c r="H1183" s="84"/>
      <c r="I1183" s="84"/>
      <c r="J1183" s="84"/>
      <c r="K1183" s="84"/>
      <c r="L1183" s="84"/>
      <c r="M1183" s="84"/>
      <c r="N1183" s="84"/>
      <c r="O1183" s="84"/>
      <c r="P1183" s="84"/>
      <c r="Q1183" s="84"/>
      <c r="R1183" s="84"/>
    </row>
    <row r="1184" spans="1:18" x14ac:dyDescent="0.2">
      <c r="A1184" s="84"/>
      <c r="B1184" s="84"/>
      <c r="C1184" s="84"/>
      <c r="D1184" s="84"/>
      <c r="E1184" s="84"/>
      <c r="F1184" s="84"/>
      <c r="G1184" s="84"/>
      <c r="H1184" s="84"/>
      <c r="I1184" s="84"/>
      <c r="J1184" s="84"/>
      <c r="K1184" s="84"/>
      <c r="L1184" s="84"/>
      <c r="M1184" s="84"/>
      <c r="N1184" s="84"/>
      <c r="O1184" s="84"/>
      <c r="P1184" s="84"/>
      <c r="Q1184" s="84"/>
      <c r="R1184" s="84"/>
    </row>
    <row r="1185" spans="1:18" x14ac:dyDescent="0.2">
      <c r="A1185" s="84"/>
      <c r="B1185" s="84"/>
      <c r="C1185" s="84"/>
      <c r="D1185" s="84"/>
      <c r="E1185" s="84"/>
      <c r="F1185" s="84"/>
      <c r="G1185" s="84"/>
      <c r="H1185" s="84"/>
      <c r="I1185" s="84"/>
      <c r="J1185" s="84"/>
      <c r="K1185" s="84"/>
      <c r="L1185" s="84"/>
      <c r="M1185" s="84"/>
      <c r="N1185" s="84"/>
      <c r="O1185" s="84"/>
      <c r="P1185" s="84"/>
      <c r="Q1185" s="84"/>
      <c r="R1185" s="84"/>
    </row>
    <row r="1186" spans="1:18" x14ac:dyDescent="0.2">
      <c r="A1186" s="84"/>
      <c r="B1186" s="84"/>
      <c r="C1186" s="84"/>
      <c r="D1186" s="84"/>
      <c r="E1186" s="84"/>
      <c r="F1186" s="84"/>
      <c r="G1186" s="84"/>
      <c r="H1186" s="84"/>
      <c r="I1186" s="84"/>
      <c r="J1186" s="84"/>
      <c r="K1186" s="84"/>
      <c r="L1186" s="84"/>
      <c r="M1186" s="84"/>
      <c r="N1186" s="84"/>
      <c r="O1186" s="84"/>
      <c r="P1186" s="84"/>
      <c r="Q1186" s="84"/>
      <c r="R1186" s="84"/>
    </row>
    <row r="1187" spans="1:18" x14ac:dyDescent="0.2">
      <c r="A1187" s="84"/>
      <c r="B1187" s="84"/>
      <c r="C1187" s="84"/>
      <c r="D1187" s="84"/>
      <c r="E1187" s="84"/>
      <c r="F1187" s="84"/>
      <c r="G1187" s="84"/>
      <c r="H1187" s="84"/>
      <c r="I1187" s="84"/>
      <c r="J1187" s="84"/>
      <c r="K1187" s="84"/>
      <c r="L1187" s="84"/>
      <c r="M1187" s="84"/>
      <c r="N1187" s="84"/>
      <c r="O1187" s="84"/>
      <c r="P1187" s="84"/>
      <c r="Q1187" s="84"/>
      <c r="R1187" s="84"/>
    </row>
    <row r="1188" spans="1:18" x14ac:dyDescent="0.2">
      <c r="A1188" s="84"/>
      <c r="B1188" s="84"/>
      <c r="C1188" s="84"/>
      <c r="D1188" s="84"/>
      <c r="E1188" s="84"/>
      <c r="F1188" s="84"/>
      <c r="G1188" s="84"/>
      <c r="H1188" s="84"/>
      <c r="I1188" s="84"/>
      <c r="J1188" s="84"/>
      <c r="K1188" s="84"/>
      <c r="L1188" s="84"/>
      <c r="M1188" s="84"/>
      <c r="N1188" s="84"/>
      <c r="O1188" s="84"/>
      <c r="P1188" s="84"/>
      <c r="Q1188" s="84"/>
      <c r="R1188" s="84"/>
    </row>
    <row r="1189" spans="1:18" x14ac:dyDescent="0.2">
      <c r="A1189" s="84"/>
      <c r="B1189" s="84"/>
      <c r="C1189" s="84"/>
      <c r="D1189" s="84"/>
      <c r="E1189" s="84"/>
      <c r="F1189" s="84"/>
      <c r="G1189" s="84"/>
      <c r="H1189" s="84"/>
      <c r="I1189" s="84"/>
      <c r="J1189" s="84"/>
      <c r="K1189" s="84"/>
      <c r="L1189" s="84"/>
      <c r="M1189" s="84"/>
      <c r="N1189" s="84"/>
      <c r="O1189" s="84"/>
      <c r="P1189" s="84"/>
      <c r="Q1189" s="84"/>
      <c r="R1189" s="84"/>
    </row>
    <row r="1190" spans="1:18" x14ac:dyDescent="0.2">
      <c r="A1190" s="84"/>
      <c r="B1190" s="84"/>
      <c r="C1190" s="84"/>
      <c r="D1190" s="84"/>
      <c r="E1190" s="84"/>
      <c r="F1190" s="84"/>
      <c r="G1190" s="84"/>
      <c r="H1190" s="84"/>
      <c r="I1190" s="84"/>
      <c r="J1190" s="84"/>
      <c r="K1190" s="84"/>
      <c r="L1190" s="84"/>
      <c r="M1190" s="84"/>
      <c r="N1190" s="84"/>
      <c r="O1190" s="84"/>
      <c r="P1190" s="84"/>
      <c r="Q1190" s="84"/>
      <c r="R1190" s="84"/>
    </row>
    <row r="1191" spans="1:18" x14ac:dyDescent="0.2">
      <c r="A1191" s="84"/>
      <c r="B1191" s="84"/>
      <c r="C1191" s="84"/>
      <c r="D1191" s="84"/>
      <c r="E1191" s="84"/>
      <c r="F1191" s="84"/>
      <c r="G1191" s="84"/>
      <c r="H1191" s="84"/>
      <c r="I1191" s="84"/>
      <c r="J1191" s="84"/>
      <c r="K1191" s="84"/>
      <c r="L1191" s="84"/>
      <c r="M1191" s="84"/>
      <c r="N1191" s="84"/>
      <c r="O1191" s="84"/>
      <c r="P1191" s="84"/>
      <c r="Q1191" s="84"/>
      <c r="R1191" s="84"/>
    </row>
    <row r="1192" spans="1:18" x14ac:dyDescent="0.2">
      <c r="A1192" s="84"/>
      <c r="B1192" s="84"/>
      <c r="C1192" s="84"/>
      <c r="D1192" s="84"/>
      <c r="E1192" s="84"/>
      <c r="F1192" s="84"/>
      <c r="G1192" s="84"/>
      <c r="H1192" s="84"/>
      <c r="I1192" s="84"/>
      <c r="J1192" s="84"/>
      <c r="K1192" s="84"/>
      <c r="L1192" s="84"/>
      <c r="M1192" s="84"/>
      <c r="N1192" s="84"/>
      <c r="O1192" s="84"/>
      <c r="P1192" s="84"/>
      <c r="Q1192" s="84"/>
      <c r="R1192" s="84"/>
    </row>
    <row r="1193" spans="1:18" x14ac:dyDescent="0.2">
      <c r="A1193" s="84"/>
      <c r="B1193" s="84"/>
      <c r="C1193" s="84"/>
      <c r="D1193" s="84"/>
      <c r="E1193" s="84"/>
      <c r="F1193" s="84"/>
      <c r="G1193" s="84"/>
      <c r="H1193" s="84"/>
      <c r="I1193" s="84"/>
      <c r="J1193" s="84"/>
      <c r="K1193" s="84"/>
      <c r="L1193" s="84"/>
      <c r="M1193" s="84"/>
      <c r="N1193" s="84"/>
      <c r="O1193" s="84"/>
      <c r="P1193" s="84"/>
      <c r="Q1193" s="84"/>
      <c r="R1193" s="84"/>
    </row>
    <row r="1194" spans="1:18" x14ac:dyDescent="0.2">
      <c r="A1194" s="84"/>
      <c r="B1194" s="84"/>
      <c r="C1194" s="84"/>
      <c r="D1194" s="84"/>
      <c r="E1194" s="84"/>
      <c r="F1194" s="84"/>
      <c r="G1194" s="84"/>
      <c r="H1194" s="84"/>
      <c r="I1194" s="84"/>
      <c r="J1194" s="84"/>
      <c r="K1194" s="84"/>
      <c r="L1194" s="84"/>
      <c r="M1194" s="84"/>
      <c r="N1194" s="84"/>
      <c r="O1194" s="84"/>
      <c r="P1194" s="84"/>
      <c r="Q1194" s="84"/>
      <c r="R1194" s="84"/>
    </row>
    <row r="1195" spans="1:18" x14ac:dyDescent="0.2">
      <c r="A1195" s="84"/>
      <c r="B1195" s="84"/>
      <c r="C1195" s="84"/>
      <c r="D1195" s="84"/>
      <c r="E1195" s="84"/>
      <c r="F1195" s="84"/>
      <c r="G1195" s="84"/>
      <c r="H1195" s="84"/>
      <c r="I1195" s="84"/>
      <c r="J1195" s="84"/>
      <c r="K1195" s="84"/>
      <c r="L1195" s="84"/>
      <c r="M1195" s="84"/>
      <c r="N1195" s="84"/>
      <c r="O1195" s="84"/>
      <c r="P1195" s="84"/>
      <c r="Q1195" s="84"/>
      <c r="R1195" s="84"/>
    </row>
    <row r="1196" spans="1:18" x14ac:dyDescent="0.2">
      <c r="A1196" s="84"/>
      <c r="B1196" s="84"/>
      <c r="C1196" s="84"/>
      <c r="D1196" s="84"/>
      <c r="E1196" s="84"/>
      <c r="F1196" s="84"/>
      <c r="G1196" s="84"/>
      <c r="H1196" s="84"/>
      <c r="I1196" s="84"/>
      <c r="J1196" s="84"/>
      <c r="K1196" s="84"/>
      <c r="L1196" s="84"/>
      <c r="M1196" s="84"/>
      <c r="N1196" s="84"/>
      <c r="O1196" s="84"/>
      <c r="P1196" s="84"/>
      <c r="Q1196" s="84"/>
      <c r="R1196" s="84"/>
    </row>
    <row r="1197" spans="1:18" x14ac:dyDescent="0.2">
      <c r="A1197" s="84"/>
      <c r="B1197" s="84"/>
      <c r="C1197" s="84"/>
      <c r="D1197" s="84"/>
      <c r="E1197" s="84"/>
      <c r="F1197" s="84"/>
      <c r="G1197" s="84"/>
      <c r="H1197" s="84"/>
      <c r="I1197" s="84"/>
      <c r="J1197" s="84"/>
      <c r="K1197" s="84"/>
      <c r="L1197" s="84"/>
      <c r="M1197" s="84"/>
      <c r="N1197" s="84"/>
      <c r="O1197" s="84"/>
      <c r="P1197" s="84"/>
      <c r="Q1197" s="84"/>
      <c r="R1197" s="84"/>
    </row>
    <row r="1198" spans="1:18" ht="23.25" x14ac:dyDescent="0.35">
      <c r="A1198" s="86" t="s">
        <v>2654</v>
      </c>
      <c r="B1198" s="84"/>
      <c r="C1198" s="84"/>
      <c r="D1198" s="84"/>
      <c r="E1198" s="84"/>
      <c r="F1198" s="84"/>
      <c r="G1198" s="84"/>
      <c r="H1198" s="84"/>
      <c r="I1198" s="84"/>
      <c r="J1198" s="84"/>
      <c r="K1198" s="84"/>
      <c r="L1198" s="84"/>
      <c r="M1198" s="84"/>
      <c r="N1198" s="84"/>
      <c r="O1198" s="84"/>
      <c r="P1198" s="84"/>
      <c r="Q1198" s="84"/>
      <c r="R1198" s="84"/>
    </row>
    <row r="1199" spans="1:18" x14ac:dyDescent="0.2">
      <c r="A1199" s="84"/>
      <c r="B1199" s="84"/>
      <c r="C1199" s="84"/>
      <c r="D1199" s="84"/>
      <c r="E1199" s="84"/>
      <c r="F1199" s="84"/>
      <c r="G1199" s="84"/>
      <c r="H1199" s="84"/>
      <c r="I1199" s="84"/>
      <c r="J1199" s="84"/>
      <c r="K1199" s="84"/>
      <c r="L1199" s="84"/>
      <c r="M1199" s="84"/>
      <c r="N1199" s="84"/>
      <c r="O1199" s="84"/>
      <c r="P1199" s="84"/>
      <c r="Q1199" s="84"/>
      <c r="R1199" s="84"/>
    </row>
    <row r="1200" spans="1:18" x14ac:dyDescent="0.2">
      <c r="A1200" s="84"/>
      <c r="B1200" s="84"/>
      <c r="C1200" s="84"/>
      <c r="D1200" s="84"/>
      <c r="E1200" s="84"/>
      <c r="F1200" s="84"/>
      <c r="G1200" s="84"/>
      <c r="H1200" s="84"/>
      <c r="I1200" s="84"/>
      <c r="J1200" s="84"/>
      <c r="K1200" s="84"/>
      <c r="L1200" s="84"/>
      <c r="M1200" s="84"/>
      <c r="N1200" s="84"/>
      <c r="O1200" s="84"/>
      <c r="P1200" s="84"/>
      <c r="Q1200" s="84"/>
      <c r="R1200" s="84"/>
    </row>
    <row r="1201" spans="1:18" x14ac:dyDescent="0.2">
      <c r="A1201" s="84"/>
      <c r="B1201" s="84"/>
      <c r="C1201" s="84"/>
      <c r="D1201" s="84"/>
      <c r="E1201" s="84"/>
      <c r="F1201" s="84"/>
      <c r="G1201" s="84"/>
      <c r="H1201" s="84"/>
      <c r="I1201" s="84"/>
      <c r="J1201" s="84"/>
      <c r="K1201" s="84"/>
      <c r="L1201" s="84"/>
      <c r="M1201" s="84"/>
      <c r="N1201" s="84"/>
      <c r="O1201" s="84"/>
      <c r="P1201" s="84"/>
      <c r="Q1201" s="84"/>
      <c r="R1201" s="84"/>
    </row>
    <row r="1202" spans="1:18" x14ac:dyDescent="0.2">
      <c r="A1202" s="84"/>
      <c r="B1202" s="84"/>
      <c r="C1202" s="84"/>
      <c r="D1202" s="84"/>
      <c r="E1202" s="84"/>
      <c r="F1202" s="84"/>
      <c r="G1202" s="84"/>
      <c r="H1202" s="84"/>
      <c r="I1202" s="84"/>
      <c r="J1202" s="84"/>
      <c r="K1202" s="84"/>
      <c r="L1202" s="84"/>
      <c r="M1202" s="84"/>
      <c r="N1202" s="84"/>
      <c r="O1202" s="84"/>
      <c r="P1202" s="84"/>
      <c r="Q1202" s="84"/>
      <c r="R1202" s="84"/>
    </row>
    <row r="1203" spans="1:18" x14ac:dyDescent="0.2">
      <c r="A1203" s="84"/>
      <c r="B1203" s="84"/>
      <c r="C1203" s="84"/>
      <c r="D1203" s="84"/>
      <c r="E1203" s="84"/>
      <c r="F1203" s="84"/>
      <c r="G1203" s="84"/>
      <c r="H1203" s="84"/>
      <c r="I1203" s="84"/>
      <c r="J1203" s="84"/>
      <c r="K1203" s="84"/>
      <c r="L1203" s="84"/>
      <c r="M1203" s="84"/>
      <c r="N1203" s="84"/>
      <c r="O1203" s="84"/>
      <c r="P1203" s="84"/>
      <c r="Q1203" s="84"/>
      <c r="R1203" s="84"/>
    </row>
    <row r="1204" spans="1:18" x14ac:dyDescent="0.2">
      <c r="A1204" s="84"/>
      <c r="B1204" s="84"/>
      <c r="C1204" s="84"/>
      <c r="D1204" s="84"/>
      <c r="E1204" s="84"/>
      <c r="F1204" s="84"/>
      <c r="G1204" s="84"/>
      <c r="H1204" s="84"/>
      <c r="I1204" s="84"/>
      <c r="J1204" s="84"/>
      <c r="K1204" s="84"/>
      <c r="L1204" s="84"/>
      <c r="M1204" s="84"/>
      <c r="N1204" s="84"/>
      <c r="O1204" s="84"/>
      <c r="P1204" s="84"/>
      <c r="Q1204" s="84"/>
      <c r="R1204" s="84"/>
    </row>
    <row r="1205" spans="1:18" x14ac:dyDescent="0.2">
      <c r="A1205" s="84"/>
      <c r="B1205" s="84"/>
      <c r="C1205" s="84"/>
      <c r="D1205" s="84"/>
      <c r="E1205" s="84"/>
      <c r="F1205" s="84"/>
      <c r="G1205" s="84"/>
      <c r="H1205" s="84"/>
      <c r="I1205" s="84"/>
      <c r="J1205" s="84"/>
      <c r="K1205" s="84"/>
      <c r="L1205" s="84"/>
      <c r="M1205" s="84"/>
      <c r="N1205" s="84"/>
      <c r="O1205" s="84"/>
      <c r="P1205" s="84"/>
      <c r="Q1205" s="84"/>
      <c r="R1205" s="84"/>
    </row>
    <row r="1206" spans="1:18" x14ac:dyDescent="0.2">
      <c r="A1206" s="84"/>
      <c r="B1206" s="84"/>
      <c r="C1206" s="84"/>
      <c r="D1206" s="84"/>
      <c r="E1206" s="84"/>
      <c r="F1206" s="84"/>
      <c r="G1206" s="84"/>
      <c r="H1206" s="84"/>
      <c r="I1206" s="84"/>
      <c r="J1206" s="84"/>
      <c r="K1206" s="84"/>
      <c r="L1206" s="84"/>
      <c r="M1206" s="84"/>
      <c r="N1206" s="84"/>
      <c r="O1206" s="84"/>
      <c r="P1206" s="84"/>
      <c r="Q1206" s="84"/>
      <c r="R1206" s="84"/>
    </row>
    <row r="1207" spans="1:18" x14ac:dyDescent="0.2">
      <c r="A1207" s="84"/>
      <c r="B1207" s="84"/>
      <c r="C1207" s="84"/>
      <c r="D1207" s="84"/>
      <c r="E1207" s="84"/>
      <c r="F1207" s="84"/>
      <c r="G1207" s="84"/>
      <c r="H1207" s="84"/>
      <c r="I1207" s="84"/>
      <c r="J1207" s="84"/>
      <c r="K1207" s="84"/>
      <c r="L1207" s="84"/>
      <c r="M1207" s="84"/>
      <c r="N1207" s="84"/>
      <c r="O1207" s="84"/>
      <c r="P1207" s="84"/>
      <c r="Q1207" s="84"/>
      <c r="R1207" s="84"/>
    </row>
    <row r="1208" spans="1:18" x14ac:dyDescent="0.2">
      <c r="A1208" s="84"/>
      <c r="B1208" s="84"/>
      <c r="C1208" s="84"/>
      <c r="D1208" s="84"/>
      <c r="E1208" s="84"/>
      <c r="F1208" s="84"/>
      <c r="G1208" s="84"/>
      <c r="H1208" s="84"/>
      <c r="I1208" s="84"/>
      <c r="J1208" s="84"/>
      <c r="K1208" s="84"/>
      <c r="L1208" s="84"/>
      <c r="M1208" s="84"/>
      <c r="N1208" s="84"/>
      <c r="O1208" s="84"/>
      <c r="P1208" s="84"/>
      <c r="Q1208" s="84"/>
      <c r="R1208" s="84"/>
    </row>
    <row r="1209" spans="1:18" x14ac:dyDescent="0.2">
      <c r="A1209" s="84"/>
      <c r="B1209" s="84"/>
      <c r="C1209" s="84"/>
      <c r="D1209" s="84"/>
      <c r="E1209" s="84"/>
      <c r="F1209" s="84"/>
      <c r="G1209" s="84"/>
      <c r="H1209" s="84"/>
      <c r="I1209" s="84"/>
      <c r="J1209" s="84"/>
      <c r="K1209" s="84"/>
      <c r="L1209" s="84"/>
      <c r="M1209" s="84"/>
      <c r="N1209" s="84"/>
      <c r="O1209" s="84"/>
      <c r="P1209" s="84"/>
      <c r="Q1209" s="84"/>
      <c r="R1209" s="84"/>
    </row>
    <row r="1210" spans="1:18" x14ac:dyDescent="0.2">
      <c r="A1210" s="84"/>
      <c r="B1210" s="84"/>
      <c r="C1210" s="84"/>
      <c r="D1210" s="84"/>
      <c r="E1210" s="84"/>
      <c r="F1210" s="84"/>
      <c r="G1210" s="84"/>
      <c r="H1210" s="84"/>
      <c r="I1210" s="84"/>
      <c r="J1210" s="84"/>
      <c r="K1210" s="84"/>
      <c r="L1210" s="84"/>
      <c r="M1210" s="84"/>
      <c r="N1210" s="84"/>
      <c r="O1210" s="84"/>
      <c r="P1210" s="84"/>
      <c r="Q1210" s="84"/>
      <c r="R1210" s="84"/>
    </row>
    <row r="1211" spans="1:18" x14ac:dyDescent="0.2">
      <c r="A1211" s="84"/>
      <c r="B1211" s="84"/>
      <c r="C1211" s="84"/>
      <c r="D1211" s="84"/>
      <c r="E1211" s="84"/>
      <c r="F1211" s="84"/>
      <c r="G1211" s="84"/>
      <c r="H1211" s="84"/>
      <c r="I1211" s="84"/>
      <c r="J1211" s="84"/>
      <c r="K1211" s="84"/>
      <c r="L1211" s="84"/>
      <c r="M1211" s="84"/>
      <c r="N1211" s="84"/>
      <c r="O1211" s="84"/>
      <c r="P1211" s="84"/>
      <c r="Q1211" s="84"/>
      <c r="R1211" s="84"/>
    </row>
    <row r="1212" spans="1:18" x14ac:dyDescent="0.2">
      <c r="A1212" s="84"/>
      <c r="B1212" s="84"/>
      <c r="C1212" s="84"/>
      <c r="D1212" s="84"/>
      <c r="E1212" s="84"/>
      <c r="F1212" s="84"/>
      <c r="G1212" s="84"/>
      <c r="H1212" s="84"/>
      <c r="I1212" s="84"/>
      <c r="J1212" s="84"/>
      <c r="K1212" s="84"/>
      <c r="L1212" s="84"/>
      <c r="M1212" s="84"/>
      <c r="N1212" s="84"/>
      <c r="O1212" s="84"/>
      <c r="P1212" s="84"/>
      <c r="Q1212" s="84"/>
      <c r="R1212" s="84"/>
    </row>
    <row r="1213" spans="1:18" x14ac:dyDescent="0.2">
      <c r="A1213" s="84"/>
      <c r="B1213" s="84"/>
      <c r="C1213" s="84"/>
      <c r="D1213" s="84"/>
      <c r="E1213" s="84"/>
      <c r="F1213" s="84"/>
      <c r="G1213" s="84"/>
      <c r="H1213" s="84"/>
      <c r="I1213" s="84"/>
      <c r="J1213" s="84"/>
      <c r="K1213" s="84"/>
      <c r="L1213" s="84"/>
      <c r="M1213" s="84"/>
      <c r="N1213" s="84"/>
      <c r="O1213" s="84"/>
      <c r="P1213" s="84"/>
      <c r="Q1213" s="84"/>
      <c r="R1213" s="84"/>
    </row>
    <row r="1214" spans="1:18" x14ac:dyDescent="0.2">
      <c r="A1214" s="84"/>
      <c r="B1214" s="84"/>
      <c r="C1214" s="84"/>
      <c r="D1214" s="84"/>
      <c r="E1214" s="84"/>
      <c r="F1214" s="84"/>
      <c r="G1214" s="84"/>
      <c r="H1214" s="84"/>
      <c r="I1214" s="84"/>
      <c r="J1214" s="84"/>
      <c r="K1214" s="84"/>
      <c r="L1214" s="84"/>
      <c r="M1214" s="84"/>
      <c r="N1214" s="84"/>
      <c r="O1214" s="84"/>
      <c r="P1214" s="84"/>
      <c r="Q1214" s="84"/>
      <c r="R1214" s="84"/>
    </row>
    <row r="1215" spans="1:18" x14ac:dyDescent="0.2">
      <c r="A1215" s="84"/>
      <c r="B1215" s="84"/>
      <c r="C1215" s="84"/>
      <c r="D1215" s="84"/>
      <c r="E1215" s="84"/>
      <c r="F1215" s="84"/>
      <c r="G1215" s="84"/>
      <c r="H1215" s="84"/>
      <c r="I1215" s="84"/>
      <c r="J1215" s="84"/>
      <c r="K1215" s="84"/>
      <c r="L1215" s="84"/>
      <c r="M1215" s="84"/>
      <c r="N1215" s="84"/>
      <c r="O1215" s="84"/>
      <c r="P1215" s="84"/>
      <c r="Q1215" s="84"/>
      <c r="R1215" s="84"/>
    </row>
    <row r="1216" spans="1:18" x14ac:dyDescent="0.2">
      <c r="A1216" s="84"/>
      <c r="B1216" s="84"/>
      <c r="C1216" s="84"/>
      <c r="D1216" s="84"/>
      <c r="E1216" s="84"/>
      <c r="F1216" s="84"/>
      <c r="G1216" s="84"/>
      <c r="H1216" s="84"/>
      <c r="I1216" s="84"/>
      <c r="J1216" s="84"/>
      <c r="K1216" s="84"/>
      <c r="L1216" s="84"/>
      <c r="M1216" s="84"/>
      <c r="N1216" s="84"/>
      <c r="O1216" s="84"/>
      <c r="P1216" s="84"/>
      <c r="Q1216" s="84"/>
      <c r="R1216" s="84"/>
    </row>
    <row r="1217" spans="1:18" x14ac:dyDescent="0.2">
      <c r="A1217" s="84"/>
      <c r="B1217" s="84"/>
      <c r="C1217" s="84"/>
      <c r="D1217" s="84"/>
      <c r="E1217" s="84"/>
      <c r="F1217" s="84"/>
      <c r="G1217" s="84"/>
      <c r="H1217" s="84"/>
      <c r="I1217" s="84"/>
      <c r="J1217" s="84"/>
      <c r="K1217" s="84"/>
      <c r="L1217" s="84"/>
      <c r="M1217" s="84"/>
      <c r="N1217" s="84"/>
      <c r="O1217" s="84"/>
      <c r="P1217" s="84"/>
      <c r="Q1217" s="84"/>
      <c r="R1217" s="84"/>
    </row>
    <row r="1218" spans="1:18" x14ac:dyDescent="0.2">
      <c r="A1218" s="84"/>
      <c r="B1218" s="84"/>
      <c r="C1218" s="84"/>
      <c r="D1218" s="84"/>
      <c r="E1218" s="84"/>
      <c r="F1218" s="84"/>
      <c r="G1218" s="84"/>
      <c r="H1218" s="84"/>
      <c r="I1218" s="84"/>
      <c r="J1218" s="84"/>
      <c r="K1218" s="84"/>
      <c r="L1218" s="84"/>
      <c r="M1218" s="84"/>
      <c r="N1218" s="84"/>
      <c r="O1218" s="84"/>
      <c r="P1218" s="84"/>
      <c r="Q1218" s="84"/>
      <c r="R1218" s="84"/>
    </row>
    <row r="1219" spans="1:18" x14ac:dyDescent="0.2">
      <c r="A1219" s="84"/>
      <c r="B1219" s="84"/>
      <c r="C1219" s="84"/>
      <c r="D1219" s="84"/>
      <c r="E1219" s="84"/>
      <c r="F1219" s="84"/>
      <c r="G1219" s="84"/>
      <c r="H1219" s="84"/>
      <c r="I1219" s="84"/>
      <c r="J1219" s="84"/>
      <c r="K1219" s="84"/>
      <c r="L1219" s="84"/>
      <c r="M1219" s="84"/>
      <c r="N1219" s="84"/>
      <c r="O1219" s="84"/>
      <c r="P1219" s="84"/>
      <c r="Q1219" s="84"/>
      <c r="R1219" s="84"/>
    </row>
    <row r="1220" spans="1:18" x14ac:dyDescent="0.2">
      <c r="A1220" s="84"/>
      <c r="B1220" s="84"/>
      <c r="C1220" s="84"/>
      <c r="D1220" s="84"/>
      <c r="E1220" s="84"/>
      <c r="F1220" s="84"/>
      <c r="G1220" s="84"/>
      <c r="H1220" s="84"/>
      <c r="I1220" s="84"/>
      <c r="J1220" s="84"/>
      <c r="K1220" s="84"/>
      <c r="L1220" s="84"/>
      <c r="M1220" s="84"/>
      <c r="N1220" s="84"/>
      <c r="O1220" s="84"/>
      <c r="P1220" s="84"/>
      <c r="Q1220" s="84"/>
      <c r="R1220" s="84"/>
    </row>
    <row r="1221" spans="1:18" x14ac:dyDescent="0.2">
      <c r="A1221" s="84"/>
      <c r="B1221" s="84"/>
      <c r="C1221" s="84"/>
      <c r="D1221" s="84"/>
      <c r="E1221" s="84"/>
      <c r="F1221" s="84"/>
      <c r="G1221" s="84"/>
      <c r="H1221" s="84"/>
      <c r="I1221" s="84"/>
      <c r="J1221" s="84"/>
      <c r="K1221" s="84"/>
      <c r="L1221" s="84"/>
      <c r="M1221" s="84"/>
      <c r="N1221" s="84"/>
      <c r="O1221" s="84"/>
      <c r="P1221" s="84"/>
      <c r="Q1221" s="84"/>
      <c r="R1221" s="84"/>
    </row>
    <row r="1222" spans="1:18" x14ac:dyDescent="0.2">
      <c r="A1222" s="84"/>
      <c r="B1222" s="84"/>
      <c r="C1222" s="84"/>
      <c r="D1222" s="84"/>
      <c r="E1222" s="84"/>
      <c r="F1222" s="84"/>
      <c r="G1222" s="84"/>
      <c r="H1222" s="84"/>
      <c r="I1222" s="84"/>
      <c r="J1222" s="84"/>
      <c r="K1222" s="84"/>
      <c r="L1222" s="84"/>
      <c r="M1222" s="84"/>
      <c r="N1222" s="84"/>
      <c r="O1222" s="84"/>
      <c r="P1222" s="84"/>
      <c r="Q1222" s="84"/>
      <c r="R1222" s="84"/>
    </row>
    <row r="1223" spans="1:18" x14ac:dyDescent="0.2">
      <c r="A1223" s="84"/>
      <c r="B1223" s="84"/>
      <c r="C1223" s="84"/>
      <c r="D1223" s="84"/>
      <c r="E1223" s="84"/>
      <c r="F1223" s="84"/>
      <c r="G1223" s="84"/>
      <c r="H1223" s="84"/>
      <c r="I1223" s="84"/>
      <c r="J1223" s="84"/>
      <c r="K1223" s="84"/>
      <c r="L1223" s="84"/>
      <c r="M1223" s="84"/>
      <c r="N1223" s="84"/>
      <c r="O1223" s="84"/>
      <c r="P1223" s="84"/>
      <c r="Q1223" s="84"/>
      <c r="R1223" s="84"/>
    </row>
    <row r="1224" spans="1:18" x14ac:dyDescent="0.2">
      <c r="A1224" s="84"/>
      <c r="B1224" s="84"/>
      <c r="C1224" s="84"/>
      <c r="D1224" s="84"/>
      <c r="E1224" s="84"/>
      <c r="F1224" s="84"/>
      <c r="G1224" s="84"/>
      <c r="H1224" s="84"/>
      <c r="I1224" s="84"/>
      <c r="J1224" s="84"/>
      <c r="K1224" s="84"/>
      <c r="L1224" s="84"/>
      <c r="M1224" s="84"/>
      <c r="N1224" s="84"/>
      <c r="O1224" s="84"/>
      <c r="P1224" s="84"/>
      <c r="Q1224" s="84"/>
      <c r="R1224" s="84"/>
    </row>
    <row r="1225" spans="1:18" ht="23.25" x14ac:dyDescent="0.35">
      <c r="A1225" s="86" t="s">
        <v>2598</v>
      </c>
      <c r="B1225" s="84"/>
      <c r="C1225" s="84"/>
      <c r="D1225" s="84"/>
      <c r="E1225" s="84"/>
      <c r="F1225" s="84"/>
      <c r="G1225" s="84"/>
      <c r="H1225" s="84"/>
      <c r="I1225" s="84"/>
      <c r="J1225" s="84"/>
      <c r="K1225" s="84"/>
      <c r="L1225" s="84"/>
      <c r="M1225" s="84"/>
      <c r="N1225" s="84"/>
      <c r="O1225" s="84"/>
      <c r="P1225" s="84"/>
      <c r="Q1225" s="84"/>
      <c r="R1225" s="84"/>
    </row>
    <row r="1226" spans="1:18" x14ac:dyDescent="0.2">
      <c r="A1226" s="84"/>
      <c r="B1226" s="84"/>
      <c r="C1226" s="84"/>
      <c r="D1226" s="84"/>
      <c r="E1226" s="84"/>
      <c r="F1226" s="84"/>
      <c r="G1226" s="84"/>
      <c r="H1226" s="84"/>
      <c r="I1226" s="84"/>
      <c r="J1226" s="84"/>
      <c r="K1226" s="84"/>
      <c r="L1226" s="84"/>
      <c r="M1226" s="84"/>
      <c r="N1226" s="84"/>
      <c r="O1226" s="84"/>
      <c r="P1226" s="84"/>
      <c r="Q1226" s="84"/>
      <c r="R1226" s="84"/>
    </row>
    <row r="1227" spans="1:18" x14ac:dyDescent="0.2">
      <c r="A1227" s="84"/>
      <c r="B1227" s="84"/>
      <c r="C1227" s="84"/>
      <c r="D1227" s="84"/>
      <c r="E1227" s="84"/>
      <c r="F1227" s="84"/>
      <c r="G1227" s="84"/>
      <c r="H1227" s="84"/>
      <c r="I1227" s="84"/>
      <c r="J1227" s="84"/>
      <c r="K1227" s="84"/>
      <c r="L1227" s="84"/>
      <c r="M1227" s="84"/>
      <c r="N1227" s="84"/>
      <c r="O1227" s="84"/>
      <c r="P1227" s="84"/>
      <c r="Q1227" s="84"/>
      <c r="R1227" s="84"/>
    </row>
    <row r="1228" spans="1:18" x14ac:dyDescent="0.2">
      <c r="A1228" s="84"/>
      <c r="B1228" s="84"/>
      <c r="C1228" s="84"/>
      <c r="D1228" s="84"/>
      <c r="E1228" s="84"/>
      <c r="F1228" s="84"/>
      <c r="G1228" s="84"/>
      <c r="H1228" s="84"/>
      <c r="I1228" s="84"/>
      <c r="J1228" s="84"/>
      <c r="K1228" s="84"/>
      <c r="L1228" s="84"/>
      <c r="M1228" s="84"/>
      <c r="N1228" s="84"/>
      <c r="O1228" s="84"/>
      <c r="P1228" s="84"/>
      <c r="Q1228" s="84"/>
      <c r="R1228" s="84"/>
    </row>
    <row r="1229" spans="1:18" x14ac:dyDescent="0.2">
      <c r="A1229" s="84"/>
      <c r="B1229" s="84"/>
      <c r="C1229" s="84"/>
      <c r="D1229" s="84"/>
      <c r="E1229" s="84"/>
      <c r="F1229" s="84"/>
      <c r="G1229" s="84"/>
      <c r="H1229" s="84"/>
      <c r="I1229" s="84"/>
      <c r="J1229" s="84"/>
      <c r="K1229" s="84"/>
      <c r="L1229" s="84"/>
      <c r="M1229" s="84"/>
      <c r="N1229" s="84"/>
      <c r="O1229" s="84"/>
      <c r="P1229" s="84"/>
      <c r="Q1229" s="84"/>
      <c r="R1229" s="84"/>
    </row>
    <row r="1230" spans="1:18" x14ac:dyDescent="0.2">
      <c r="A1230" s="84"/>
      <c r="B1230" s="84"/>
      <c r="C1230" s="84"/>
      <c r="D1230" s="84"/>
      <c r="E1230" s="84"/>
      <c r="F1230" s="84"/>
      <c r="G1230" s="84"/>
      <c r="H1230" s="84"/>
      <c r="I1230" s="84"/>
      <c r="J1230" s="84"/>
      <c r="K1230" s="84"/>
      <c r="L1230" s="84"/>
      <c r="M1230" s="84"/>
      <c r="N1230" s="84"/>
      <c r="O1230" s="84"/>
      <c r="P1230" s="84"/>
      <c r="Q1230" s="84"/>
      <c r="R1230" s="84"/>
    </row>
    <row r="1231" spans="1:18" x14ac:dyDescent="0.2">
      <c r="A1231" s="84"/>
      <c r="B1231" s="84"/>
      <c r="C1231" s="84"/>
      <c r="D1231" s="84"/>
      <c r="E1231" s="84"/>
      <c r="F1231" s="84"/>
      <c r="G1231" s="84"/>
      <c r="H1231" s="84"/>
      <c r="I1231" s="84"/>
      <c r="J1231" s="84"/>
      <c r="K1231" s="84"/>
      <c r="L1231" s="84"/>
      <c r="M1231" s="84"/>
      <c r="N1231" s="84"/>
      <c r="O1231" s="84"/>
      <c r="P1231" s="84"/>
      <c r="Q1231" s="84"/>
      <c r="R1231" s="84"/>
    </row>
    <row r="1232" spans="1:18" x14ac:dyDescent="0.2">
      <c r="A1232" s="84"/>
      <c r="B1232" s="84"/>
      <c r="C1232" s="84"/>
      <c r="D1232" s="84"/>
      <c r="E1232" s="84"/>
      <c r="F1232" s="84"/>
      <c r="G1232" s="84"/>
      <c r="H1232" s="84"/>
      <c r="I1232" s="84"/>
      <c r="J1232" s="84"/>
      <c r="K1232" s="84"/>
      <c r="L1232" s="84"/>
      <c r="M1232" s="84"/>
      <c r="N1232" s="84"/>
      <c r="O1232" s="84"/>
      <c r="P1232" s="84"/>
      <c r="Q1232" s="84"/>
      <c r="R1232" s="84"/>
    </row>
    <row r="1233" spans="1:18" x14ac:dyDescent="0.2">
      <c r="A1233" s="84"/>
      <c r="B1233" s="84"/>
      <c r="C1233" s="84"/>
      <c r="D1233" s="84"/>
      <c r="E1233" s="84"/>
      <c r="F1233" s="84"/>
      <c r="G1233" s="84"/>
      <c r="H1233" s="84"/>
      <c r="I1233" s="84"/>
      <c r="J1233" s="84"/>
      <c r="K1233" s="84"/>
      <c r="L1233" s="84"/>
      <c r="M1233" s="84"/>
      <c r="N1233" s="84"/>
      <c r="O1233" s="84"/>
      <c r="P1233" s="84"/>
      <c r="Q1233" s="84"/>
      <c r="R1233" s="84"/>
    </row>
    <row r="1234" spans="1:18" x14ac:dyDescent="0.2">
      <c r="A1234" s="84"/>
      <c r="B1234" s="84"/>
      <c r="C1234" s="84"/>
      <c r="D1234" s="84"/>
      <c r="E1234" s="84"/>
      <c r="F1234" s="84"/>
      <c r="G1234" s="84"/>
      <c r="H1234" s="84"/>
      <c r="I1234" s="84"/>
      <c r="J1234" s="84"/>
      <c r="K1234" s="84"/>
      <c r="L1234" s="84"/>
      <c r="M1234" s="84"/>
      <c r="N1234" s="84"/>
      <c r="O1234" s="84"/>
      <c r="P1234" s="84"/>
      <c r="Q1234" s="84"/>
      <c r="R1234" s="84"/>
    </row>
    <row r="1235" spans="1:18" x14ac:dyDescent="0.2">
      <c r="A1235" s="84"/>
      <c r="B1235" s="84"/>
      <c r="C1235" s="84"/>
      <c r="D1235" s="84"/>
      <c r="E1235" s="84"/>
      <c r="F1235" s="84"/>
      <c r="G1235" s="84"/>
      <c r="H1235" s="84"/>
      <c r="I1235" s="84"/>
      <c r="J1235" s="84"/>
      <c r="K1235" s="84"/>
      <c r="L1235" s="84"/>
      <c r="M1235" s="84"/>
      <c r="N1235" s="84"/>
      <c r="O1235" s="84"/>
      <c r="P1235" s="84"/>
      <c r="Q1235" s="84"/>
      <c r="R1235" s="84"/>
    </row>
    <row r="1236" spans="1:18" x14ac:dyDescent="0.2">
      <c r="A1236" s="84"/>
      <c r="B1236" s="84"/>
      <c r="C1236" s="84"/>
      <c r="D1236" s="84"/>
      <c r="E1236" s="84"/>
      <c r="F1236" s="84"/>
      <c r="G1236" s="84"/>
      <c r="H1236" s="84"/>
      <c r="I1236" s="84"/>
      <c r="J1236" s="84"/>
      <c r="K1236" s="84"/>
      <c r="L1236" s="84"/>
      <c r="M1236" s="84"/>
      <c r="N1236" s="84"/>
      <c r="O1236" s="84"/>
      <c r="P1236" s="84"/>
      <c r="Q1236" s="84"/>
      <c r="R1236" s="84"/>
    </row>
    <row r="1237" spans="1:18" x14ac:dyDescent="0.2">
      <c r="A1237" s="84"/>
      <c r="B1237" s="84"/>
      <c r="C1237" s="84"/>
      <c r="D1237" s="84"/>
      <c r="E1237" s="84"/>
      <c r="F1237" s="84"/>
      <c r="G1237" s="84"/>
      <c r="H1237" s="84"/>
      <c r="I1237" s="84"/>
      <c r="J1237" s="84"/>
      <c r="K1237" s="84"/>
      <c r="L1237" s="84"/>
      <c r="M1237" s="84"/>
      <c r="N1237" s="84"/>
      <c r="O1237" s="84"/>
      <c r="P1237" s="84"/>
      <c r="Q1237" s="84"/>
      <c r="R1237" s="84"/>
    </row>
    <row r="1238" spans="1:18" x14ac:dyDescent="0.2">
      <c r="A1238" s="84"/>
      <c r="B1238" s="84"/>
      <c r="C1238" s="84"/>
      <c r="D1238" s="84"/>
      <c r="E1238" s="84"/>
      <c r="F1238" s="84"/>
      <c r="G1238" s="84"/>
      <c r="H1238" s="84"/>
      <c r="I1238" s="84"/>
      <c r="J1238" s="84"/>
      <c r="K1238" s="84"/>
      <c r="L1238" s="84"/>
      <c r="M1238" s="84"/>
      <c r="N1238" s="84"/>
      <c r="O1238" s="84"/>
      <c r="P1238" s="84"/>
      <c r="Q1238" s="84"/>
      <c r="R1238" s="84"/>
    </row>
    <row r="1239" spans="1:18" x14ac:dyDescent="0.2">
      <c r="A1239" s="84"/>
      <c r="B1239" s="84"/>
      <c r="C1239" s="84"/>
      <c r="D1239" s="84"/>
      <c r="E1239" s="84"/>
      <c r="F1239" s="84"/>
      <c r="G1239" s="84"/>
      <c r="H1239" s="84"/>
      <c r="I1239" s="84"/>
      <c r="J1239" s="84"/>
      <c r="K1239" s="84"/>
      <c r="L1239" s="84"/>
      <c r="M1239" s="84"/>
      <c r="N1239" s="84"/>
      <c r="O1239" s="84"/>
      <c r="P1239" s="84"/>
      <c r="Q1239" s="84"/>
      <c r="R1239" s="84"/>
    </row>
    <row r="1240" spans="1:18" x14ac:dyDescent="0.2">
      <c r="A1240" s="84"/>
      <c r="B1240" s="84"/>
      <c r="C1240" s="84"/>
      <c r="D1240" s="84"/>
      <c r="E1240" s="84"/>
      <c r="F1240" s="84"/>
      <c r="G1240" s="84"/>
      <c r="H1240" s="84"/>
      <c r="I1240" s="84"/>
      <c r="J1240" s="84"/>
      <c r="K1240" s="84"/>
      <c r="L1240" s="84"/>
      <c r="M1240" s="84"/>
      <c r="N1240" s="84"/>
      <c r="O1240" s="84"/>
      <c r="P1240" s="84"/>
      <c r="Q1240" s="84"/>
      <c r="R1240" s="84"/>
    </row>
    <row r="1241" spans="1:18" x14ac:dyDescent="0.2">
      <c r="A1241" s="84"/>
      <c r="B1241" s="84"/>
      <c r="C1241" s="84"/>
      <c r="D1241" s="84"/>
      <c r="E1241" s="84"/>
      <c r="F1241" s="84"/>
      <c r="G1241" s="84"/>
      <c r="H1241" s="84"/>
      <c r="I1241" s="84"/>
      <c r="J1241" s="84"/>
      <c r="K1241" s="84"/>
      <c r="L1241" s="84"/>
      <c r="M1241" s="84"/>
      <c r="N1241" s="84"/>
      <c r="O1241" s="84"/>
      <c r="P1241" s="84"/>
      <c r="Q1241" s="84"/>
      <c r="R1241" s="84"/>
    </row>
    <row r="1242" spans="1:18" x14ac:dyDescent="0.2">
      <c r="A1242" s="84"/>
      <c r="B1242" s="84"/>
      <c r="C1242" s="84"/>
      <c r="D1242" s="84"/>
      <c r="E1242" s="84"/>
      <c r="F1242" s="84"/>
      <c r="G1242" s="84"/>
      <c r="H1242" s="84"/>
      <c r="I1242" s="84"/>
      <c r="J1242" s="84"/>
      <c r="K1242" s="84"/>
      <c r="L1242" s="84"/>
      <c r="M1242" s="84"/>
      <c r="N1242" s="84"/>
      <c r="O1242" s="84"/>
      <c r="P1242" s="84"/>
      <c r="Q1242" s="84"/>
      <c r="R1242" s="84"/>
    </row>
    <row r="1243" spans="1:18" x14ac:dyDescent="0.2">
      <c r="A1243" s="84"/>
      <c r="B1243" s="84"/>
      <c r="C1243" s="84"/>
      <c r="D1243" s="84"/>
      <c r="E1243" s="84"/>
      <c r="F1243" s="84"/>
      <c r="G1243" s="84"/>
      <c r="H1243" s="84"/>
      <c r="I1243" s="84"/>
      <c r="J1243" s="84"/>
      <c r="K1243" s="84"/>
      <c r="L1243" s="84"/>
      <c r="M1243" s="84"/>
      <c r="N1243" s="84"/>
      <c r="O1243" s="84"/>
      <c r="P1243" s="84"/>
      <c r="Q1243" s="84"/>
      <c r="R1243" s="84"/>
    </row>
    <row r="1244" spans="1:18" x14ac:dyDescent="0.2">
      <c r="A1244" s="84"/>
      <c r="B1244" s="84"/>
      <c r="C1244" s="84"/>
      <c r="D1244" s="84"/>
      <c r="E1244" s="84"/>
      <c r="F1244" s="84"/>
      <c r="G1244" s="84"/>
      <c r="H1244" s="84"/>
      <c r="I1244" s="84"/>
      <c r="J1244" s="84"/>
      <c r="K1244" s="84"/>
      <c r="L1244" s="84"/>
      <c r="M1244" s="84"/>
      <c r="N1244" s="84"/>
      <c r="O1244" s="84"/>
      <c r="P1244" s="84"/>
      <c r="Q1244" s="84"/>
      <c r="R1244" s="84"/>
    </row>
    <row r="1245" spans="1:18" x14ac:dyDescent="0.2">
      <c r="A1245" s="84"/>
      <c r="B1245" s="84"/>
      <c r="C1245" s="84"/>
      <c r="D1245" s="84"/>
      <c r="E1245" s="84"/>
      <c r="F1245" s="84"/>
      <c r="G1245" s="84"/>
      <c r="H1245" s="84"/>
      <c r="I1245" s="84"/>
      <c r="J1245" s="84"/>
      <c r="K1245" s="84"/>
      <c r="L1245" s="84"/>
      <c r="M1245" s="84"/>
      <c r="N1245" s="84"/>
      <c r="O1245" s="84"/>
      <c r="P1245" s="84"/>
      <c r="Q1245" s="84"/>
      <c r="R1245" s="84"/>
    </row>
    <row r="1246" spans="1:18" x14ac:dyDescent="0.2">
      <c r="A1246" s="84"/>
      <c r="B1246" s="84"/>
      <c r="C1246" s="84"/>
      <c r="D1246" s="84"/>
      <c r="E1246" s="84"/>
      <c r="F1246" s="84"/>
      <c r="G1246" s="84"/>
      <c r="H1246" s="84"/>
      <c r="I1246" s="84"/>
      <c r="J1246" s="84"/>
      <c r="K1246" s="84"/>
      <c r="L1246" s="84"/>
      <c r="M1246" s="84"/>
      <c r="N1246" s="84"/>
      <c r="O1246" s="84"/>
      <c r="P1246" s="84"/>
      <c r="Q1246" s="84"/>
      <c r="R1246" s="84"/>
    </row>
    <row r="1247" spans="1:18" x14ac:dyDescent="0.2">
      <c r="A1247" s="84"/>
      <c r="B1247" s="84"/>
      <c r="C1247" s="84"/>
      <c r="D1247" s="84"/>
      <c r="E1247" s="84"/>
      <c r="F1247" s="84"/>
      <c r="G1247" s="84"/>
      <c r="H1247" s="84"/>
      <c r="I1247" s="84"/>
      <c r="J1247" s="84"/>
      <c r="K1247" s="84"/>
      <c r="L1247" s="84"/>
      <c r="M1247" s="84"/>
      <c r="N1247" s="84"/>
      <c r="O1247" s="84"/>
      <c r="P1247" s="84"/>
      <c r="Q1247" s="84"/>
      <c r="R1247" s="84"/>
    </row>
    <row r="1248" spans="1:18" x14ac:dyDescent="0.2">
      <c r="A1248" s="84"/>
      <c r="B1248" s="84"/>
      <c r="C1248" s="84"/>
      <c r="D1248" s="84"/>
      <c r="E1248" s="84"/>
      <c r="F1248" s="84"/>
      <c r="G1248" s="84"/>
      <c r="H1248" s="84"/>
      <c r="I1248" s="84"/>
      <c r="J1248" s="84"/>
      <c r="K1248" s="84"/>
      <c r="L1248" s="84"/>
      <c r="M1248" s="84"/>
      <c r="N1248" s="84"/>
      <c r="O1248" s="84"/>
      <c r="P1248" s="84"/>
      <c r="Q1248" s="84"/>
      <c r="R1248" s="84"/>
    </row>
    <row r="1249" spans="1:18" x14ac:dyDescent="0.2">
      <c r="A1249" s="84"/>
      <c r="B1249" s="84"/>
      <c r="C1249" s="84"/>
      <c r="D1249" s="84"/>
      <c r="E1249" s="84"/>
      <c r="F1249" s="84"/>
      <c r="G1249" s="84"/>
      <c r="H1249" s="84"/>
      <c r="I1249" s="84"/>
      <c r="J1249" s="84"/>
      <c r="K1249" s="84"/>
      <c r="L1249" s="84"/>
      <c r="M1249" s="84"/>
      <c r="N1249" s="84"/>
      <c r="O1249" s="84"/>
      <c r="P1249" s="84"/>
      <c r="Q1249" s="84"/>
      <c r="R1249" s="84"/>
    </row>
    <row r="1250" spans="1:18" x14ac:dyDescent="0.2">
      <c r="A1250" s="84"/>
      <c r="B1250" s="84"/>
      <c r="C1250" s="84"/>
      <c r="D1250" s="84"/>
      <c r="E1250" s="84"/>
      <c r="F1250" s="84"/>
      <c r="G1250" s="84"/>
      <c r="H1250" s="84"/>
      <c r="I1250" s="84"/>
      <c r="J1250" s="84"/>
      <c r="K1250" s="84"/>
      <c r="L1250" s="84"/>
      <c r="M1250" s="84"/>
      <c r="N1250" s="84"/>
      <c r="O1250" s="84"/>
      <c r="P1250" s="84"/>
      <c r="Q1250" s="84"/>
      <c r="R1250" s="84"/>
    </row>
    <row r="1251" spans="1:18" ht="23.25" x14ac:dyDescent="0.35">
      <c r="A1251" s="86" t="s">
        <v>2597</v>
      </c>
      <c r="B1251" s="84"/>
      <c r="C1251" s="84"/>
      <c r="D1251" s="84"/>
      <c r="E1251" s="84"/>
      <c r="F1251" s="84"/>
      <c r="G1251" s="84"/>
      <c r="H1251" s="84"/>
      <c r="I1251" s="84"/>
      <c r="J1251" s="84"/>
      <c r="K1251" s="84"/>
      <c r="L1251" s="84"/>
      <c r="M1251" s="84"/>
      <c r="N1251" s="84"/>
      <c r="O1251" s="84"/>
      <c r="P1251" s="84"/>
      <c r="Q1251" s="84"/>
      <c r="R1251" s="84"/>
    </row>
    <row r="1252" spans="1:18" x14ac:dyDescent="0.2">
      <c r="A1252" s="84"/>
      <c r="B1252" s="84"/>
      <c r="C1252" s="84"/>
      <c r="D1252" s="84"/>
      <c r="E1252" s="84"/>
      <c r="F1252" s="84"/>
      <c r="G1252" s="84"/>
      <c r="H1252" s="84"/>
      <c r="I1252" s="84"/>
      <c r="J1252" s="84"/>
      <c r="K1252" s="84"/>
      <c r="L1252" s="84"/>
      <c r="M1252" s="84"/>
      <c r="N1252" s="84"/>
      <c r="O1252" s="84"/>
      <c r="P1252" s="84"/>
      <c r="Q1252" s="84"/>
      <c r="R1252" s="84"/>
    </row>
    <row r="1253" spans="1:18" x14ac:dyDescent="0.2">
      <c r="A1253" s="84"/>
      <c r="B1253" s="84"/>
      <c r="C1253" s="84"/>
      <c r="D1253" s="84"/>
      <c r="E1253" s="84"/>
      <c r="F1253" s="84"/>
      <c r="G1253" s="84"/>
      <c r="H1253" s="84"/>
      <c r="I1253" s="84"/>
      <c r="J1253" s="84"/>
      <c r="K1253" s="84"/>
      <c r="L1253" s="84"/>
      <c r="M1253" s="84"/>
      <c r="N1253" s="84"/>
      <c r="O1253" s="84"/>
      <c r="P1253" s="84"/>
      <c r="Q1253" s="84"/>
      <c r="R1253" s="84"/>
    </row>
    <row r="1254" spans="1:18" x14ac:dyDescent="0.2">
      <c r="A1254" s="84"/>
      <c r="B1254" s="84"/>
      <c r="C1254" s="84"/>
      <c r="D1254" s="84"/>
      <c r="E1254" s="84"/>
      <c r="F1254" s="84"/>
      <c r="G1254" s="84"/>
      <c r="H1254" s="84"/>
      <c r="I1254" s="84"/>
      <c r="J1254" s="84"/>
      <c r="K1254" s="84"/>
      <c r="L1254" s="84"/>
      <c r="M1254" s="84"/>
      <c r="N1254" s="84"/>
      <c r="O1254" s="84"/>
      <c r="P1254" s="84"/>
      <c r="Q1254" s="84"/>
      <c r="R1254" s="84"/>
    </row>
    <row r="1255" spans="1:18" x14ac:dyDescent="0.2">
      <c r="A1255" s="84"/>
      <c r="B1255" s="84"/>
      <c r="C1255" s="84"/>
      <c r="D1255" s="84"/>
      <c r="E1255" s="84"/>
      <c r="F1255" s="84"/>
      <c r="G1255" s="84"/>
      <c r="H1255" s="84"/>
      <c r="I1255" s="84"/>
      <c r="J1255" s="84"/>
      <c r="K1255" s="84"/>
      <c r="L1255" s="84"/>
      <c r="M1255" s="84"/>
      <c r="N1255" s="84"/>
      <c r="O1255" s="84"/>
      <c r="P1255" s="84"/>
      <c r="Q1255" s="84"/>
      <c r="R1255" s="84"/>
    </row>
    <row r="1256" spans="1:18" x14ac:dyDescent="0.2">
      <c r="A1256" s="84"/>
      <c r="B1256" s="84"/>
      <c r="C1256" s="84"/>
      <c r="D1256" s="84"/>
      <c r="E1256" s="84"/>
      <c r="F1256" s="84"/>
      <c r="G1256" s="84"/>
      <c r="H1256" s="84"/>
      <c r="I1256" s="84"/>
      <c r="J1256" s="84"/>
      <c r="K1256" s="84"/>
      <c r="L1256" s="84"/>
      <c r="M1256" s="84"/>
      <c r="N1256" s="84"/>
      <c r="O1256" s="84"/>
      <c r="P1256" s="84"/>
      <c r="Q1256" s="84"/>
      <c r="R1256" s="84"/>
    </row>
    <row r="1257" spans="1:18" x14ac:dyDescent="0.2">
      <c r="A1257" s="84"/>
      <c r="B1257" s="84"/>
      <c r="C1257" s="84"/>
      <c r="D1257" s="84"/>
      <c r="E1257" s="84"/>
      <c r="F1257" s="84"/>
      <c r="G1257" s="84"/>
      <c r="H1257" s="84"/>
      <c r="I1257" s="84"/>
      <c r="J1257" s="84"/>
      <c r="K1257" s="84"/>
      <c r="L1257" s="84"/>
      <c r="M1257" s="84"/>
      <c r="N1257" s="84"/>
      <c r="O1257" s="84"/>
      <c r="P1257" s="84"/>
      <c r="Q1257" s="84"/>
      <c r="R1257" s="84"/>
    </row>
    <row r="1258" spans="1:18" x14ac:dyDescent="0.2">
      <c r="A1258" s="84"/>
      <c r="B1258" s="84"/>
      <c r="C1258" s="84"/>
      <c r="D1258" s="84"/>
      <c r="E1258" s="84"/>
      <c r="F1258" s="84"/>
      <c r="G1258" s="84"/>
      <c r="H1258" s="84"/>
      <c r="I1258" s="84"/>
      <c r="J1258" s="84"/>
      <c r="K1258" s="84"/>
      <c r="L1258" s="84"/>
      <c r="M1258" s="84"/>
      <c r="N1258" s="84"/>
      <c r="O1258" s="84"/>
      <c r="P1258" s="84"/>
      <c r="Q1258" s="84"/>
      <c r="R1258" s="84"/>
    </row>
    <row r="1259" spans="1:18" x14ac:dyDescent="0.2">
      <c r="A1259" s="84"/>
      <c r="B1259" s="84"/>
      <c r="C1259" s="84"/>
      <c r="D1259" s="84"/>
      <c r="E1259" s="84"/>
      <c r="F1259" s="84"/>
      <c r="G1259" s="84"/>
      <c r="H1259" s="84"/>
      <c r="I1259" s="84"/>
      <c r="J1259" s="84"/>
      <c r="K1259" s="84"/>
      <c r="L1259" s="84"/>
      <c r="M1259" s="84"/>
      <c r="N1259" s="84"/>
      <c r="O1259" s="84"/>
      <c r="P1259" s="84"/>
      <c r="Q1259" s="84"/>
      <c r="R1259" s="84"/>
    </row>
    <row r="1260" spans="1:18" x14ac:dyDescent="0.2">
      <c r="A1260" s="84"/>
      <c r="B1260" s="84"/>
      <c r="C1260" s="84"/>
      <c r="D1260" s="84"/>
      <c r="E1260" s="84"/>
      <c r="F1260" s="84"/>
      <c r="G1260" s="84"/>
      <c r="H1260" s="84"/>
      <c r="I1260" s="84"/>
      <c r="J1260" s="84"/>
      <c r="K1260" s="84"/>
      <c r="L1260" s="84"/>
      <c r="M1260" s="84"/>
      <c r="N1260" s="84"/>
      <c r="O1260" s="84"/>
      <c r="P1260" s="84"/>
      <c r="Q1260" s="84"/>
      <c r="R1260" s="84"/>
    </row>
    <row r="1261" spans="1:18" x14ac:dyDescent="0.2">
      <c r="A1261" s="84"/>
      <c r="B1261" s="84"/>
      <c r="C1261" s="84"/>
      <c r="D1261" s="84"/>
      <c r="E1261" s="84"/>
      <c r="F1261" s="84"/>
      <c r="G1261" s="84"/>
      <c r="H1261" s="84"/>
      <c r="I1261" s="84"/>
      <c r="J1261" s="84"/>
      <c r="K1261" s="84"/>
      <c r="L1261" s="84"/>
      <c r="M1261" s="84"/>
      <c r="N1261" s="84"/>
      <c r="O1261" s="84"/>
      <c r="P1261" s="84"/>
      <c r="Q1261" s="84"/>
      <c r="R1261" s="84"/>
    </row>
    <row r="1262" spans="1:18" x14ac:dyDescent="0.2">
      <c r="A1262" s="84"/>
      <c r="B1262" s="84"/>
      <c r="C1262" s="84"/>
      <c r="D1262" s="84"/>
      <c r="E1262" s="84"/>
      <c r="F1262" s="84"/>
      <c r="G1262" s="84"/>
      <c r="H1262" s="84"/>
      <c r="I1262" s="84"/>
      <c r="J1262" s="84"/>
      <c r="K1262" s="84"/>
      <c r="L1262" s="84"/>
      <c r="M1262" s="84"/>
      <c r="N1262" s="84"/>
      <c r="O1262" s="84"/>
      <c r="P1262" s="84"/>
      <c r="Q1262" s="84"/>
      <c r="R1262" s="84"/>
    </row>
    <row r="1263" spans="1:18" x14ac:dyDescent="0.2">
      <c r="A1263" s="84"/>
      <c r="B1263" s="84"/>
      <c r="C1263" s="84"/>
      <c r="D1263" s="84"/>
      <c r="E1263" s="84"/>
      <c r="F1263" s="84"/>
      <c r="G1263" s="84"/>
      <c r="H1263" s="84"/>
      <c r="I1263" s="84"/>
      <c r="J1263" s="84"/>
      <c r="K1263" s="84"/>
      <c r="L1263" s="84"/>
      <c r="M1263" s="84"/>
      <c r="N1263" s="84"/>
      <c r="O1263" s="84"/>
      <c r="P1263" s="84"/>
      <c r="Q1263" s="84"/>
      <c r="R1263" s="84"/>
    </row>
    <row r="1264" spans="1:18" x14ac:dyDescent="0.2">
      <c r="A1264" s="84"/>
      <c r="B1264" s="84"/>
      <c r="C1264" s="84"/>
      <c r="D1264" s="84"/>
      <c r="E1264" s="84"/>
      <c r="F1264" s="84"/>
      <c r="G1264" s="84"/>
      <c r="H1264" s="84"/>
      <c r="I1264" s="84"/>
      <c r="J1264" s="84"/>
      <c r="K1264" s="84"/>
      <c r="L1264" s="84"/>
      <c r="M1264" s="84"/>
      <c r="N1264" s="84"/>
      <c r="O1264" s="84"/>
      <c r="P1264" s="84"/>
      <c r="Q1264" s="84"/>
      <c r="R1264" s="84"/>
    </row>
    <row r="1265" spans="1:18" x14ac:dyDescent="0.2">
      <c r="A1265" s="84"/>
      <c r="B1265" s="84"/>
      <c r="C1265" s="84"/>
      <c r="D1265" s="84"/>
      <c r="E1265" s="84"/>
      <c r="F1265" s="84"/>
      <c r="G1265" s="84"/>
      <c r="H1265" s="84"/>
      <c r="I1265" s="84"/>
      <c r="J1265" s="84"/>
      <c r="K1265" s="84"/>
      <c r="L1265" s="84"/>
      <c r="M1265" s="84"/>
      <c r="N1265" s="84"/>
      <c r="O1265" s="84"/>
      <c r="P1265" s="84"/>
      <c r="Q1265" s="84"/>
      <c r="R1265" s="84"/>
    </row>
    <row r="1266" spans="1:18" x14ac:dyDescent="0.2">
      <c r="A1266" s="84"/>
      <c r="B1266" s="84"/>
      <c r="C1266" s="84"/>
      <c r="D1266" s="84"/>
      <c r="E1266" s="84"/>
      <c r="F1266" s="84"/>
      <c r="G1266" s="84"/>
      <c r="H1266" s="84"/>
      <c r="I1266" s="84"/>
      <c r="J1266" s="84"/>
      <c r="K1266" s="84"/>
      <c r="L1266" s="84"/>
      <c r="M1266" s="84"/>
      <c r="N1266" s="84"/>
      <c r="O1266" s="84"/>
      <c r="P1266" s="84"/>
      <c r="Q1266" s="84"/>
      <c r="R1266" s="84"/>
    </row>
    <row r="1267" spans="1:18" x14ac:dyDescent="0.2">
      <c r="A1267" s="84"/>
      <c r="B1267" s="84"/>
      <c r="C1267" s="84"/>
      <c r="D1267" s="84"/>
      <c r="E1267" s="84"/>
      <c r="F1267" s="84"/>
      <c r="G1267" s="84"/>
      <c r="H1267" s="84"/>
      <c r="I1267" s="84"/>
      <c r="J1267" s="84"/>
      <c r="K1267" s="84"/>
      <c r="L1267" s="84"/>
      <c r="M1267" s="84"/>
      <c r="N1267" s="84"/>
      <c r="O1267" s="84"/>
      <c r="P1267" s="84"/>
      <c r="Q1267" s="84"/>
      <c r="R1267" s="84"/>
    </row>
    <row r="1268" spans="1:18" x14ac:dyDescent="0.2">
      <c r="A1268" s="84"/>
      <c r="B1268" s="84"/>
      <c r="C1268" s="84"/>
      <c r="D1268" s="84"/>
      <c r="E1268" s="84"/>
      <c r="F1268" s="84"/>
      <c r="G1268" s="84"/>
      <c r="H1268" s="84"/>
      <c r="I1268" s="84"/>
      <c r="J1268" s="84"/>
      <c r="K1268" s="84"/>
      <c r="L1268" s="84"/>
      <c r="M1268" s="84"/>
      <c r="N1268" s="84"/>
      <c r="O1268" s="84"/>
      <c r="P1268" s="84"/>
      <c r="Q1268" s="84"/>
      <c r="R1268" s="84"/>
    </row>
    <row r="1269" spans="1:18" x14ac:dyDescent="0.2">
      <c r="A1269" s="84"/>
      <c r="B1269" s="84"/>
      <c r="C1269" s="84"/>
      <c r="D1269" s="84"/>
      <c r="E1269" s="84"/>
      <c r="F1269" s="84"/>
      <c r="G1269" s="84"/>
      <c r="H1269" s="84"/>
      <c r="I1269" s="84"/>
      <c r="J1269" s="84"/>
      <c r="K1269" s="84"/>
      <c r="L1269" s="84"/>
      <c r="M1269" s="84"/>
      <c r="N1269" s="84"/>
      <c r="O1269" s="84"/>
      <c r="P1269" s="84"/>
      <c r="Q1269" s="84"/>
      <c r="R1269" s="84"/>
    </row>
    <row r="1270" spans="1:18" x14ac:dyDescent="0.2">
      <c r="A1270" s="84"/>
      <c r="B1270" s="84"/>
      <c r="C1270" s="84"/>
      <c r="D1270" s="84"/>
      <c r="E1270" s="84"/>
      <c r="F1270" s="84"/>
      <c r="G1270" s="84"/>
      <c r="H1270" s="84"/>
      <c r="I1270" s="84"/>
      <c r="J1270" s="84"/>
      <c r="K1270" s="84"/>
      <c r="L1270" s="84"/>
      <c r="M1270" s="84"/>
      <c r="N1270" s="84"/>
      <c r="O1270" s="84"/>
      <c r="P1270" s="84"/>
      <c r="Q1270" s="84"/>
      <c r="R1270" s="84"/>
    </row>
    <row r="1271" spans="1:18" x14ac:dyDescent="0.2">
      <c r="A1271" s="84"/>
      <c r="B1271" s="84"/>
      <c r="C1271" s="84"/>
      <c r="D1271" s="84"/>
      <c r="E1271" s="84"/>
      <c r="F1271" s="84"/>
      <c r="G1271" s="84"/>
      <c r="H1271" s="84"/>
      <c r="I1271" s="84"/>
      <c r="J1271" s="84"/>
      <c r="K1271" s="84"/>
      <c r="L1271" s="84"/>
      <c r="M1271" s="84"/>
      <c r="N1271" s="84"/>
      <c r="O1271" s="84"/>
      <c r="P1271" s="84"/>
      <c r="Q1271" s="84"/>
      <c r="R1271" s="84"/>
    </row>
    <row r="1272" spans="1:18" x14ac:dyDescent="0.2">
      <c r="A1272" s="84"/>
      <c r="B1272" s="84"/>
      <c r="C1272" s="84"/>
      <c r="D1272" s="84"/>
      <c r="E1272" s="84"/>
      <c r="F1272" s="84"/>
      <c r="G1272" s="84"/>
      <c r="H1272" s="84"/>
      <c r="I1272" s="84"/>
      <c r="J1272" s="84"/>
      <c r="K1272" s="84"/>
      <c r="L1272" s="84"/>
      <c r="M1272" s="84"/>
      <c r="N1272" s="84"/>
      <c r="O1272" s="84"/>
      <c r="P1272" s="84"/>
      <c r="Q1272" s="84"/>
      <c r="R1272" s="84"/>
    </row>
    <row r="1273" spans="1:18" x14ac:dyDescent="0.2">
      <c r="A1273" s="84"/>
      <c r="B1273" s="84"/>
      <c r="C1273" s="84"/>
      <c r="D1273" s="84"/>
      <c r="E1273" s="84"/>
      <c r="F1273" s="84"/>
      <c r="G1273" s="84"/>
      <c r="H1273" s="84"/>
      <c r="I1273" s="84"/>
      <c r="J1273" s="84"/>
      <c r="K1273" s="84"/>
      <c r="L1273" s="84"/>
      <c r="M1273" s="84"/>
      <c r="N1273" s="84"/>
      <c r="O1273" s="84"/>
      <c r="P1273" s="84"/>
      <c r="Q1273" s="84"/>
      <c r="R1273" s="84"/>
    </row>
    <row r="1274" spans="1:18" x14ac:dyDescent="0.2">
      <c r="A1274" s="84"/>
      <c r="B1274" s="84"/>
      <c r="C1274" s="84"/>
      <c r="D1274" s="84"/>
      <c r="E1274" s="84"/>
      <c r="F1274" s="84"/>
      <c r="G1274" s="84"/>
      <c r="H1274" s="84"/>
      <c r="I1274" s="84"/>
      <c r="J1274" s="84"/>
      <c r="K1274" s="84"/>
      <c r="L1274" s="84"/>
      <c r="M1274" s="84"/>
      <c r="N1274" s="84"/>
      <c r="O1274" s="84"/>
      <c r="P1274" s="84"/>
      <c r="Q1274" s="84"/>
      <c r="R1274" s="84"/>
    </row>
    <row r="1275" spans="1:18" x14ac:dyDescent="0.2">
      <c r="A1275" s="84"/>
      <c r="B1275" s="84"/>
      <c r="C1275" s="84"/>
      <c r="D1275" s="84"/>
      <c r="E1275" s="84"/>
      <c r="F1275" s="84"/>
      <c r="G1275" s="84"/>
      <c r="H1275" s="84"/>
      <c r="I1275" s="84"/>
      <c r="J1275" s="84"/>
      <c r="K1275" s="84"/>
      <c r="L1275" s="84"/>
      <c r="M1275" s="84"/>
      <c r="N1275" s="84"/>
      <c r="O1275" s="84"/>
      <c r="P1275" s="84"/>
      <c r="Q1275" s="84"/>
      <c r="R1275" s="84"/>
    </row>
    <row r="1276" spans="1:18" x14ac:dyDescent="0.2">
      <c r="A1276" s="84"/>
      <c r="B1276" s="84"/>
      <c r="C1276" s="84"/>
      <c r="D1276" s="84"/>
      <c r="E1276" s="84"/>
      <c r="F1276" s="84"/>
      <c r="G1276" s="84"/>
      <c r="H1276" s="84"/>
      <c r="I1276" s="84"/>
      <c r="J1276" s="84"/>
      <c r="K1276" s="84"/>
      <c r="L1276" s="84"/>
      <c r="M1276" s="84"/>
      <c r="N1276" s="84"/>
      <c r="O1276" s="84"/>
      <c r="P1276" s="84"/>
      <c r="Q1276" s="84"/>
      <c r="R1276" s="84"/>
    </row>
    <row r="1277" spans="1:18" x14ac:dyDescent="0.2">
      <c r="A1277" s="84"/>
      <c r="B1277" s="84"/>
      <c r="C1277" s="84"/>
      <c r="D1277" s="84"/>
      <c r="E1277" s="84"/>
      <c r="F1277" s="84"/>
      <c r="G1277" s="84"/>
      <c r="H1277" s="84"/>
      <c r="I1277" s="84"/>
      <c r="J1277" s="84"/>
      <c r="K1277" s="84"/>
      <c r="L1277" s="84"/>
      <c r="M1277" s="84"/>
      <c r="N1277" s="84"/>
      <c r="O1277" s="84"/>
      <c r="P1277" s="84"/>
      <c r="Q1277" s="84"/>
      <c r="R1277" s="84"/>
    </row>
    <row r="1278" spans="1:18" ht="23.25" x14ac:dyDescent="0.35">
      <c r="A1278" s="86" t="s">
        <v>2596</v>
      </c>
      <c r="B1278" s="84"/>
      <c r="C1278" s="84"/>
      <c r="D1278" s="84"/>
      <c r="E1278" s="84"/>
      <c r="F1278" s="84"/>
      <c r="G1278" s="84"/>
      <c r="H1278" s="84"/>
      <c r="I1278" s="84"/>
      <c r="J1278" s="84"/>
      <c r="K1278" s="84"/>
      <c r="L1278" s="84"/>
      <c r="M1278" s="84"/>
      <c r="N1278" s="84"/>
      <c r="O1278" s="84"/>
      <c r="P1278" s="84"/>
      <c r="Q1278" s="84"/>
      <c r="R1278" s="84"/>
    </row>
    <row r="1279" spans="1:18" x14ac:dyDescent="0.2">
      <c r="A1279" s="84"/>
      <c r="B1279" s="84"/>
      <c r="C1279" s="84"/>
      <c r="D1279" s="84"/>
      <c r="E1279" s="84"/>
      <c r="F1279" s="84"/>
      <c r="G1279" s="84"/>
      <c r="H1279" s="84"/>
      <c r="I1279" s="84"/>
      <c r="J1279" s="84"/>
      <c r="K1279" s="84"/>
      <c r="L1279" s="84"/>
      <c r="M1279" s="84"/>
      <c r="N1279" s="84"/>
      <c r="O1279" s="84"/>
      <c r="P1279" s="84"/>
      <c r="Q1279" s="84"/>
      <c r="R1279" s="84"/>
    </row>
    <row r="1280" spans="1:18" x14ac:dyDescent="0.2">
      <c r="A1280" s="84"/>
      <c r="B1280" s="84"/>
      <c r="C1280" s="84"/>
      <c r="D1280" s="84"/>
      <c r="E1280" s="84"/>
      <c r="F1280" s="84"/>
      <c r="G1280" s="84"/>
      <c r="H1280" s="84"/>
      <c r="I1280" s="84"/>
      <c r="J1280" s="84"/>
      <c r="K1280" s="84"/>
      <c r="L1280" s="84"/>
      <c r="M1280" s="84"/>
      <c r="N1280" s="84"/>
      <c r="O1280" s="84"/>
      <c r="P1280" s="84"/>
      <c r="Q1280" s="84"/>
      <c r="R1280" s="84"/>
    </row>
    <row r="1281" spans="1:18" x14ac:dyDescent="0.2">
      <c r="A1281" s="84"/>
      <c r="B1281" s="84"/>
      <c r="C1281" s="84"/>
      <c r="D1281" s="84"/>
      <c r="E1281" s="84"/>
      <c r="F1281" s="84"/>
      <c r="G1281" s="84"/>
      <c r="H1281" s="84"/>
      <c r="I1281" s="84"/>
      <c r="J1281" s="84"/>
      <c r="K1281" s="84"/>
      <c r="L1281" s="84"/>
      <c r="M1281" s="84"/>
      <c r="N1281" s="84"/>
      <c r="O1281" s="84"/>
      <c r="P1281" s="84"/>
      <c r="Q1281" s="84"/>
      <c r="R1281" s="84"/>
    </row>
    <row r="1282" spans="1:18" x14ac:dyDescent="0.2">
      <c r="A1282" s="84"/>
      <c r="B1282" s="84"/>
      <c r="C1282" s="84"/>
      <c r="D1282" s="84"/>
      <c r="E1282" s="84"/>
      <c r="F1282" s="84"/>
      <c r="G1282" s="84"/>
      <c r="H1282" s="84"/>
      <c r="I1282" s="84"/>
      <c r="J1282" s="84"/>
      <c r="K1282" s="84"/>
      <c r="L1282" s="84"/>
      <c r="M1282" s="84"/>
      <c r="N1282" s="84"/>
      <c r="O1282" s="84"/>
      <c r="P1282" s="84"/>
      <c r="Q1282" s="84"/>
      <c r="R1282" s="84"/>
    </row>
    <row r="1283" spans="1:18" x14ac:dyDescent="0.2">
      <c r="A1283" s="84"/>
      <c r="B1283" s="84"/>
      <c r="C1283" s="84"/>
      <c r="D1283" s="84"/>
      <c r="E1283" s="84"/>
      <c r="F1283" s="84"/>
      <c r="G1283" s="84"/>
      <c r="H1283" s="84"/>
      <c r="I1283" s="84"/>
      <c r="J1283" s="84"/>
      <c r="K1283" s="84"/>
      <c r="L1283" s="84"/>
      <c r="M1283" s="84"/>
      <c r="N1283" s="84"/>
      <c r="O1283" s="84"/>
      <c r="P1283" s="84"/>
      <c r="Q1283" s="84"/>
      <c r="R1283" s="84"/>
    </row>
    <row r="1284" spans="1:18" x14ac:dyDescent="0.2">
      <c r="A1284" s="84"/>
      <c r="B1284" s="84"/>
      <c r="C1284" s="84"/>
      <c r="D1284" s="84"/>
      <c r="E1284" s="84"/>
      <c r="F1284" s="84"/>
      <c r="G1284" s="84"/>
      <c r="H1284" s="84"/>
      <c r="I1284" s="84"/>
      <c r="J1284" s="84"/>
      <c r="K1284" s="84"/>
      <c r="L1284" s="84"/>
      <c r="M1284" s="84"/>
      <c r="N1284" s="84"/>
      <c r="O1284" s="84"/>
      <c r="P1284" s="84"/>
      <c r="Q1284" s="84"/>
      <c r="R1284" s="84"/>
    </row>
    <row r="1285" spans="1:18" x14ac:dyDescent="0.2">
      <c r="A1285" s="84"/>
      <c r="B1285" s="84"/>
      <c r="C1285" s="84"/>
      <c r="D1285" s="84"/>
      <c r="E1285" s="84"/>
      <c r="F1285" s="84"/>
      <c r="G1285" s="84"/>
      <c r="H1285" s="84"/>
      <c r="I1285" s="84"/>
      <c r="J1285" s="84"/>
      <c r="K1285" s="84"/>
      <c r="L1285" s="84"/>
      <c r="M1285" s="84"/>
      <c r="N1285" s="84"/>
      <c r="O1285" s="84"/>
      <c r="P1285" s="84"/>
      <c r="Q1285" s="84"/>
      <c r="R1285" s="84"/>
    </row>
    <row r="1286" spans="1:18" x14ac:dyDescent="0.2">
      <c r="A1286" s="84"/>
      <c r="B1286" s="84"/>
      <c r="C1286" s="84"/>
      <c r="D1286" s="84"/>
      <c r="E1286" s="84"/>
      <c r="F1286" s="84"/>
      <c r="G1286" s="84"/>
      <c r="H1286" s="84"/>
      <c r="I1286" s="84"/>
      <c r="J1286" s="84"/>
      <c r="K1286" s="84"/>
      <c r="L1286" s="84"/>
      <c r="M1286" s="84"/>
      <c r="N1286" s="84"/>
      <c r="O1286" s="84"/>
      <c r="P1286" s="84"/>
      <c r="Q1286" s="84"/>
      <c r="R1286" s="84"/>
    </row>
    <row r="1287" spans="1:18" x14ac:dyDescent="0.2">
      <c r="A1287" s="84"/>
      <c r="B1287" s="84"/>
      <c r="C1287" s="84"/>
      <c r="D1287" s="84"/>
      <c r="E1287" s="84"/>
      <c r="F1287" s="84"/>
      <c r="G1287" s="84"/>
      <c r="H1287" s="84"/>
      <c r="I1287" s="84"/>
      <c r="J1287" s="84"/>
      <c r="K1287" s="84"/>
      <c r="L1287" s="84"/>
      <c r="M1287" s="84"/>
      <c r="N1287" s="84"/>
      <c r="O1287" s="84"/>
      <c r="P1287" s="84"/>
      <c r="Q1287" s="84"/>
      <c r="R1287" s="84"/>
    </row>
    <row r="1288" spans="1:18" x14ac:dyDescent="0.2">
      <c r="A1288" s="84"/>
      <c r="B1288" s="84"/>
      <c r="C1288" s="84"/>
      <c r="D1288" s="84"/>
      <c r="E1288" s="84"/>
      <c r="F1288" s="84"/>
      <c r="G1288" s="84"/>
      <c r="H1288" s="84"/>
      <c r="I1288" s="84"/>
      <c r="J1288" s="84"/>
      <c r="K1288" s="84"/>
      <c r="L1288" s="84"/>
      <c r="M1288" s="84"/>
      <c r="N1288" s="84"/>
      <c r="O1288" s="84"/>
      <c r="P1288" s="84"/>
      <c r="Q1288" s="84"/>
      <c r="R1288" s="84"/>
    </row>
    <row r="1289" spans="1:18" x14ac:dyDescent="0.2">
      <c r="A1289" s="84"/>
      <c r="B1289" s="84"/>
      <c r="C1289" s="84"/>
      <c r="D1289" s="84"/>
      <c r="E1289" s="84"/>
      <c r="F1289" s="84"/>
      <c r="G1289" s="84"/>
      <c r="H1289" s="84"/>
      <c r="I1289" s="84"/>
      <c r="J1289" s="84"/>
      <c r="K1289" s="84"/>
      <c r="L1289" s="84"/>
      <c r="M1289" s="84"/>
      <c r="N1289" s="84"/>
      <c r="O1289" s="84"/>
      <c r="P1289" s="84"/>
      <c r="Q1289" s="84"/>
      <c r="R1289" s="84"/>
    </row>
    <row r="1290" spans="1:18" x14ac:dyDescent="0.2">
      <c r="A1290" s="84"/>
      <c r="B1290" s="84"/>
      <c r="C1290" s="84"/>
      <c r="D1290" s="84"/>
      <c r="E1290" s="84"/>
      <c r="F1290" s="84"/>
      <c r="G1290" s="84"/>
      <c r="H1290" s="84"/>
      <c r="I1290" s="84"/>
      <c r="J1290" s="84"/>
      <c r="K1290" s="84"/>
      <c r="L1290" s="84"/>
      <c r="M1290" s="84"/>
      <c r="N1290" s="84"/>
      <c r="O1290" s="84"/>
      <c r="P1290" s="84"/>
      <c r="Q1290" s="84"/>
      <c r="R1290" s="84"/>
    </row>
    <row r="1291" spans="1:18" x14ac:dyDescent="0.2">
      <c r="A1291" s="84"/>
      <c r="B1291" s="84"/>
      <c r="C1291" s="84"/>
      <c r="D1291" s="84"/>
      <c r="E1291" s="84"/>
      <c r="F1291" s="84"/>
      <c r="G1291" s="84"/>
      <c r="H1291" s="84"/>
      <c r="I1291" s="84"/>
      <c r="J1291" s="84"/>
      <c r="K1291" s="84"/>
      <c r="L1291" s="84"/>
      <c r="M1291" s="84"/>
      <c r="N1291" s="84"/>
      <c r="O1291" s="84"/>
      <c r="P1291" s="84"/>
      <c r="Q1291" s="84"/>
      <c r="R1291" s="84"/>
    </row>
    <row r="1292" spans="1:18" x14ac:dyDescent="0.2">
      <c r="A1292" s="84"/>
      <c r="B1292" s="84"/>
      <c r="C1292" s="84"/>
      <c r="D1292" s="84"/>
      <c r="E1292" s="84"/>
      <c r="F1292" s="84"/>
      <c r="G1292" s="84"/>
      <c r="H1292" s="84"/>
      <c r="I1292" s="84"/>
      <c r="J1292" s="84"/>
      <c r="K1292" s="84"/>
      <c r="L1292" s="84"/>
      <c r="M1292" s="84"/>
      <c r="N1292" s="84"/>
      <c r="O1292" s="84"/>
      <c r="P1292" s="84"/>
      <c r="Q1292" s="84"/>
      <c r="R1292" s="84"/>
    </row>
    <row r="1293" spans="1:18" x14ac:dyDescent="0.2">
      <c r="A1293" s="84"/>
      <c r="B1293" s="84"/>
      <c r="C1293" s="84"/>
      <c r="D1293" s="84"/>
      <c r="E1293" s="84"/>
      <c r="F1293" s="84"/>
      <c r="G1293" s="84"/>
      <c r="H1293" s="84"/>
      <c r="I1293" s="84"/>
      <c r="J1293" s="84"/>
      <c r="K1293" s="84"/>
      <c r="L1293" s="84"/>
      <c r="M1293" s="84"/>
      <c r="N1293" s="84"/>
      <c r="O1293" s="84"/>
      <c r="P1293" s="84"/>
      <c r="Q1293" s="84"/>
      <c r="R1293" s="84"/>
    </row>
    <row r="1294" spans="1:18" x14ac:dyDescent="0.2">
      <c r="A1294" s="84"/>
      <c r="B1294" s="84"/>
      <c r="C1294" s="84"/>
      <c r="D1294" s="84"/>
      <c r="E1294" s="84"/>
      <c r="F1294" s="84"/>
      <c r="G1294" s="84"/>
      <c r="H1294" s="84"/>
      <c r="I1294" s="84"/>
      <c r="J1294" s="84"/>
      <c r="K1294" s="84"/>
      <c r="L1294" s="84"/>
      <c r="M1294" s="84"/>
      <c r="N1294" s="84"/>
      <c r="O1294" s="84"/>
      <c r="P1294" s="84"/>
      <c r="Q1294" s="84"/>
      <c r="R1294" s="84"/>
    </row>
    <row r="1295" spans="1:18" x14ac:dyDescent="0.2">
      <c r="A1295" s="84"/>
      <c r="B1295" s="84"/>
      <c r="C1295" s="84"/>
      <c r="D1295" s="84"/>
      <c r="E1295" s="84"/>
      <c r="F1295" s="84"/>
      <c r="G1295" s="84"/>
      <c r="H1295" s="84"/>
      <c r="I1295" s="84"/>
      <c r="J1295" s="84"/>
      <c r="K1295" s="84"/>
      <c r="L1295" s="84"/>
      <c r="M1295" s="84"/>
      <c r="N1295" s="84"/>
      <c r="O1295" s="84"/>
      <c r="P1295" s="84"/>
      <c r="Q1295" s="84"/>
      <c r="R1295" s="84"/>
    </row>
    <row r="1296" spans="1:18" x14ac:dyDescent="0.2">
      <c r="A1296" s="84"/>
      <c r="B1296" s="84"/>
      <c r="C1296" s="84"/>
      <c r="D1296" s="84"/>
      <c r="E1296" s="84"/>
      <c r="F1296" s="84"/>
      <c r="G1296" s="84"/>
      <c r="H1296" s="84"/>
      <c r="I1296" s="84"/>
      <c r="J1296" s="84"/>
      <c r="K1296" s="84"/>
      <c r="L1296" s="84"/>
      <c r="M1296" s="84"/>
      <c r="N1296" s="84"/>
      <c r="O1296" s="84"/>
      <c r="P1296" s="84"/>
      <c r="Q1296" s="84"/>
      <c r="R1296" s="84"/>
    </row>
    <row r="1297" spans="1:18" x14ac:dyDescent="0.2">
      <c r="A1297" s="84"/>
      <c r="B1297" s="84"/>
      <c r="C1297" s="84"/>
      <c r="D1297" s="84"/>
      <c r="E1297" s="84"/>
      <c r="F1297" s="84"/>
      <c r="G1297" s="84"/>
      <c r="H1297" s="84"/>
      <c r="I1297" s="84"/>
      <c r="J1297" s="84"/>
      <c r="K1297" s="84"/>
      <c r="L1297" s="84"/>
      <c r="M1297" s="84"/>
      <c r="N1297" s="84"/>
      <c r="O1297" s="84"/>
      <c r="P1297" s="84"/>
      <c r="Q1297" s="84"/>
      <c r="R1297" s="84"/>
    </row>
    <row r="1298" spans="1:18" x14ac:dyDescent="0.2">
      <c r="A1298" s="84"/>
      <c r="B1298" s="84"/>
      <c r="C1298" s="84"/>
      <c r="D1298" s="84"/>
      <c r="E1298" s="84"/>
      <c r="F1298" s="84"/>
      <c r="G1298" s="84"/>
      <c r="H1298" s="84"/>
      <c r="I1298" s="84"/>
      <c r="J1298" s="84"/>
      <c r="K1298" s="84"/>
      <c r="L1298" s="84"/>
      <c r="M1298" s="84"/>
      <c r="N1298" s="84"/>
      <c r="O1298" s="84"/>
      <c r="P1298" s="84"/>
      <c r="Q1298" s="84"/>
      <c r="R1298" s="84"/>
    </row>
    <row r="1299" spans="1:18" x14ac:dyDescent="0.2">
      <c r="A1299" s="84"/>
      <c r="B1299" s="84"/>
      <c r="C1299" s="84"/>
      <c r="D1299" s="84"/>
      <c r="E1299" s="84"/>
      <c r="F1299" s="84"/>
      <c r="G1299" s="84"/>
      <c r="H1299" s="84"/>
      <c r="I1299" s="84"/>
      <c r="J1299" s="84"/>
      <c r="K1299" s="84"/>
      <c r="L1299" s="84"/>
      <c r="M1299" s="84"/>
      <c r="N1299" s="84"/>
      <c r="O1299" s="84"/>
      <c r="P1299" s="84"/>
      <c r="Q1299" s="84"/>
      <c r="R1299" s="84"/>
    </row>
    <row r="1300" spans="1:18" x14ac:dyDescent="0.2">
      <c r="A1300" s="84"/>
      <c r="B1300" s="84"/>
      <c r="C1300" s="84"/>
      <c r="D1300" s="84"/>
      <c r="E1300" s="84"/>
      <c r="F1300" s="84"/>
      <c r="G1300" s="84"/>
      <c r="H1300" s="84"/>
      <c r="I1300" s="84"/>
      <c r="J1300" s="84"/>
      <c r="K1300" s="84"/>
      <c r="L1300" s="84"/>
      <c r="M1300" s="84"/>
      <c r="N1300" s="84"/>
      <c r="O1300" s="84"/>
      <c r="P1300" s="84"/>
      <c r="Q1300" s="84"/>
      <c r="R1300" s="84"/>
    </row>
    <row r="1301" spans="1:18" x14ac:dyDescent="0.2">
      <c r="A1301" s="84"/>
      <c r="B1301" s="84"/>
      <c r="C1301" s="84"/>
      <c r="D1301" s="84"/>
      <c r="E1301" s="84"/>
      <c r="F1301" s="84"/>
      <c r="G1301" s="84"/>
      <c r="H1301" s="84"/>
      <c r="I1301" s="84"/>
      <c r="J1301" s="84"/>
      <c r="K1301" s="84"/>
      <c r="L1301" s="84"/>
      <c r="M1301" s="84"/>
      <c r="N1301" s="84"/>
      <c r="O1301" s="84"/>
      <c r="P1301" s="84"/>
      <c r="Q1301" s="84"/>
      <c r="R1301" s="84"/>
    </row>
    <row r="1302" spans="1:18" x14ac:dyDescent="0.2">
      <c r="A1302" s="84"/>
      <c r="B1302" s="84"/>
      <c r="C1302" s="84"/>
      <c r="D1302" s="84"/>
      <c r="E1302" s="84"/>
      <c r="F1302" s="84"/>
      <c r="G1302" s="84"/>
      <c r="H1302" s="84"/>
      <c r="I1302" s="84"/>
      <c r="J1302" s="84"/>
      <c r="K1302" s="84"/>
      <c r="L1302" s="84"/>
      <c r="M1302" s="84"/>
      <c r="N1302" s="84"/>
      <c r="O1302" s="84"/>
      <c r="P1302" s="84"/>
      <c r="Q1302" s="84"/>
      <c r="R1302" s="84"/>
    </row>
    <row r="1303" spans="1:18" x14ac:dyDescent="0.2">
      <c r="A1303" s="84"/>
      <c r="B1303" s="84"/>
      <c r="C1303" s="84"/>
      <c r="D1303" s="84"/>
      <c r="E1303" s="84"/>
      <c r="F1303" s="84"/>
      <c r="G1303" s="84"/>
      <c r="H1303" s="84"/>
      <c r="I1303" s="84"/>
      <c r="J1303" s="84"/>
      <c r="K1303" s="84"/>
      <c r="L1303" s="84"/>
      <c r="M1303" s="84"/>
      <c r="N1303" s="84"/>
      <c r="O1303" s="84"/>
      <c r="P1303" s="84"/>
      <c r="Q1303" s="84"/>
      <c r="R1303" s="84"/>
    </row>
    <row r="1304" spans="1:18" x14ac:dyDescent="0.2">
      <c r="A1304" s="84"/>
      <c r="B1304" s="84"/>
      <c r="C1304" s="84"/>
      <c r="D1304" s="84"/>
      <c r="E1304" s="84"/>
      <c r="F1304" s="84"/>
      <c r="G1304" s="84"/>
      <c r="H1304" s="84"/>
      <c r="I1304" s="84"/>
      <c r="J1304" s="84"/>
      <c r="K1304" s="84"/>
      <c r="L1304" s="84"/>
      <c r="M1304" s="84"/>
      <c r="N1304" s="84"/>
      <c r="O1304" s="84"/>
      <c r="P1304" s="84"/>
      <c r="Q1304" s="84"/>
      <c r="R1304" s="84"/>
    </row>
    <row r="1305" spans="1:18" x14ac:dyDescent="0.2">
      <c r="A1305" s="84"/>
      <c r="B1305" s="84"/>
      <c r="C1305" s="84"/>
      <c r="D1305" s="84"/>
      <c r="E1305" s="84"/>
      <c r="F1305" s="84"/>
      <c r="G1305" s="84"/>
      <c r="H1305" s="84"/>
      <c r="I1305" s="84"/>
      <c r="J1305" s="84"/>
      <c r="K1305" s="84"/>
      <c r="L1305" s="84"/>
      <c r="M1305" s="84"/>
      <c r="N1305" s="84"/>
      <c r="O1305" s="84"/>
      <c r="P1305" s="84"/>
      <c r="Q1305" s="84"/>
      <c r="R1305" s="84"/>
    </row>
    <row r="1306" spans="1:18" ht="23.25" x14ac:dyDescent="0.35">
      <c r="A1306" s="86" t="s">
        <v>2599</v>
      </c>
      <c r="B1306" s="84"/>
      <c r="C1306" s="84"/>
      <c r="D1306" s="84"/>
      <c r="E1306" s="84"/>
      <c r="F1306" s="84"/>
      <c r="G1306" s="84"/>
      <c r="H1306" s="84"/>
      <c r="I1306" s="84"/>
      <c r="J1306" s="84"/>
      <c r="K1306" s="84"/>
      <c r="L1306" s="84"/>
      <c r="M1306" s="84"/>
      <c r="N1306" s="84"/>
      <c r="O1306" s="84"/>
      <c r="P1306" s="84"/>
      <c r="Q1306" s="132" t="s">
        <v>2686</v>
      </c>
      <c r="R1306" s="130">
        <v>0</v>
      </c>
    </row>
    <row r="1307" spans="1:18" x14ac:dyDescent="0.2">
      <c r="A1307" s="84"/>
      <c r="B1307" s="84"/>
      <c r="C1307" s="84"/>
      <c r="D1307" s="84"/>
      <c r="E1307" s="84"/>
      <c r="F1307" s="84"/>
      <c r="G1307" s="84"/>
      <c r="H1307" s="84"/>
      <c r="I1307" s="84"/>
      <c r="J1307" s="84"/>
      <c r="K1307" s="84"/>
      <c r="L1307" s="84"/>
      <c r="M1307" s="84"/>
      <c r="N1307" s="84"/>
      <c r="O1307" s="84"/>
      <c r="P1307" s="84"/>
      <c r="Q1307" s="84"/>
      <c r="R1307" s="84"/>
    </row>
    <row r="1308" spans="1:18" x14ac:dyDescent="0.2">
      <c r="A1308" s="84"/>
      <c r="B1308" s="84"/>
      <c r="C1308" s="84"/>
      <c r="D1308" s="84"/>
      <c r="E1308" s="84"/>
      <c r="F1308" s="84"/>
      <c r="G1308" s="84"/>
      <c r="H1308" s="84"/>
      <c r="I1308" s="84"/>
      <c r="J1308" s="84"/>
      <c r="K1308" s="84"/>
      <c r="L1308" s="84"/>
      <c r="M1308" s="84"/>
      <c r="N1308" s="84"/>
      <c r="O1308" s="84"/>
      <c r="P1308" s="84"/>
      <c r="Q1308" s="84"/>
      <c r="R1308" s="84"/>
    </row>
    <row r="1309" spans="1:18" x14ac:dyDescent="0.2">
      <c r="A1309" s="84"/>
      <c r="B1309" s="84"/>
      <c r="C1309" s="84"/>
      <c r="D1309" s="84"/>
      <c r="E1309" s="84"/>
      <c r="F1309" s="84"/>
      <c r="G1309" s="84"/>
      <c r="H1309" s="84"/>
      <c r="I1309" s="84"/>
      <c r="J1309" s="84"/>
      <c r="K1309" s="84"/>
      <c r="L1309" s="84"/>
      <c r="M1309" s="84"/>
      <c r="N1309" s="84"/>
      <c r="O1309" s="84"/>
      <c r="P1309" s="84"/>
      <c r="Q1309" s="84"/>
      <c r="R1309" s="84"/>
    </row>
    <row r="1310" spans="1:18" x14ac:dyDescent="0.2">
      <c r="A1310" s="84"/>
      <c r="B1310" s="84"/>
      <c r="C1310" s="84"/>
      <c r="D1310" s="84"/>
      <c r="E1310" s="84"/>
      <c r="F1310" s="84"/>
      <c r="G1310" s="84"/>
      <c r="H1310" s="84"/>
      <c r="I1310" s="84"/>
      <c r="J1310" s="84"/>
      <c r="K1310" s="84"/>
      <c r="L1310" s="84"/>
      <c r="M1310" s="84"/>
      <c r="N1310" s="84"/>
      <c r="O1310" s="84"/>
      <c r="P1310" s="84"/>
      <c r="Q1310" s="84"/>
      <c r="R1310" s="84"/>
    </row>
    <row r="1311" spans="1:18" x14ac:dyDescent="0.2">
      <c r="A1311" s="84"/>
      <c r="B1311" s="84"/>
      <c r="C1311" s="84"/>
      <c r="D1311" s="84"/>
      <c r="E1311" s="84"/>
      <c r="F1311" s="84"/>
      <c r="G1311" s="84"/>
      <c r="H1311" s="84"/>
      <c r="I1311" s="84"/>
      <c r="J1311" s="84"/>
      <c r="K1311" s="84"/>
      <c r="L1311" s="84"/>
      <c r="M1311" s="84"/>
      <c r="N1311" s="84"/>
      <c r="O1311" s="84"/>
      <c r="P1311" s="84"/>
      <c r="Q1311" s="84"/>
      <c r="R1311" s="84"/>
    </row>
    <row r="1312" spans="1:18" x14ac:dyDescent="0.2">
      <c r="A1312" s="84"/>
      <c r="B1312" s="84"/>
      <c r="C1312" s="84"/>
      <c r="D1312" s="84"/>
      <c r="E1312" s="84"/>
      <c r="F1312" s="84"/>
      <c r="G1312" s="84"/>
      <c r="H1312" s="84"/>
      <c r="I1312" s="84"/>
      <c r="J1312" s="84"/>
      <c r="K1312" s="84"/>
      <c r="L1312" s="84"/>
      <c r="M1312" s="84"/>
      <c r="N1312" s="84"/>
      <c r="O1312" s="84"/>
      <c r="P1312" s="84"/>
      <c r="Q1312" s="84"/>
      <c r="R1312" s="84"/>
    </row>
    <row r="1313" spans="1:18" x14ac:dyDescent="0.2">
      <c r="A1313" s="84"/>
      <c r="B1313" s="84"/>
      <c r="C1313" s="84"/>
      <c r="D1313" s="84"/>
      <c r="E1313" s="84"/>
      <c r="F1313" s="84"/>
      <c r="G1313" s="84"/>
      <c r="H1313" s="84"/>
      <c r="I1313" s="84"/>
      <c r="J1313" s="84"/>
      <c r="K1313" s="84"/>
      <c r="L1313" s="84"/>
      <c r="M1313" s="84"/>
      <c r="N1313" s="84"/>
      <c r="O1313" s="84"/>
      <c r="P1313" s="84"/>
      <c r="Q1313" s="84"/>
      <c r="R1313" s="84"/>
    </row>
    <row r="1314" spans="1:18" x14ac:dyDescent="0.2">
      <c r="A1314" s="84"/>
      <c r="B1314" s="84"/>
      <c r="C1314" s="84"/>
      <c r="D1314" s="84"/>
      <c r="E1314" s="84"/>
      <c r="F1314" s="84"/>
      <c r="G1314" s="84"/>
      <c r="H1314" s="84"/>
      <c r="I1314" s="84"/>
      <c r="J1314" s="84"/>
      <c r="K1314" s="84"/>
      <c r="L1314" s="84"/>
      <c r="M1314" s="84"/>
      <c r="N1314" s="84"/>
      <c r="O1314" s="84"/>
      <c r="P1314" s="84"/>
      <c r="Q1314" s="84"/>
      <c r="R1314" s="84"/>
    </row>
    <row r="1315" spans="1:18" x14ac:dyDescent="0.2">
      <c r="A1315" s="84"/>
      <c r="B1315" s="84"/>
      <c r="C1315" s="84"/>
      <c r="D1315" s="84"/>
      <c r="E1315" s="84"/>
      <c r="F1315" s="84"/>
      <c r="G1315" s="84"/>
      <c r="H1315" s="84"/>
      <c r="I1315" s="84"/>
      <c r="J1315" s="84"/>
      <c r="K1315" s="84"/>
      <c r="L1315" s="84"/>
      <c r="M1315" s="84"/>
      <c r="N1315" s="84"/>
      <c r="O1315" s="84"/>
      <c r="P1315" s="84"/>
      <c r="Q1315" s="84"/>
      <c r="R1315" s="84"/>
    </row>
    <row r="1316" spans="1:18" x14ac:dyDescent="0.2">
      <c r="A1316" s="84"/>
      <c r="B1316" s="84"/>
      <c r="C1316" s="84"/>
      <c r="D1316" s="84"/>
      <c r="E1316" s="84"/>
      <c r="F1316" s="84"/>
      <c r="G1316" s="84"/>
      <c r="H1316" s="84"/>
      <c r="I1316" s="84"/>
      <c r="J1316" s="84"/>
      <c r="K1316" s="84"/>
      <c r="L1316" s="84"/>
      <c r="M1316" s="84"/>
      <c r="N1316" s="84"/>
      <c r="O1316" s="84"/>
      <c r="P1316" s="84"/>
      <c r="Q1316" s="84"/>
      <c r="R1316" s="84"/>
    </row>
    <row r="1317" spans="1:18" x14ac:dyDescent="0.2">
      <c r="A1317" s="84"/>
      <c r="B1317" s="84"/>
      <c r="C1317" s="84"/>
      <c r="D1317" s="84"/>
      <c r="E1317" s="84"/>
      <c r="F1317" s="84"/>
      <c r="G1317" s="84"/>
      <c r="H1317" s="84"/>
      <c r="I1317" s="84"/>
      <c r="J1317" s="84"/>
      <c r="K1317" s="84"/>
      <c r="L1317" s="84"/>
      <c r="M1317" s="84"/>
      <c r="N1317" s="84"/>
      <c r="O1317" s="84"/>
      <c r="P1317" s="84"/>
      <c r="Q1317" s="84"/>
      <c r="R1317" s="84"/>
    </row>
    <row r="1318" spans="1:18" x14ac:dyDescent="0.2">
      <c r="A1318" s="84"/>
      <c r="B1318" s="84"/>
      <c r="C1318" s="84"/>
      <c r="D1318" s="84"/>
      <c r="E1318" s="84"/>
      <c r="F1318" s="84"/>
      <c r="G1318" s="84"/>
      <c r="H1318" s="84"/>
      <c r="I1318" s="84"/>
      <c r="J1318" s="84"/>
      <c r="K1318" s="84"/>
      <c r="L1318" s="84"/>
      <c r="M1318" s="84"/>
      <c r="N1318" s="84"/>
      <c r="O1318" s="84"/>
      <c r="P1318" s="84"/>
      <c r="Q1318" s="84"/>
      <c r="R1318" s="84"/>
    </row>
    <row r="1319" spans="1:18" x14ac:dyDescent="0.2">
      <c r="A1319" s="84"/>
      <c r="B1319" s="84"/>
      <c r="C1319" s="84"/>
      <c r="D1319" s="84"/>
      <c r="E1319" s="84"/>
      <c r="F1319" s="84"/>
      <c r="G1319" s="84"/>
      <c r="H1319" s="84"/>
      <c r="I1319" s="84"/>
      <c r="J1319" s="84"/>
      <c r="K1319" s="84"/>
      <c r="L1319" s="84"/>
      <c r="M1319" s="84"/>
      <c r="N1319" s="84"/>
      <c r="O1319" s="84"/>
      <c r="P1319" s="84"/>
      <c r="Q1319" s="84"/>
      <c r="R1319" s="84"/>
    </row>
    <row r="1320" spans="1:18" x14ac:dyDescent="0.2">
      <c r="A1320" s="84"/>
      <c r="B1320" s="84"/>
      <c r="C1320" s="84"/>
      <c r="D1320" s="84"/>
      <c r="E1320" s="84"/>
      <c r="F1320" s="84"/>
      <c r="G1320" s="84"/>
      <c r="H1320" s="84"/>
      <c r="I1320" s="84"/>
      <c r="J1320" s="84"/>
      <c r="K1320" s="84"/>
      <c r="L1320" s="84"/>
      <c r="M1320" s="84"/>
      <c r="N1320" s="84"/>
      <c r="O1320" s="84"/>
      <c r="P1320" s="84"/>
      <c r="Q1320" s="84"/>
      <c r="R1320" s="84"/>
    </row>
    <row r="1321" spans="1:18" x14ac:dyDescent="0.2">
      <c r="A1321" s="84"/>
      <c r="B1321" s="84"/>
      <c r="C1321" s="84"/>
      <c r="D1321" s="84"/>
      <c r="E1321" s="84"/>
      <c r="F1321" s="84"/>
      <c r="G1321" s="84"/>
      <c r="H1321" s="84"/>
      <c r="I1321" s="84"/>
      <c r="J1321" s="84"/>
      <c r="K1321" s="84"/>
      <c r="L1321" s="84"/>
      <c r="M1321" s="84"/>
      <c r="N1321" s="84"/>
      <c r="O1321" s="84"/>
      <c r="P1321" s="84"/>
      <c r="Q1321" s="84"/>
      <c r="R1321" s="84"/>
    </row>
    <row r="1322" spans="1:18" x14ac:dyDescent="0.2">
      <c r="A1322" s="84"/>
      <c r="B1322" s="84"/>
      <c r="C1322" s="84"/>
      <c r="D1322" s="84"/>
      <c r="E1322" s="84"/>
      <c r="F1322" s="84"/>
      <c r="G1322" s="84"/>
      <c r="H1322" s="84"/>
      <c r="I1322" s="84"/>
      <c r="J1322" s="84"/>
      <c r="K1322" s="84"/>
      <c r="L1322" s="84"/>
      <c r="M1322" s="84"/>
      <c r="N1322" s="84"/>
      <c r="O1322" s="84"/>
      <c r="P1322" s="84"/>
      <c r="Q1322" s="84"/>
      <c r="R1322" s="84"/>
    </row>
    <row r="1323" spans="1:18" x14ac:dyDescent="0.2">
      <c r="A1323" s="84"/>
      <c r="B1323" s="84"/>
      <c r="C1323" s="84"/>
      <c r="D1323" s="84"/>
      <c r="E1323" s="84"/>
      <c r="F1323" s="84"/>
      <c r="G1323" s="84"/>
      <c r="H1323" s="84"/>
      <c r="I1323" s="84"/>
      <c r="J1323" s="84"/>
      <c r="K1323" s="84"/>
      <c r="L1323" s="84"/>
      <c r="M1323" s="84"/>
      <c r="N1323" s="84"/>
      <c r="O1323" s="84"/>
      <c r="P1323" s="84"/>
      <c r="Q1323" s="84"/>
      <c r="R1323" s="84"/>
    </row>
    <row r="1324" spans="1:18" x14ac:dyDescent="0.2">
      <c r="A1324" s="84"/>
      <c r="B1324" s="84"/>
      <c r="C1324" s="84"/>
      <c r="D1324" s="84"/>
      <c r="E1324" s="84"/>
      <c r="F1324" s="84"/>
      <c r="G1324" s="84"/>
      <c r="H1324" s="84"/>
      <c r="I1324" s="84"/>
      <c r="J1324" s="84"/>
      <c r="K1324" s="84"/>
      <c r="L1324" s="84"/>
      <c r="M1324" s="84"/>
      <c r="N1324" s="84"/>
      <c r="O1324" s="84"/>
      <c r="P1324" s="84"/>
      <c r="Q1324" s="84"/>
      <c r="R1324" s="84"/>
    </row>
    <row r="1325" spans="1:18" x14ac:dyDescent="0.2">
      <c r="A1325" s="84"/>
      <c r="B1325" s="84"/>
      <c r="C1325" s="84"/>
      <c r="D1325" s="84"/>
      <c r="E1325" s="84"/>
      <c r="F1325" s="84"/>
      <c r="G1325" s="84"/>
      <c r="H1325" s="84"/>
      <c r="I1325" s="84"/>
      <c r="J1325" s="84"/>
      <c r="K1325" s="84"/>
      <c r="L1325" s="84"/>
      <c r="M1325" s="84"/>
      <c r="N1325" s="84"/>
      <c r="O1325" s="84"/>
      <c r="P1325" s="84"/>
      <c r="Q1325" s="84"/>
      <c r="R1325" s="84"/>
    </row>
    <row r="1326" spans="1:18" x14ac:dyDescent="0.2">
      <c r="A1326" s="84"/>
      <c r="B1326" s="84"/>
      <c r="C1326" s="84"/>
      <c r="D1326" s="84"/>
      <c r="E1326" s="84"/>
      <c r="F1326" s="84"/>
      <c r="G1326" s="84"/>
      <c r="H1326" s="84"/>
      <c r="I1326" s="84"/>
      <c r="J1326" s="84"/>
      <c r="K1326" s="84"/>
      <c r="L1326" s="84"/>
      <c r="M1326" s="84"/>
      <c r="N1326" s="84"/>
      <c r="O1326" s="84"/>
      <c r="P1326" s="84"/>
      <c r="Q1326" s="84"/>
      <c r="R1326" s="84"/>
    </row>
    <row r="1327" spans="1:18" x14ac:dyDescent="0.2">
      <c r="A1327" s="84"/>
      <c r="B1327" s="84"/>
      <c r="C1327" s="84"/>
      <c r="D1327" s="84"/>
      <c r="E1327" s="84"/>
      <c r="F1327" s="84"/>
      <c r="G1327" s="84"/>
      <c r="H1327" s="84"/>
      <c r="I1327" s="84"/>
      <c r="J1327" s="84"/>
      <c r="K1327" s="84"/>
      <c r="L1327" s="84"/>
      <c r="M1327" s="84"/>
      <c r="N1327" s="84"/>
      <c r="O1327" s="84"/>
      <c r="P1327" s="84"/>
      <c r="Q1327" s="84"/>
      <c r="R1327" s="84"/>
    </row>
    <row r="1328" spans="1:18" x14ac:dyDescent="0.2">
      <c r="A1328" s="84"/>
      <c r="B1328" s="84"/>
      <c r="C1328" s="84"/>
      <c r="D1328" s="84"/>
      <c r="E1328" s="84"/>
      <c r="F1328" s="84"/>
      <c r="G1328" s="84"/>
      <c r="H1328" s="84"/>
      <c r="I1328" s="84"/>
      <c r="J1328" s="84"/>
      <c r="K1328" s="84"/>
      <c r="L1328" s="84"/>
      <c r="M1328" s="84"/>
      <c r="N1328" s="84"/>
      <c r="O1328" s="84"/>
      <c r="P1328" s="84"/>
      <c r="Q1328" s="84"/>
      <c r="R1328" s="84"/>
    </row>
    <row r="1329" spans="1:18" x14ac:dyDescent="0.2">
      <c r="A1329" s="84"/>
      <c r="B1329" s="84"/>
      <c r="C1329" s="84"/>
      <c r="D1329" s="84"/>
      <c r="E1329" s="84"/>
      <c r="F1329" s="84"/>
      <c r="G1329" s="84"/>
      <c r="H1329" s="84"/>
      <c r="I1329" s="84"/>
      <c r="J1329" s="84"/>
      <c r="K1329" s="84"/>
      <c r="L1329" s="84"/>
      <c r="M1329" s="84"/>
      <c r="N1329" s="84"/>
      <c r="O1329" s="84"/>
      <c r="P1329" s="84"/>
      <c r="Q1329" s="84"/>
      <c r="R1329" s="84"/>
    </row>
    <row r="1330" spans="1:18" x14ac:dyDescent="0.2">
      <c r="A1330" s="84"/>
      <c r="B1330" s="84"/>
      <c r="C1330" s="84"/>
      <c r="D1330" s="84"/>
      <c r="E1330" s="84"/>
      <c r="F1330" s="84"/>
      <c r="G1330" s="84"/>
      <c r="H1330" s="84"/>
      <c r="I1330" s="84"/>
      <c r="J1330" s="84"/>
      <c r="K1330" s="84"/>
      <c r="L1330" s="84"/>
      <c r="M1330" s="84"/>
      <c r="N1330" s="84"/>
      <c r="O1330" s="84"/>
      <c r="P1330" s="84"/>
      <c r="Q1330" s="84"/>
      <c r="R1330" s="84"/>
    </row>
    <row r="1331" spans="1:18" x14ac:dyDescent="0.2">
      <c r="A1331" s="84"/>
      <c r="B1331" s="84"/>
      <c r="C1331" s="84"/>
      <c r="D1331" s="84"/>
      <c r="E1331" s="84"/>
      <c r="F1331" s="84"/>
      <c r="G1331" s="84"/>
      <c r="H1331" s="84"/>
      <c r="I1331" s="84"/>
      <c r="J1331" s="84"/>
      <c r="K1331" s="84"/>
      <c r="L1331" s="84"/>
      <c r="M1331" s="84"/>
      <c r="N1331" s="84"/>
      <c r="O1331" s="84"/>
      <c r="P1331" s="84"/>
      <c r="Q1331" s="84"/>
      <c r="R1331" s="84"/>
    </row>
    <row r="1332" spans="1:18" x14ac:dyDescent="0.2">
      <c r="A1332" s="84"/>
      <c r="B1332" s="84"/>
      <c r="C1332" s="84"/>
      <c r="D1332" s="84"/>
      <c r="E1332" s="84"/>
      <c r="F1332" s="84"/>
      <c r="G1332" s="84"/>
      <c r="H1332" s="84"/>
      <c r="I1332" s="84"/>
      <c r="J1332" s="84"/>
      <c r="K1332" s="84"/>
      <c r="L1332" s="84"/>
      <c r="M1332" s="84"/>
      <c r="N1332" s="84"/>
      <c r="O1332" s="84"/>
      <c r="P1332" s="84"/>
      <c r="Q1332" s="84"/>
      <c r="R1332" s="84"/>
    </row>
    <row r="1333" spans="1:18" x14ac:dyDescent="0.2">
      <c r="A1333" s="84"/>
      <c r="B1333" s="84"/>
      <c r="C1333" s="84"/>
      <c r="D1333" s="84"/>
      <c r="E1333" s="84"/>
      <c r="F1333" s="84"/>
      <c r="G1333" s="84"/>
      <c r="H1333" s="84"/>
      <c r="I1333" s="84"/>
      <c r="J1333" s="84"/>
      <c r="K1333" s="84"/>
      <c r="L1333" s="84"/>
      <c r="M1333" s="84"/>
      <c r="N1333" s="84"/>
      <c r="O1333" s="84"/>
      <c r="P1333" s="84"/>
      <c r="Q1333" s="84"/>
      <c r="R1333" s="84"/>
    </row>
    <row r="1334" spans="1:18" ht="30" x14ac:dyDescent="0.4">
      <c r="A1334" s="70" t="s">
        <v>2600</v>
      </c>
      <c r="B1334" s="69"/>
      <c r="C1334" s="69"/>
      <c r="D1334" s="69"/>
      <c r="E1334" s="69"/>
      <c r="F1334" s="69"/>
      <c r="G1334" s="69"/>
      <c r="H1334" s="69"/>
      <c r="I1334" s="69"/>
      <c r="J1334" s="69"/>
      <c r="K1334" s="69"/>
      <c r="L1334" s="69"/>
      <c r="M1334" s="69"/>
      <c r="N1334" s="69"/>
      <c r="O1334" s="69"/>
      <c r="P1334" s="69"/>
      <c r="Q1334" s="69"/>
      <c r="R1334" s="69"/>
    </row>
    <row r="1335" spans="1:18" x14ac:dyDescent="0.2">
      <c r="A1335" s="69"/>
      <c r="B1335" s="69"/>
      <c r="C1335" s="69"/>
      <c r="D1335" s="69"/>
      <c r="E1335" s="69"/>
      <c r="F1335" s="69"/>
      <c r="G1335" s="69"/>
      <c r="H1335" s="69"/>
      <c r="I1335" s="69"/>
      <c r="J1335" s="69"/>
      <c r="K1335" s="69"/>
      <c r="L1335" s="69"/>
      <c r="M1335" s="69"/>
      <c r="N1335" s="69"/>
      <c r="O1335" s="69"/>
      <c r="P1335" s="69"/>
      <c r="Q1335" s="69"/>
      <c r="R1335" s="69"/>
    </row>
    <row r="1336" spans="1:18" ht="23.25" x14ac:dyDescent="0.35">
      <c r="A1336" s="71" t="s">
        <v>2601</v>
      </c>
      <c r="B1336" s="69"/>
      <c r="C1336" s="69"/>
      <c r="D1336" s="69"/>
      <c r="E1336" s="69"/>
      <c r="F1336" s="69"/>
      <c r="G1336" s="69"/>
      <c r="H1336" s="69"/>
      <c r="I1336" s="69"/>
      <c r="J1336" s="69"/>
      <c r="K1336" s="69"/>
      <c r="L1336" s="69"/>
      <c r="M1336" s="69"/>
      <c r="N1336" s="69"/>
      <c r="O1336" s="69"/>
      <c r="P1336" s="69"/>
      <c r="Q1336" s="133" t="s">
        <v>2686</v>
      </c>
      <c r="R1336" s="134">
        <v>0.01</v>
      </c>
    </row>
    <row r="1337" spans="1:18" x14ac:dyDescent="0.2">
      <c r="A1337" s="69"/>
      <c r="B1337" s="69"/>
      <c r="C1337" s="69"/>
      <c r="D1337" s="69"/>
      <c r="E1337" s="69"/>
      <c r="F1337" s="69"/>
      <c r="G1337" s="69"/>
      <c r="H1337" s="69"/>
      <c r="I1337" s="69"/>
      <c r="J1337" s="69"/>
      <c r="K1337" s="69"/>
      <c r="L1337" s="69"/>
      <c r="M1337" s="69"/>
      <c r="N1337" s="69"/>
      <c r="O1337" s="69"/>
      <c r="P1337" s="69"/>
      <c r="Q1337" s="69"/>
      <c r="R1337" s="69"/>
    </row>
    <row r="1338" spans="1:18" x14ac:dyDescent="0.2">
      <c r="A1338" s="69"/>
      <c r="B1338" s="69"/>
      <c r="C1338" s="69"/>
      <c r="D1338" s="69"/>
      <c r="E1338" s="69"/>
      <c r="F1338" s="69"/>
      <c r="G1338" s="69"/>
      <c r="H1338" s="69"/>
      <c r="I1338" s="69"/>
      <c r="J1338" s="69"/>
      <c r="K1338" s="69"/>
      <c r="L1338" s="69"/>
      <c r="M1338" s="69"/>
      <c r="N1338" s="69"/>
      <c r="O1338" s="69"/>
      <c r="P1338" s="69"/>
      <c r="Q1338" s="69"/>
      <c r="R1338" s="69"/>
    </row>
    <row r="1339" spans="1:18" x14ac:dyDescent="0.2">
      <c r="A1339" s="69"/>
      <c r="B1339" s="69"/>
      <c r="C1339" s="69"/>
      <c r="D1339" s="69"/>
      <c r="E1339" s="69"/>
      <c r="F1339" s="69"/>
      <c r="G1339" s="69"/>
      <c r="H1339" s="69"/>
      <c r="I1339" s="69"/>
      <c r="J1339" s="69"/>
      <c r="K1339" s="69"/>
      <c r="L1339" s="69"/>
      <c r="M1339" s="69"/>
      <c r="N1339" s="69"/>
      <c r="O1339" s="69"/>
      <c r="P1339" s="69"/>
      <c r="Q1339" s="69"/>
      <c r="R1339" s="69"/>
    </row>
    <row r="1340" spans="1:18" x14ac:dyDescent="0.2">
      <c r="A1340" s="69"/>
      <c r="B1340" s="69"/>
      <c r="C1340" s="69"/>
      <c r="D1340" s="69"/>
      <c r="E1340" s="69"/>
      <c r="F1340" s="69"/>
      <c r="G1340" s="69"/>
      <c r="H1340" s="69"/>
      <c r="I1340" s="69"/>
      <c r="J1340" s="69"/>
      <c r="K1340" s="69"/>
      <c r="L1340" s="69"/>
      <c r="M1340" s="69"/>
      <c r="N1340" s="69"/>
      <c r="O1340" s="69"/>
      <c r="P1340" s="69"/>
      <c r="Q1340" s="69"/>
      <c r="R1340" s="69"/>
    </row>
    <row r="1341" spans="1:18" x14ac:dyDescent="0.2">
      <c r="A1341" s="69"/>
      <c r="B1341" s="69"/>
      <c r="C1341" s="69"/>
      <c r="D1341" s="69"/>
      <c r="E1341" s="69"/>
      <c r="F1341" s="69"/>
      <c r="G1341" s="69"/>
      <c r="H1341" s="69"/>
      <c r="I1341" s="69"/>
      <c r="J1341" s="69"/>
      <c r="K1341" s="69"/>
      <c r="L1341" s="69"/>
      <c r="M1341" s="69"/>
      <c r="N1341" s="69"/>
      <c r="O1341" s="69"/>
      <c r="P1341" s="69"/>
      <c r="Q1341" s="69"/>
      <c r="R1341" s="69"/>
    </row>
    <row r="1342" spans="1:18" x14ac:dyDescent="0.2">
      <c r="A1342" s="69"/>
      <c r="B1342" s="69"/>
      <c r="C1342" s="69"/>
      <c r="D1342" s="69"/>
      <c r="E1342" s="69"/>
      <c r="F1342" s="69"/>
      <c r="G1342" s="69"/>
      <c r="H1342" s="69"/>
      <c r="I1342" s="69"/>
      <c r="J1342" s="69"/>
      <c r="K1342" s="69"/>
      <c r="L1342" s="69"/>
      <c r="M1342" s="69"/>
      <c r="N1342" s="69"/>
      <c r="O1342" s="69"/>
      <c r="P1342" s="69"/>
      <c r="Q1342" s="69"/>
      <c r="R1342" s="69"/>
    </row>
    <row r="1343" spans="1:18" x14ac:dyDescent="0.2">
      <c r="A1343" s="69"/>
      <c r="B1343" s="69"/>
      <c r="C1343" s="69"/>
      <c r="D1343" s="69"/>
      <c r="E1343" s="69"/>
      <c r="F1343" s="69"/>
      <c r="G1343" s="69"/>
      <c r="H1343" s="69"/>
      <c r="I1343" s="69"/>
      <c r="J1343" s="69"/>
      <c r="K1343" s="69"/>
      <c r="L1343" s="69"/>
      <c r="M1343" s="69"/>
      <c r="N1343" s="69"/>
      <c r="O1343" s="69"/>
      <c r="P1343" s="69"/>
      <c r="Q1343" s="69"/>
      <c r="R1343" s="69"/>
    </row>
    <row r="1344" spans="1:18" x14ac:dyDescent="0.2">
      <c r="A1344" s="69"/>
      <c r="B1344" s="69"/>
      <c r="C1344" s="69"/>
      <c r="D1344" s="69"/>
      <c r="E1344" s="69"/>
      <c r="F1344" s="69"/>
      <c r="G1344" s="69"/>
      <c r="H1344" s="69"/>
      <c r="I1344" s="69"/>
      <c r="J1344" s="69"/>
      <c r="K1344" s="69"/>
      <c r="L1344" s="69"/>
      <c r="M1344" s="69"/>
      <c r="N1344" s="69"/>
      <c r="O1344" s="69"/>
      <c r="P1344" s="69"/>
      <c r="Q1344" s="69"/>
      <c r="R1344" s="69"/>
    </row>
    <row r="1345" spans="1:18" x14ac:dyDescent="0.2">
      <c r="A1345" s="69"/>
      <c r="B1345" s="69"/>
      <c r="C1345" s="69"/>
      <c r="D1345" s="69"/>
      <c r="E1345" s="69"/>
      <c r="F1345" s="69"/>
      <c r="G1345" s="69"/>
      <c r="H1345" s="69"/>
      <c r="I1345" s="69"/>
      <c r="J1345" s="69"/>
      <c r="K1345" s="69"/>
      <c r="L1345" s="69"/>
      <c r="M1345" s="69"/>
      <c r="N1345" s="69"/>
      <c r="O1345" s="69"/>
      <c r="P1345" s="69"/>
      <c r="Q1345" s="69"/>
      <c r="R1345" s="69"/>
    </row>
    <row r="1346" spans="1:18" x14ac:dyDescent="0.2">
      <c r="A1346" s="69"/>
      <c r="B1346" s="69"/>
      <c r="C1346" s="69"/>
      <c r="D1346" s="69"/>
      <c r="E1346" s="69"/>
      <c r="F1346" s="69"/>
      <c r="G1346" s="69"/>
      <c r="H1346" s="69"/>
      <c r="I1346" s="69"/>
      <c r="J1346" s="69"/>
      <c r="K1346" s="69"/>
      <c r="L1346" s="69"/>
      <c r="M1346" s="69"/>
      <c r="N1346" s="69"/>
      <c r="O1346" s="69"/>
      <c r="P1346" s="69"/>
      <c r="Q1346" s="69"/>
      <c r="R1346" s="69"/>
    </row>
    <row r="1347" spans="1:18" x14ac:dyDescent="0.2">
      <c r="A1347" s="69"/>
      <c r="B1347" s="69"/>
      <c r="C1347" s="69"/>
      <c r="D1347" s="69"/>
      <c r="E1347" s="69"/>
      <c r="F1347" s="69"/>
      <c r="G1347" s="69"/>
      <c r="H1347" s="69"/>
      <c r="I1347" s="69"/>
      <c r="J1347" s="69"/>
      <c r="K1347" s="69"/>
      <c r="L1347" s="69"/>
      <c r="M1347" s="69"/>
      <c r="N1347" s="69"/>
      <c r="O1347" s="69"/>
      <c r="P1347" s="69"/>
      <c r="Q1347" s="69"/>
      <c r="R1347" s="69"/>
    </row>
    <row r="1348" spans="1:18" x14ac:dyDescent="0.2">
      <c r="A1348" s="69"/>
      <c r="B1348" s="69"/>
      <c r="C1348" s="69"/>
      <c r="D1348" s="69"/>
      <c r="E1348" s="69"/>
      <c r="F1348" s="69"/>
      <c r="G1348" s="69"/>
      <c r="H1348" s="69"/>
      <c r="I1348" s="69"/>
      <c r="J1348" s="69"/>
      <c r="K1348" s="69"/>
      <c r="L1348" s="69"/>
      <c r="M1348" s="69"/>
      <c r="N1348" s="69"/>
      <c r="O1348" s="69"/>
      <c r="P1348" s="69"/>
      <c r="Q1348" s="69"/>
      <c r="R1348" s="69"/>
    </row>
    <row r="1349" spans="1:18" x14ac:dyDescent="0.2">
      <c r="A1349" s="69"/>
      <c r="B1349" s="69"/>
      <c r="C1349" s="69"/>
      <c r="D1349" s="69"/>
      <c r="E1349" s="69"/>
      <c r="F1349" s="69"/>
      <c r="G1349" s="69"/>
      <c r="H1349" s="69"/>
      <c r="I1349" s="69"/>
      <c r="J1349" s="69"/>
      <c r="K1349" s="69"/>
      <c r="L1349" s="69"/>
      <c r="M1349" s="69"/>
      <c r="N1349" s="69"/>
      <c r="O1349" s="69"/>
      <c r="P1349" s="69"/>
      <c r="Q1349" s="69"/>
      <c r="R1349" s="69"/>
    </row>
    <row r="1350" spans="1:18" x14ac:dyDescent="0.2">
      <c r="A1350" s="69"/>
      <c r="B1350" s="69"/>
      <c r="C1350" s="69"/>
      <c r="D1350" s="69"/>
      <c r="E1350" s="69"/>
      <c r="F1350" s="69"/>
      <c r="G1350" s="69"/>
      <c r="H1350" s="69"/>
      <c r="I1350" s="69"/>
      <c r="J1350" s="69"/>
      <c r="K1350" s="69"/>
      <c r="L1350" s="69"/>
      <c r="M1350" s="69"/>
      <c r="N1350" s="69"/>
      <c r="O1350" s="69"/>
      <c r="P1350" s="69"/>
      <c r="Q1350" s="69"/>
      <c r="R1350" s="69"/>
    </row>
    <row r="1351" spans="1:18" x14ac:dyDescent="0.2">
      <c r="A1351" s="69"/>
      <c r="B1351" s="69"/>
      <c r="C1351" s="69"/>
      <c r="D1351" s="69"/>
      <c r="E1351" s="69"/>
      <c r="F1351" s="69"/>
      <c r="G1351" s="69"/>
      <c r="H1351" s="69"/>
      <c r="I1351" s="69"/>
      <c r="J1351" s="69"/>
      <c r="K1351" s="69"/>
      <c r="L1351" s="69"/>
      <c r="M1351" s="69"/>
      <c r="N1351" s="69"/>
      <c r="O1351" s="69"/>
      <c r="P1351" s="69"/>
      <c r="Q1351" s="69"/>
      <c r="R1351" s="69"/>
    </row>
    <row r="1352" spans="1:18" x14ac:dyDescent="0.2">
      <c r="A1352" s="69"/>
      <c r="B1352" s="69"/>
      <c r="C1352" s="69"/>
      <c r="D1352" s="69"/>
      <c r="E1352" s="69"/>
      <c r="F1352" s="69"/>
      <c r="G1352" s="69"/>
      <c r="H1352" s="69"/>
      <c r="I1352" s="69"/>
      <c r="J1352" s="69"/>
      <c r="K1352" s="69"/>
      <c r="L1352" s="69"/>
      <c r="M1352" s="69"/>
      <c r="N1352" s="69"/>
      <c r="O1352" s="69"/>
      <c r="P1352" s="69"/>
      <c r="Q1352" s="69"/>
      <c r="R1352" s="69"/>
    </row>
    <row r="1353" spans="1:18" x14ac:dyDescent="0.2">
      <c r="A1353" s="69"/>
      <c r="B1353" s="69"/>
      <c r="C1353" s="69"/>
      <c r="D1353" s="69"/>
      <c r="E1353" s="69"/>
      <c r="F1353" s="69"/>
      <c r="G1353" s="69"/>
      <c r="H1353" s="69"/>
      <c r="I1353" s="69"/>
      <c r="J1353" s="69"/>
      <c r="K1353" s="69"/>
      <c r="L1353" s="69"/>
      <c r="M1353" s="69"/>
      <c r="N1353" s="69"/>
      <c r="O1353" s="69"/>
      <c r="P1353" s="69"/>
      <c r="Q1353" s="69"/>
      <c r="R1353" s="69"/>
    </row>
    <row r="1354" spans="1:18" x14ac:dyDescent="0.2">
      <c r="A1354" s="69"/>
      <c r="B1354" s="69"/>
      <c r="C1354" s="69"/>
      <c r="D1354" s="69"/>
      <c r="E1354" s="69"/>
      <c r="F1354" s="69"/>
      <c r="G1354" s="69"/>
      <c r="H1354" s="69"/>
      <c r="I1354" s="69"/>
      <c r="J1354" s="69"/>
      <c r="K1354" s="69"/>
      <c r="L1354" s="69"/>
      <c r="M1354" s="69"/>
      <c r="N1354" s="69"/>
      <c r="O1354" s="69"/>
      <c r="P1354" s="69"/>
      <c r="Q1354" s="69"/>
      <c r="R1354" s="69"/>
    </row>
    <row r="1355" spans="1:18" x14ac:dyDescent="0.2">
      <c r="A1355" s="69"/>
      <c r="B1355" s="69"/>
      <c r="C1355" s="69"/>
      <c r="D1355" s="69"/>
      <c r="E1355" s="69"/>
      <c r="F1355" s="69"/>
      <c r="G1355" s="69"/>
      <c r="H1355" s="69"/>
      <c r="I1355" s="69"/>
      <c r="J1355" s="69"/>
      <c r="K1355" s="69"/>
      <c r="L1355" s="69"/>
      <c r="M1355" s="69"/>
      <c r="N1355" s="69"/>
      <c r="O1355" s="69"/>
      <c r="P1355" s="69"/>
      <c r="Q1355" s="69"/>
      <c r="R1355" s="69"/>
    </row>
    <row r="1356" spans="1:18" x14ac:dyDescent="0.2">
      <c r="A1356" s="69"/>
      <c r="B1356" s="69"/>
      <c r="C1356" s="69"/>
      <c r="D1356" s="69"/>
      <c r="E1356" s="69"/>
      <c r="F1356" s="69"/>
      <c r="G1356" s="69"/>
      <c r="H1356" s="69"/>
      <c r="I1356" s="69"/>
      <c r="J1356" s="69"/>
      <c r="K1356" s="69"/>
      <c r="L1356" s="69"/>
      <c r="M1356" s="69"/>
      <c r="N1356" s="69"/>
      <c r="O1356" s="69"/>
      <c r="P1356" s="69"/>
      <c r="Q1356" s="69"/>
      <c r="R1356" s="69"/>
    </row>
    <row r="1357" spans="1:18" x14ac:dyDescent="0.2">
      <c r="A1357" s="69"/>
      <c r="B1357" s="69"/>
      <c r="C1357" s="69"/>
      <c r="D1357" s="69"/>
      <c r="E1357" s="69"/>
      <c r="F1357" s="69"/>
      <c r="G1357" s="69"/>
      <c r="H1357" s="69"/>
      <c r="I1357" s="69"/>
      <c r="J1357" s="69"/>
      <c r="K1357" s="69"/>
      <c r="L1357" s="69"/>
      <c r="M1357" s="69"/>
      <c r="N1357" s="69"/>
      <c r="O1357" s="69"/>
      <c r="P1357" s="69"/>
      <c r="Q1357" s="69"/>
      <c r="R1357" s="69"/>
    </row>
    <row r="1358" spans="1:18" x14ac:dyDescent="0.2">
      <c r="A1358" s="69"/>
      <c r="B1358" s="69"/>
      <c r="C1358" s="69"/>
      <c r="D1358" s="69"/>
      <c r="E1358" s="69"/>
      <c r="F1358" s="69"/>
      <c r="G1358" s="69"/>
      <c r="H1358" s="69"/>
      <c r="I1358" s="69"/>
      <c r="J1358" s="69"/>
      <c r="K1358" s="69"/>
      <c r="L1358" s="69"/>
      <c r="M1358" s="69"/>
      <c r="N1358" s="69"/>
      <c r="O1358" s="69"/>
      <c r="P1358" s="69"/>
      <c r="Q1358" s="69"/>
      <c r="R1358" s="69"/>
    </row>
    <row r="1359" spans="1:18" x14ac:dyDescent="0.2">
      <c r="A1359" s="69"/>
      <c r="B1359" s="69"/>
      <c r="C1359" s="69"/>
      <c r="D1359" s="69"/>
      <c r="E1359" s="69"/>
      <c r="F1359" s="69"/>
      <c r="G1359" s="69"/>
      <c r="H1359" s="69"/>
      <c r="I1359" s="69"/>
      <c r="J1359" s="69"/>
      <c r="K1359" s="69"/>
      <c r="L1359" s="69"/>
      <c r="M1359" s="69"/>
      <c r="N1359" s="69"/>
      <c r="O1359" s="69"/>
      <c r="P1359" s="69"/>
      <c r="Q1359" s="69"/>
      <c r="R1359" s="69"/>
    </row>
    <row r="1360" spans="1:18" x14ac:dyDescent="0.2">
      <c r="A1360" s="69"/>
      <c r="B1360" s="69"/>
      <c r="C1360" s="69"/>
      <c r="D1360" s="69"/>
      <c r="E1360" s="69"/>
      <c r="F1360" s="69"/>
      <c r="G1360" s="69"/>
      <c r="H1360" s="69"/>
      <c r="I1360" s="69"/>
      <c r="J1360" s="69"/>
      <c r="K1360" s="69"/>
      <c r="L1360" s="69"/>
      <c r="M1360" s="69"/>
      <c r="N1360" s="69"/>
      <c r="O1360" s="69"/>
      <c r="P1360" s="69"/>
      <c r="Q1360" s="69"/>
      <c r="R1360" s="69"/>
    </row>
    <row r="1361" spans="1:18" x14ac:dyDescent="0.2">
      <c r="A1361" s="69"/>
      <c r="B1361" s="69"/>
      <c r="C1361" s="69"/>
      <c r="D1361" s="69"/>
      <c r="E1361" s="69"/>
      <c r="F1361" s="69"/>
      <c r="G1361" s="69"/>
      <c r="H1361" s="69"/>
      <c r="I1361" s="69"/>
      <c r="J1361" s="69"/>
      <c r="K1361" s="69"/>
      <c r="L1361" s="69"/>
      <c r="M1361" s="69"/>
      <c r="N1361" s="69"/>
      <c r="O1361" s="69"/>
      <c r="P1361" s="69"/>
      <c r="Q1361" s="69"/>
      <c r="R1361" s="69"/>
    </row>
    <row r="1362" spans="1:18" x14ac:dyDescent="0.2">
      <c r="A1362" s="69"/>
      <c r="B1362" s="69"/>
      <c r="C1362" s="69"/>
      <c r="D1362" s="69"/>
      <c r="E1362" s="69"/>
      <c r="F1362" s="69"/>
      <c r="G1362" s="69"/>
      <c r="H1362" s="69"/>
      <c r="I1362" s="69"/>
      <c r="J1362" s="69"/>
      <c r="K1362" s="69"/>
      <c r="L1362" s="69"/>
      <c r="M1362" s="69"/>
      <c r="N1362" s="69"/>
      <c r="O1362" s="69"/>
      <c r="P1362" s="69"/>
      <c r="Q1362" s="69"/>
      <c r="R1362" s="69"/>
    </row>
    <row r="1363" spans="1:18" ht="23.25" x14ac:dyDescent="0.35">
      <c r="A1363" s="71" t="s">
        <v>2490</v>
      </c>
      <c r="B1363" s="69"/>
      <c r="C1363" s="69"/>
      <c r="D1363" s="69"/>
      <c r="E1363" s="69"/>
      <c r="F1363" s="69"/>
      <c r="G1363" s="69"/>
      <c r="H1363" s="69"/>
      <c r="I1363" s="69"/>
      <c r="J1363" s="69"/>
      <c r="K1363" s="69"/>
      <c r="L1363" s="69"/>
      <c r="M1363" s="69"/>
      <c r="N1363" s="69"/>
      <c r="O1363" s="69"/>
      <c r="P1363" s="69"/>
      <c r="Q1363" s="133" t="s">
        <v>2686</v>
      </c>
      <c r="R1363" s="134">
        <v>0.01</v>
      </c>
    </row>
    <row r="1364" spans="1:18" x14ac:dyDescent="0.2">
      <c r="A1364" s="69"/>
      <c r="B1364" s="69"/>
      <c r="C1364" s="69"/>
      <c r="D1364" s="69"/>
      <c r="E1364" s="69"/>
      <c r="F1364" s="69"/>
      <c r="G1364" s="69"/>
      <c r="H1364" s="69"/>
      <c r="I1364" s="69"/>
      <c r="J1364" s="69"/>
      <c r="K1364" s="69"/>
      <c r="L1364" s="69"/>
      <c r="M1364" s="69"/>
      <c r="N1364" s="69"/>
      <c r="O1364" s="69"/>
      <c r="P1364" s="69"/>
      <c r="Q1364" s="69"/>
      <c r="R1364" s="69"/>
    </row>
    <row r="1365" spans="1:18" x14ac:dyDescent="0.2">
      <c r="A1365" s="69"/>
      <c r="B1365" s="69"/>
      <c r="C1365" s="69"/>
      <c r="D1365" s="69"/>
      <c r="E1365" s="69"/>
      <c r="F1365" s="69"/>
      <c r="G1365" s="69"/>
      <c r="H1365" s="69"/>
      <c r="I1365" s="69"/>
      <c r="J1365" s="69"/>
      <c r="K1365" s="69"/>
      <c r="L1365" s="69"/>
      <c r="M1365" s="69"/>
      <c r="N1365" s="69"/>
      <c r="O1365" s="69"/>
      <c r="P1365" s="69"/>
      <c r="Q1365" s="69"/>
      <c r="R1365" s="69"/>
    </row>
    <row r="1366" spans="1:18" x14ac:dyDescent="0.2">
      <c r="A1366" s="69"/>
      <c r="B1366" s="69"/>
      <c r="C1366" s="69"/>
      <c r="D1366" s="69"/>
      <c r="E1366" s="69"/>
      <c r="F1366" s="69"/>
      <c r="G1366" s="69"/>
      <c r="H1366" s="69"/>
      <c r="I1366" s="69"/>
      <c r="J1366" s="69"/>
      <c r="K1366" s="69"/>
      <c r="L1366" s="69"/>
      <c r="M1366" s="69"/>
      <c r="N1366" s="69"/>
      <c r="O1366" s="69"/>
      <c r="P1366" s="69"/>
      <c r="Q1366" s="69"/>
      <c r="R1366" s="69"/>
    </row>
    <row r="1367" spans="1:18" x14ac:dyDescent="0.2">
      <c r="A1367" s="69"/>
      <c r="B1367" s="69"/>
      <c r="C1367" s="69"/>
      <c r="D1367" s="69"/>
      <c r="E1367" s="69"/>
      <c r="F1367" s="69"/>
      <c r="G1367" s="69"/>
      <c r="H1367" s="69"/>
      <c r="I1367" s="69"/>
      <c r="J1367" s="69"/>
      <c r="K1367" s="69"/>
      <c r="L1367" s="69"/>
      <c r="M1367" s="69"/>
      <c r="N1367" s="69"/>
      <c r="O1367" s="69"/>
      <c r="P1367" s="69"/>
      <c r="Q1367" s="69"/>
      <c r="R1367" s="69"/>
    </row>
    <row r="1368" spans="1:18" x14ac:dyDescent="0.2">
      <c r="A1368" s="69"/>
      <c r="B1368" s="69"/>
      <c r="C1368" s="69"/>
      <c r="D1368" s="69"/>
      <c r="E1368" s="69"/>
      <c r="F1368" s="69"/>
      <c r="G1368" s="69"/>
      <c r="H1368" s="69"/>
      <c r="I1368" s="69"/>
      <c r="J1368" s="69"/>
      <c r="K1368" s="69"/>
      <c r="L1368" s="69"/>
      <c r="M1368" s="69"/>
      <c r="N1368" s="69"/>
      <c r="O1368" s="69"/>
      <c r="P1368" s="69"/>
      <c r="Q1368" s="69"/>
      <c r="R1368" s="69"/>
    </row>
    <row r="1369" spans="1:18" x14ac:dyDescent="0.2">
      <c r="A1369" s="69"/>
      <c r="B1369" s="69"/>
      <c r="C1369" s="69"/>
      <c r="D1369" s="69"/>
      <c r="E1369" s="69"/>
      <c r="F1369" s="69"/>
      <c r="G1369" s="69"/>
      <c r="H1369" s="69"/>
      <c r="I1369" s="69"/>
      <c r="J1369" s="69"/>
      <c r="K1369" s="69"/>
      <c r="L1369" s="69"/>
      <c r="M1369" s="69"/>
      <c r="N1369" s="69"/>
      <c r="O1369" s="69"/>
      <c r="P1369" s="69"/>
      <c r="Q1369" s="69"/>
      <c r="R1369" s="69"/>
    </row>
    <row r="1370" spans="1:18" x14ac:dyDescent="0.2">
      <c r="A1370" s="69"/>
      <c r="B1370" s="69"/>
      <c r="C1370" s="69"/>
      <c r="D1370" s="69"/>
      <c r="E1370" s="69"/>
      <c r="F1370" s="69"/>
      <c r="G1370" s="69"/>
      <c r="H1370" s="69"/>
      <c r="I1370" s="69"/>
      <c r="J1370" s="69"/>
      <c r="K1370" s="69"/>
      <c r="L1370" s="69"/>
      <c r="M1370" s="69"/>
      <c r="N1370" s="69"/>
      <c r="O1370" s="69"/>
      <c r="P1370" s="69"/>
      <c r="Q1370" s="69"/>
      <c r="R1370" s="69"/>
    </row>
    <row r="1371" spans="1:18" x14ac:dyDescent="0.2">
      <c r="A1371" s="69"/>
      <c r="B1371" s="69"/>
      <c r="C1371" s="69"/>
      <c r="D1371" s="69"/>
      <c r="E1371" s="69"/>
      <c r="F1371" s="69"/>
      <c r="G1371" s="69"/>
      <c r="H1371" s="69"/>
      <c r="I1371" s="69"/>
      <c r="J1371" s="69"/>
      <c r="K1371" s="69"/>
      <c r="L1371" s="69"/>
      <c r="M1371" s="69"/>
      <c r="N1371" s="69"/>
      <c r="O1371" s="69"/>
      <c r="P1371" s="69"/>
      <c r="Q1371" s="69"/>
      <c r="R1371" s="69"/>
    </row>
    <row r="1372" spans="1:18" x14ac:dyDescent="0.2">
      <c r="A1372" s="69"/>
      <c r="B1372" s="69"/>
      <c r="C1372" s="69"/>
      <c r="D1372" s="69"/>
      <c r="E1372" s="69"/>
      <c r="F1372" s="69"/>
      <c r="G1372" s="69"/>
      <c r="H1372" s="69"/>
      <c r="I1372" s="69"/>
      <c r="J1372" s="69"/>
      <c r="K1372" s="69"/>
      <c r="L1372" s="69"/>
      <c r="M1372" s="69"/>
      <c r="N1372" s="69"/>
      <c r="O1372" s="69"/>
      <c r="P1372" s="69"/>
      <c r="Q1372" s="69"/>
      <c r="R1372" s="69"/>
    </row>
    <row r="1373" spans="1:18" x14ac:dyDescent="0.2">
      <c r="A1373" s="69"/>
      <c r="B1373" s="69"/>
      <c r="C1373" s="69"/>
      <c r="D1373" s="69"/>
      <c r="E1373" s="69"/>
      <c r="F1373" s="69"/>
      <c r="G1373" s="69"/>
      <c r="H1373" s="69"/>
      <c r="I1373" s="69"/>
      <c r="J1373" s="69"/>
      <c r="K1373" s="69"/>
      <c r="L1373" s="69"/>
      <c r="M1373" s="69"/>
      <c r="N1373" s="69"/>
      <c r="O1373" s="69"/>
      <c r="P1373" s="69"/>
      <c r="Q1373" s="69"/>
      <c r="R1373" s="69"/>
    </row>
    <row r="1374" spans="1:18" x14ac:dyDescent="0.2">
      <c r="A1374" s="69"/>
      <c r="B1374" s="69"/>
      <c r="C1374" s="69"/>
      <c r="D1374" s="69"/>
      <c r="E1374" s="69"/>
      <c r="F1374" s="69"/>
      <c r="G1374" s="69"/>
      <c r="H1374" s="69"/>
      <c r="I1374" s="69"/>
      <c r="J1374" s="69"/>
      <c r="K1374" s="69"/>
      <c r="L1374" s="69"/>
      <c r="M1374" s="69"/>
      <c r="N1374" s="69"/>
      <c r="O1374" s="69"/>
      <c r="P1374" s="69"/>
      <c r="Q1374" s="69"/>
      <c r="R1374" s="69"/>
    </row>
    <row r="1375" spans="1:18" x14ac:dyDescent="0.2">
      <c r="A1375" s="69"/>
      <c r="B1375" s="69"/>
      <c r="C1375" s="69"/>
      <c r="D1375" s="69"/>
      <c r="E1375" s="69"/>
      <c r="F1375" s="69"/>
      <c r="G1375" s="69"/>
      <c r="H1375" s="69"/>
      <c r="I1375" s="69"/>
      <c r="J1375" s="69"/>
      <c r="K1375" s="69"/>
      <c r="L1375" s="69"/>
      <c r="M1375" s="69"/>
      <c r="N1375" s="69"/>
      <c r="O1375" s="69"/>
      <c r="P1375" s="69"/>
      <c r="Q1375" s="69"/>
      <c r="R1375" s="69"/>
    </row>
    <row r="1376" spans="1:18" x14ac:dyDescent="0.2">
      <c r="A1376" s="69"/>
      <c r="B1376" s="69"/>
      <c r="C1376" s="69"/>
      <c r="D1376" s="69"/>
      <c r="E1376" s="69"/>
      <c r="F1376" s="69"/>
      <c r="G1376" s="69"/>
      <c r="H1376" s="69"/>
      <c r="I1376" s="69"/>
      <c r="J1376" s="69"/>
      <c r="K1376" s="69"/>
      <c r="L1376" s="69"/>
      <c r="M1376" s="69"/>
      <c r="N1376" s="69"/>
      <c r="O1376" s="69"/>
      <c r="P1376" s="69"/>
      <c r="Q1376" s="69"/>
      <c r="R1376" s="69"/>
    </row>
    <row r="1377" spans="1:18" x14ac:dyDescent="0.2">
      <c r="A1377" s="69"/>
      <c r="B1377" s="69"/>
      <c r="C1377" s="69"/>
      <c r="D1377" s="69"/>
      <c r="E1377" s="69"/>
      <c r="F1377" s="69"/>
      <c r="G1377" s="69"/>
      <c r="H1377" s="69"/>
      <c r="I1377" s="69"/>
      <c r="J1377" s="69"/>
      <c r="K1377" s="69"/>
      <c r="L1377" s="69"/>
      <c r="M1377" s="69"/>
      <c r="N1377" s="69"/>
      <c r="O1377" s="69"/>
      <c r="P1377" s="69"/>
      <c r="Q1377" s="69"/>
      <c r="R1377" s="69"/>
    </row>
    <row r="1378" spans="1:18" x14ac:dyDescent="0.2">
      <c r="A1378" s="69"/>
      <c r="B1378" s="69"/>
      <c r="C1378" s="69"/>
      <c r="D1378" s="69"/>
      <c r="E1378" s="69"/>
      <c r="F1378" s="69"/>
      <c r="G1378" s="69"/>
      <c r="H1378" s="69"/>
      <c r="I1378" s="69"/>
      <c r="J1378" s="69"/>
      <c r="K1378" s="69"/>
      <c r="L1378" s="69"/>
      <c r="M1378" s="69"/>
      <c r="N1378" s="69"/>
      <c r="O1378" s="69"/>
      <c r="P1378" s="69"/>
      <c r="Q1378" s="69"/>
      <c r="R1378" s="69"/>
    </row>
    <row r="1379" spans="1:18" x14ac:dyDescent="0.2">
      <c r="A1379" s="69"/>
      <c r="B1379" s="69"/>
      <c r="C1379" s="69"/>
      <c r="D1379" s="69"/>
      <c r="E1379" s="69"/>
      <c r="F1379" s="69"/>
      <c r="G1379" s="69"/>
      <c r="H1379" s="69"/>
      <c r="I1379" s="69"/>
      <c r="J1379" s="69"/>
      <c r="K1379" s="69"/>
      <c r="L1379" s="69"/>
      <c r="M1379" s="69"/>
      <c r="N1379" s="69"/>
      <c r="O1379" s="69"/>
      <c r="P1379" s="69"/>
      <c r="Q1379" s="69"/>
      <c r="R1379" s="69"/>
    </row>
    <row r="1380" spans="1:18" x14ac:dyDescent="0.2">
      <c r="A1380" s="69"/>
      <c r="B1380" s="69"/>
      <c r="C1380" s="69"/>
      <c r="D1380" s="69"/>
      <c r="E1380" s="69"/>
      <c r="F1380" s="69"/>
      <c r="G1380" s="69"/>
      <c r="H1380" s="69"/>
      <c r="I1380" s="69"/>
      <c r="J1380" s="69"/>
      <c r="K1380" s="69"/>
      <c r="L1380" s="69"/>
      <c r="M1380" s="69"/>
      <c r="N1380" s="69"/>
      <c r="O1380" s="69"/>
      <c r="P1380" s="69"/>
      <c r="Q1380" s="69"/>
      <c r="R1380" s="69"/>
    </row>
    <row r="1381" spans="1:18" x14ac:dyDescent="0.2">
      <c r="A1381" s="69"/>
      <c r="B1381" s="69"/>
      <c r="C1381" s="69"/>
      <c r="D1381" s="69"/>
      <c r="E1381" s="69"/>
      <c r="F1381" s="69"/>
      <c r="G1381" s="69"/>
      <c r="H1381" s="69"/>
      <c r="I1381" s="69"/>
      <c r="J1381" s="69"/>
      <c r="K1381" s="69"/>
      <c r="L1381" s="69"/>
      <c r="M1381" s="69"/>
      <c r="N1381" s="69"/>
      <c r="O1381" s="69"/>
      <c r="P1381" s="69"/>
      <c r="Q1381" s="69"/>
      <c r="R1381" s="69"/>
    </row>
    <row r="1382" spans="1:18" x14ac:dyDescent="0.2">
      <c r="A1382" s="69"/>
      <c r="B1382" s="69"/>
      <c r="C1382" s="69"/>
      <c r="D1382" s="69"/>
      <c r="E1382" s="69"/>
      <c r="F1382" s="69"/>
      <c r="G1382" s="69"/>
      <c r="H1382" s="69"/>
      <c r="I1382" s="69"/>
      <c r="J1382" s="69"/>
      <c r="K1382" s="69"/>
      <c r="L1382" s="69"/>
      <c r="M1382" s="69"/>
      <c r="N1382" s="69"/>
      <c r="O1382" s="69"/>
      <c r="P1382" s="69"/>
      <c r="Q1382" s="69"/>
      <c r="R1382" s="69"/>
    </row>
    <row r="1383" spans="1:18" x14ac:dyDescent="0.2">
      <c r="A1383" s="69"/>
      <c r="B1383" s="69"/>
      <c r="C1383" s="69"/>
      <c r="D1383" s="69"/>
      <c r="E1383" s="69"/>
      <c r="F1383" s="69"/>
      <c r="G1383" s="69"/>
      <c r="H1383" s="69"/>
      <c r="I1383" s="69"/>
      <c r="J1383" s="69"/>
      <c r="K1383" s="69"/>
      <c r="L1383" s="69"/>
      <c r="M1383" s="69"/>
      <c r="N1383" s="69"/>
      <c r="O1383" s="69"/>
      <c r="P1383" s="69"/>
      <c r="Q1383" s="69"/>
      <c r="R1383" s="69"/>
    </row>
    <row r="1384" spans="1:18" x14ac:dyDescent="0.2">
      <c r="A1384" s="69"/>
      <c r="B1384" s="69"/>
      <c r="C1384" s="69"/>
      <c r="D1384" s="69"/>
      <c r="E1384" s="69"/>
      <c r="F1384" s="69"/>
      <c r="G1384" s="69"/>
      <c r="H1384" s="69"/>
      <c r="I1384" s="69"/>
      <c r="J1384" s="69"/>
      <c r="K1384" s="69"/>
      <c r="L1384" s="69"/>
      <c r="M1384" s="69"/>
      <c r="N1384" s="69"/>
      <c r="O1384" s="69"/>
      <c r="P1384" s="69"/>
      <c r="Q1384" s="69"/>
      <c r="R1384" s="69"/>
    </row>
    <row r="1385" spans="1:18" x14ac:dyDescent="0.2">
      <c r="A1385" s="69"/>
      <c r="B1385" s="69"/>
      <c r="C1385" s="69"/>
      <c r="D1385" s="69"/>
      <c r="E1385" s="69"/>
      <c r="F1385" s="69"/>
      <c r="G1385" s="69"/>
      <c r="H1385" s="69"/>
      <c r="I1385" s="69"/>
      <c r="J1385" s="69"/>
      <c r="K1385" s="69"/>
      <c r="L1385" s="69"/>
      <c r="M1385" s="69"/>
      <c r="N1385" s="69"/>
      <c r="O1385" s="69"/>
      <c r="P1385" s="69"/>
      <c r="Q1385" s="69"/>
      <c r="R1385" s="69"/>
    </row>
    <row r="1386" spans="1:18" x14ac:dyDescent="0.2">
      <c r="A1386" s="69"/>
      <c r="B1386" s="69"/>
      <c r="C1386" s="69"/>
      <c r="D1386" s="69"/>
      <c r="E1386" s="69"/>
      <c r="F1386" s="69"/>
      <c r="G1386" s="69"/>
      <c r="H1386" s="69"/>
      <c r="I1386" s="69"/>
      <c r="J1386" s="69"/>
      <c r="K1386" s="69"/>
      <c r="L1386" s="69"/>
      <c r="M1386" s="69"/>
      <c r="N1386" s="69"/>
      <c r="O1386" s="69"/>
      <c r="P1386" s="69"/>
      <c r="Q1386" s="69"/>
      <c r="R1386" s="69"/>
    </row>
    <row r="1387" spans="1:18" x14ac:dyDescent="0.2">
      <c r="A1387" s="69"/>
      <c r="B1387" s="69"/>
      <c r="C1387" s="69"/>
      <c r="D1387" s="69"/>
      <c r="E1387" s="69"/>
      <c r="F1387" s="69"/>
      <c r="G1387" s="69"/>
      <c r="H1387" s="69"/>
      <c r="I1387" s="69"/>
      <c r="J1387" s="69"/>
      <c r="K1387" s="69"/>
      <c r="L1387" s="69"/>
      <c r="M1387" s="69"/>
      <c r="N1387" s="69"/>
      <c r="O1387" s="69"/>
      <c r="P1387" s="69"/>
      <c r="Q1387" s="69"/>
      <c r="R1387" s="69"/>
    </row>
    <row r="1388" spans="1:18" x14ac:dyDescent="0.2">
      <c r="A1388" s="69"/>
      <c r="B1388" s="69"/>
      <c r="C1388" s="69"/>
      <c r="D1388" s="69"/>
      <c r="E1388" s="69"/>
      <c r="F1388" s="69"/>
      <c r="G1388" s="69"/>
      <c r="H1388" s="69"/>
      <c r="I1388" s="69"/>
      <c r="J1388" s="69"/>
      <c r="K1388" s="69"/>
      <c r="L1388" s="69"/>
      <c r="M1388" s="69"/>
      <c r="N1388" s="69"/>
      <c r="O1388" s="69"/>
      <c r="P1388" s="69"/>
      <c r="Q1388" s="69"/>
      <c r="R1388" s="69"/>
    </row>
    <row r="1389" spans="1:18" x14ac:dyDescent="0.2">
      <c r="A1389" s="69"/>
      <c r="B1389" s="69"/>
      <c r="C1389" s="69"/>
      <c r="D1389" s="69"/>
      <c r="E1389" s="69"/>
      <c r="F1389" s="69"/>
      <c r="G1389" s="69"/>
      <c r="H1389" s="69"/>
      <c r="I1389" s="69"/>
      <c r="J1389" s="69"/>
      <c r="K1389" s="69"/>
      <c r="L1389" s="69"/>
      <c r="M1389" s="69"/>
      <c r="N1389" s="69"/>
      <c r="O1389" s="69"/>
      <c r="P1389" s="69"/>
      <c r="Q1389" s="69"/>
      <c r="R1389" s="69"/>
    </row>
    <row r="1390" spans="1:18" ht="23.25" x14ac:dyDescent="0.35">
      <c r="A1390" s="71" t="s">
        <v>2491</v>
      </c>
      <c r="B1390" s="69"/>
      <c r="C1390" s="69"/>
      <c r="D1390" s="69"/>
      <c r="E1390" s="69"/>
      <c r="F1390" s="69"/>
      <c r="G1390" s="69"/>
      <c r="H1390" s="69"/>
      <c r="I1390" s="69"/>
      <c r="J1390" s="69"/>
      <c r="K1390" s="69"/>
      <c r="L1390" s="69"/>
      <c r="M1390" s="69"/>
      <c r="N1390" s="69"/>
      <c r="O1390" s="69"/>
      <c r="P1390" s="69"/>
      <c r="Q1390" s="69"/>
      <c r="R1390" s="69"/>
    </row>
    <row r="1391" spans="1:18" x14ac:dyDescent="0.2">
      <c r="A1391" s="69"/>
      <c r="B1391" s="69"/>
      <c r="C1391" s="69"/>
      <c r="D1391" s="69"/>
      <c r="E1391" s="69"/>
      <c r="F1391" s="69"/>
      <c r="G1391" s="69"/>
      <c r="H1391" s="69"/>
      <c r="I1391" s="69"/>
      <c r="J1391" s="69"/>
      <c r="K1391" s="69"/>
      <c r="L1391" s="69"/>
      <c r="M1391" s="69"/>
      <c r="N1391" s="69"/>
      <c r="O1391" s="69"/>
      <c r="P1391" s="69"/>
      <c r="Q1391" s="69"/>
      <c r="R1391" s="69"/>
    </row>
    <row r="1392" spans="1:18" x14ac:dyDescent="0.2">
      <c r="A1392" s="69"/>
      <c r="B1392" s="69"/>
      <c r="C1392" s="69"/>
      <c r="D1392" s="69"/>
      <c r="E1392" s="69"/>
      <c r="F1392" s="69"/>
      <c r="G1392" s="69"/>
      <c r="H1392" s="69"/>
      <c r="I1392" s="69"/>
      <c r="J1392" s="69"/>
      <c r="K1392" s="69"/>
      <c r="L1392" s="69"/>
      <c r="M1392" s="69"/>
      <c r="N1392" s="69"/>
      <c r="O1392" s="69"/>
      <c r="P1392" s="69"/>
      <c r="Q1392" s="69"/>
      <c r="R1392" s="69"/>
    </row>
    <row r="1393" spans="1:18" x14ac:dyDescent="0.2">
      <c r="A1393" s="69"/>
      <c r="B1393" s="69"/>
      <c r="C1393" s="69"/>
      <c r="D1393" s="69"/>
      <c r="E1393" s="69"/>
      <c r="F1393" s="69"/>
      <c r="G1393" s="69"/>
      <c r="H1393" s="69"/>
      <c r="I1393" s="69"/>
      <c r="J1393" s="69"/>
      <c r="K1393" s="69"/>
      <c r="L1393" s="69"/>
      <c r="M1393" s="69"/>
      <c r="N1393" s="69"/>
      <c r="O1393" s="69"/>
      <c r="P1393" s="69"/>
      <c r="Q1393" s="69"/>
      <c r="R1393" s="69"/>
    </row>
    <row r="1394" spans="1:18" x14ac:dyDescent="0.2">
      <c r="A1394" s="69"/>
      <c r="B1394" s="69"/>
      <c r="C1394" s="69"/>
      <c r="D1394" s="69"/>
      <c r="E1394" s="69"/>
      <c r="F1394" s="69"/>
      <c r="G1394" s="69"/>
      <c r="H1394" s="69"/>
      <c r="I1394" s="69"/>
      <c r="J1394" s="69"/>
      <c r="K1394" s="69"/>
      <c r="L1394" s="69"/>
      <c r="M1394" s="69"/>
      <c r="N1394" s="69"/>
      <c r="O1394" s="69"/>
      <c r="P1394" s="69"/>
      <c r="Q1394" s="69"/>
      <c r="R1394" s="69"/>
    </row>
    <row r="1395" spans="1:18" x14ac:dyDescent="0.2">
      <c r="A1395" s="69"/>
      <c r="B1395" s="69"/>
      <c r="C1395" s="69"/>
      <c r="D1395" s="69"/>
      <c r="E1395" s="69"/>
      <c r="F1395" s="69"/>
      <c r="G1395" s="69"/>
      <c r="H1395" s="69"/>
      <c r="I1395" s="69"/>
      <c r="J1395" s="69"/>
      <c r="K1395" s="69"/>
      <c r="L1395" s="69"/>
      <c r="M1395" s="69"/>
      <c r="N1395" s="69"/>
      <c r="O1395" s="69"/>
      <c r="P1395" s="69"/>
      <c r="Q1395" s="69"/>
      <c r="R1395" s="69"/>
    </row>
    <row r="1396" spans="1:18" x14ac:dyDescent="0.2">
      <c r="A1396" s="69"/>
      <c r="B1396" s="69"/>
      <c r="C1396" s="69"/>
      <c r="D1396" s="69"/>
      <c r="E1396" s="69"/>
      <c r="F1396" s="69"/>
      <c r="G1396" s="69"/>
      <c r="H1396" s="69"/>
      <c r="I1396" s="69"/>
      <c r="J1396" s="69"/>
      <c r="K1396" s="69"/>
      <c r="L1396" s="69"/>
      <c r="M1396" s="69"/>
      <c r="N1396" s="69"/>
      <c r="O1396" s="69"/>
      <c r="P1396" s="69"/>
      <c r="Q1396" s="69"/>
      <c r="R1396" s="69"/>
    </row>
    <row r="1397" spans="1:18" x14ac:dyDescent="0.2">
      <c r="A1397" s="69"/>
      <c r="B1397" s="69"/>
      <c r="C1397" s="69"/>
      <c r="D1397" s="69"/>
      <c r="E1397" s="69"/>
      <c r="F1397" s="69"/>
      <c r="G1397" s="69"/>
      <c r="H1397" s="69"/>
      <c r="I1397" s="69"/>
      <c r="J1397" s="69"/>
      <c r="K1397" s="69"/>
      <c r="L1397" s="69"/>
      <c r="M1397" s="69"/>
      <c r="N1397" s="69"/>
      <c r="O1397" s="69"/>
      <c r="P1397" s="69"/>
      <c r="Q1397" s="69"/>
      <c r="R1397" s="69"/>
    </row>
    <row r="1398" spans="1:18" x14ac:dyDescent="0.2">
      <c r="A1398" s="69"/>
      <c r="B1398" s="69"/>
      <c r="C1398" s="69"/>
      <c r="D1398" s="69"/>
      <c r="E1398" s="69"/>
      <c r="F1398" s="69"/>
      <c r="G1398" s="69"/>
      <c r="H1398" s="69"/>
      <c r="I1398" s="69"/>
      <c r="J1398" s="69"/>
      <c r="K1398" s="69"/>
      <c r="L1398" s="69"/>
      <c r="M1398" s="69"/>
      <c r="N1398" s="69"/>
      <c r="O1398" s="69"/>
      <c r="P1398" s="69"/>
      <c r="Q1398" s="69"/>
      <c r="R1398" s="69"/>
    </row>
    <row r="1399" spans="1:18" x14ac:dyDescent="0.2">
      <c r="A1399" s="69"/>
      <c r="B1399" s="69"/>
      <c r="C1399" s="69"/>
      <c r="D1399" s="69"/>
      <c r="E1399" s="69"/>
      <c r="F1399" s="69"/>
      <c r="G1399" s="69"/>
      <c r="H1399" s="69"/>
      <c r="I1399" s="69"/>
      <c r="J1399" s="69"/>
      <c r="K1399" s="69"/>
      <c r="L1399" s="69"/>
      <c r="M1399" s="69"/>
      <c r="N1399" s="69"/>
      <c r="O1399" s="69"/>
      <c r="P1399" s="69"/>
      <c r="Q1399" s="69"/>
      <c r="R1399" s="69"/>
    </row>
    <row r="1400" spans="1:18" x14ac:dyDescent="0.2">
      <c r="A1400" s="69"/>
      <c r="B1400" s="69"/>
      <c r="C1400" s="69"/>
      <c r="D1400" s="69"/>
      <c r="E1400" s="69"/>
      <c r="F1400" s="69"/>
      <c r="G1400" s="69"/>
      <c r="H1400" s="69"/>
      <c r="I1400" s="69"/>
      <c r="J1400" s="69"/>
      <c r="K1400" s="69"/>
      <c r="L1400" s="69"/>
      <c r="M1400" s="69"/>
      <c r="N1400" s="69"/>
      <c r="O1400" s="69"/>
      <c r="P1400" s="69"/>
      <c r="Q1400" s="69"/>
      <c r="R1400" s="69"/>
    </row>
    <row r="1401" spans="1:18" x14ac:dyDescent="0.2">
      <c r="A1401" s="69"/>
      <c r="B1401" s="69"/>
      <c r="C1401" s="69"/>
      <c r="D1401" s="69"/>
      <c r="E1401" s="69"/>
      <c r="F1401" s="69"/>
      <c r="G1401" s="69"/>
      <c r="H1401" s="69"/>
      <c r="I1401" s="69"/>
      <c r="J1401" s="69"/>
      <c r="K1401" s="69"/>
      <c r="L1401" s="69"/>
      <c r="M1401" s="69"/>
      <c r="N1401" s="69"/>
      <c r="O1401" s="69"/>
      <c r="P1401" s="69"/>
      <c r="Q1401" s="69"/>
      <c r="R1401" s="69"/>
    </row>
    <row r="1402" spans="1:18" x14ac:dyDescent="0.2">
      <c r="A1402" s="69"/>
      <c r="B1402" s="69"/>
      <c r="C1402" s="69"/>
      <c r="D1402" s="69"/>
      <c r="E1402" s="69"/>
      <c r="F1402" s="69"/>
      <c r="G1402" s="69"/>
      <c r="H1402" s="69"/>
      <c r="I1402" s="69"/>
      <c r="J1402" s="69"/>
      <c r="K1402" s="69"/>
      <c r="L1402" s="69"/>
      <c r="M1402" s="69"/>
      <c r="N1402" s="69"/>
      <c r="O1402" s="69"/>
      <c r="P1402" s="69"/>
      <c r="Q1402" s="69"/>
      <c r="R1402" s="69"/>
    </row>
    <row r="1403" spans="1:18" x14ac:dyDescent="0.2">
      <c r="A1403" s="69"/>
      <c r="B1403" s="69"/>
      <c r="C1403" s="69"/>
      <c r="D1403" s="69"/>
      <c r="E1403" s="69"/>
      <c r="F1403" s="69"/>
      <c r="G1403" s="69"/>
      <c r="H1403" s="69"/>
      <c r="I1403" s="69"/>
      <c r="J1403" s="69"/>
      <c r="K1403" s="69"/>
      <c r="L1403" s="69"/>
      <c r="M1403" s="69"/>
      <c r="N1403" s="69"/>
      <c r="O1403" s="69"/>
      <c r="P1403" s="69"/>
      <c r="Q1403" s="69"/>
      <c r="R1403" s="69"/>
    </row>
    <row r="1404" spans="1:18" x14ac:dyDescent="0.2">
      <c r="A1404" s="69"/>
      <c r="B1404" s="69"/>
      <c r="C1404" s="69"/>
      <c r="D1404" s="69"/>
      <c r="E1404" s="69"/>
      <c r="F1404" s="69"/>
      <c r="G1404" s="69"/>
      <c r="H1404" s="69"/>
      <c r="I1404" s="69"/>
      <c r="J1404" s="69"/>
      <c r="K1404" s="69"/>
      <c r="L1404" s="69"/>
      <c r="M1404" s="69"/>
      <c r="N1404" s="69"/>
      <c r="O1404" s="69"/>
      <c r="P1404" s="69"/>
      <c r="Q1404" s="69"/>
      <c r="R1404" s="69"/>
    </row>
    <row r="1405" spans="1:18" x14ac:dyDescent="0.2">
      <c r="A1405" s="69"/>
      <c r="B1405" s="69"/>
      <c r="C1405" s="69"/>
      <c r="D1405" s="69"/>
      <c r="E1405" s="69"/>
      <c r="F1405" s="69"/>
      <c r="G1405" s="69"/>
      <c r="H1405" s="69"/>
      <c r="I1405" s="69"/>
      <c r="J1405" s="69"/>
      <c r="K1405" s="69"/>
      <c r="L1405" s="69"/>
      <c r="M1405" s="69"/>
      <c r="N1405" s="69"/>
      <c r="O1405" s="69"/>
      <c r="P1405" s="69"/>
      <c r="Q1405" s="69"/>
      <c r="R1405" s="69"/>
    </row>
    <row r="1406" spans="1:18" x14ac:dyDescent="0.2">
      <c r="A1406" s="69"/>
      <c r="B1406" s="69"/>
      <c r="C1406" s="69"/>
      <c r="D1406" s="69"/>
      <c r="E1406" s="69"/>
      <c r="F1406" s="69"/>
      <c r="G1406" s="69"/>
      <c r="H1406" s="69"/>
      <c r="I1406" s="69"/>
      <c r="J1406" s="69"/>
      <c r="K1406" s="69"/>
      <c r="L1406" s="69"/>
      <c r="M1406" s="69"/>
      <c r="N1406" s="69"/>
      <c r="O1406" s="69"/>
      <c r="P1406" s="69"/>
      <c r="Q1406" s="69"/>
      <c r="R1406" s="69"/>
    </row>
    <row r="1407" spans="1:18" x14ac:dyDescent="0.2">
      <c r="A1407" s="69"/>
      <c r="B1407" s="69"/>
      <c r="C1407" s="69"/>
      <c r="D1407" s="69"/>
      <c r="E1407" s="69"/>
      <c r="F1407" s="69"/>
      <c r="G1407" s="69"/>
      <c r="H1407" s="69"/>
      <c r="I1407" s="69"/>
      <c r="J1407" s="69"/>
      <c r="K1407" s="69"/>
      <c r="L1407" s="69"/>
      <c r="M1407" s="69"/>
      <c r="N1407" s="69"/>
      <c r="O1407" s="69"/>
      <c r="P1407" s="69"/>
      <c r="Q1407" s="69"/>
      <c r="R1407" s="69"/>
    </row>
    <row r="1408" spans="1:18" x14ac:dyDescent="0.2">
      <c r="A1408" s="69"/>
      <c r="B1408" s="69"/>
      <c r="C1408" s="69"/>
      <c r="D1408" s="69"/>
      <c r="E1408" s="69"/>
      <c r="F1408" s="69"/>
      <c r="G1408" s="69"/>
      <c r="H1408" s="69"/>
      <c r="I1408" s="69"/>
      <c r="J1408" s="69"/>
      <c r="K1408" s="69"/>
      <c r="L1408" s="69"/>
      <c r="M1408" s="69"/>
      <c r="N1408" s="69"/>
      <c r="O1408" s="69"/>
      <c r="P1408" s="69"/>
      <c r="Q1408" s="69"/>
      <c r="R1408" s="69"/>
    </row>
    <row r="1409" spans="1:18" x14ac:dyDescent="0.2">
      <c r="A1409" s="69"/>
      <c r="B1409" s="69"/>
      <c r="C1409" s="69"/>
      <c r="D1409" s="69"/>
      <c r="E1409" s="69"/>
      <c r="F1409" s="69"/>
      <c r="G1409" s="69"/>
      <c r="H1409" s="69"/>
      <c r="I1409" s="69"/>
      <c r="J1409" s="69"/>
      <c r="K1409" s="69"/>
      <c r="L1409" s="69"/>
      <c r="M1409" s="69"/>
      <c r="N1409" s="69"/>
      <c r="O1409" s="69"/>
      <c r="P1409" s="69"/>
      <c r="Q1409" s="69"/>
      <c r="R1409" s="69"/>
    </row>
    <row r="1410" spans="1:18" x14ac:dyDescent="0.2">
      <c r="A1410" s="69"/>
      <c r="B1410" s="69"/>
      <c r="C1410" s="69"/>
      <c r="D1410" s="69"/>
      <c r="E1410" s="69"/>
      <c r="F1410" s="69"/>
      <c r="G1410" s="69"/>
      <c r="H1410" s="69"/>
      <c r="I1410" s="69"/>
      <c r="J1410" s="69"/>
      <c r="K1410" s="69"/>
      <c r="L1410" s="69"/>
      <c r="M1410" s="69"/>
      <c r="N1410" s="69"/>
      <c r="O1410" s="69"/>
      <c r="P1410" s="69"/>
      <c r="Q1410" s="69"/>
      <c r="R1410" s="69"/>
    </row>
    <row r="1411" spans="1:18" x14ac:dyDescent="0.2">
      <c r="A1411" s="69"/>
      <c r="B1411" s="69"/>
      <c r="C1411" s="69"/>
      <c r="D1411" s="69"/>
      <c r="E1411" s="69"/>
      <c r="F1411" s="69"/>
      <c r="G1411" s="69"/>
      <c r="H1411" s="69"/>
      <c r="I1411" s="69"/>
      <c r="J1411" s="69"/>
      <c r="K1411" s="69"/>
      <c r="L1411" s="69"/>
      <c r="M1411" s="69"/>
      <c r="N1411" s="69"/>
      <c r="O1411" s="69"/>
      <c r="P1411" s="69"/>
      <c r="Q1411" s="69"/>
      <c r="R1411" s="69"/>
    </row>
    <row r="1412" spans="1:18" x14ac:dyDescent="0.2">
      <c r="A1412" s="69"/>
      <c r="B1412" s="69"/>
      <c r="C1412" s="69"/>
      <c r="D1412" s="69"/>
      <c r="E1412" s="69"/>
      <c r="F1412" s="69"/>
      <c r="G1412" s="69"/>
      <c r="H1412" s="69"/>
      <c r="I1412" s="69"/>
      <c r="J1412" s="69"/>
      <c r="K1412" s="69"/>
      <c r="L1412" s="69"/>
      <c r="M1412" s="69"/>
      <c r="N1412" s="69"/>
      <c r="O1412" s="69"/>
      <c r="P1412" s="69"/>
      <c r="Q1412" s="69"/>
      <c r="R1412" s="69"/>
    </row>
    <row r="1413" spans="1:18" x14ac:dyDescent="0.2">
      <c r="A1413" s="69"/>
      <c r="B1413" s="69"/>
      <c r="C1413" s="69"/>
      <c r="D1413" s="69"/>
      <c r="E1413" s="69"/>
      <c r="F1413" s="69"/>
      <c r="G1413" s="69"/>
      <c r="H1413" s="69"/>
      <c r="I1413" s="69"/>
      <c r="J1413" s="69"/>
      <c r="K1413" s="69"/>
      <c r="L1413" s="69"/>
      <c r="M1413" s="69"/>
      <c r="N1413" s="69"/>
      <c r="O1413" s="69"/>
      <c r="P1413" s="69"/>
      <c r="Q1413" s="69"/>
      <c r="R1413" s="69"/>
    </row>
    <row r="1414" spans="1:18" x14ac:dyDescent="0.2">
      <c r="A1414" s="69"/>
      <c r="B1414" s="69"/>
      <c r="C1414" s="69"/>
      <c r="D1414" s="69"/>
      <c r="E1414" s="69"/>
      <c r="F1414" s="69"/>
      <c r="G1414" s="69"/>
      <c r="H1414" s="69"/>
      <c r="I1414" s="69"/>
      <c r="J1414" s="69"/>
      <c r="K1414" s="69"/>
      <c r="L1414" s="69"/>
      <c r="M1414" s="69"/>
      <c r="N1414" s="69"/>
      <c r="O1414" s="69"/>
      <c r="P1414" s="69"/>
      <c r="Q1414" s="69"/>
      <c r="R1414" s="69"/>
    </row>
    <row r="1415" spans="1:18" x14ac:dyDescent="0.2">
      <c r="A1415" s="69"/>
      <c r="B1415" s="69"/>
      <c r="C1415" s="69"/>
      <c r="D1415" s="69"/>
      <c r="E1415" s="69"/>
      <c r="F1415" s="69"/>
      <c r="G1415" s="69"/>
      <c r="H1415" s="69"/>
      <c r="I1415" s="69"/>
      <c r="J1415" s="69"/>
      <c r="K1415" s="69"/>
      <c r="L1415" s="69"/>
      <c r="M1415" s="69"/>
      <c r="N1415" s="69"/>
      <c r="O1415" s="69"/>
      <c r="P1415" s="69"/>
      <c r="Q1415" s="69"/>
      <c r="R1415" s="69"/>
    </row>
    <row r="1416" spans="1:18" x14ac:dyDescent="0.2">
      <c r="A1416" s="69"/>
      <c r="B1416" s="69"/>
      <c r="C1416" s="69"/>
      <c r="D1416" s="69"/>
      <c r="E1416" s="69"/>
      <c r="F1416" s="69"/>
      <c r="G1416" s="69"/>
      <c r="H1416" s="69"/>
      <c r="I1416" s="69"/>
      <c r="J1416" s="69"/>
      <c r="K1416" s="69"/>
      <c r="L1416" s="69"/>
      <c r="M1416" s="69"/>
      <c r="N1416" s="69"/>
      <c r="O1416" s="69"/>
      <c r="P1416" s="69"/>
      <c r="Q1416" s="69"/>
      <c r="R1416" s="69"/>
    </row>
    <row r="1417" spans="1:18" ht="30" x14ac:dyDescent="0.4">
      <c r="A1417" s="83" t="s">
        <v>2606</v>
      </c>
      <c r="B1417" s="84"/>
      <c r="C1417" s="84"/>
      <c r="D1417" s="84"/>
      <c r="E1417" s="84"/>
      <c r="F1417" s="84"/>
      <c r="G1417" s="84"/>
      <c r="H1417" s="84"/>
      <c r="I1417" s="84"/>
      <c r="J1417" s="84"/>
      <c r="K1417" s="84"/>
      <c r="L1417" s="84"/>
      <c r="M1417" s="84"/>
      <c r="N1417" s="84"/>
      <c r="O1417" s="84"/>
      <c r="P1417" s="84"/>
      <c r="Q1417" s="84"/>
      <c r="R1417" s="84"/>
    </row>
    <row r="1418" spans="1:18" x14ac:dyDescent="0.2">
      <c r="A1418" s="84"/>
      <c r="B1418" s="84"/>
      <c r="C1418" s="84"/>
      <c r="D1418" s="84"/>
      <c r="E1418" s="84"/>
      <c r="F1418" s="84"/>
      <c r="G1418" s="84"/>
      <c r="H1418" s="84"/>
      <c r="I1418" s="84"/>
      <c r="J1418" s="84"/>
      <c r="K1418" s="84"/>
      <c r="L1418" s="84"/>
      <c r="M1418" s="84"/>
      <c r="N1418" s="84"/>
      <c r="O1418" s="84"/>
      <c r="P1418" s="84"/>
      <c r="Q1418" s="84"/>
      <c r="R1418" s="84"/>
    </row>
    <row r="1419" spans="1:18" ht="23.25" x14ac:dyDescent="0.35">
      <c r="A1419" s="86" t="s">
        <v>2607</v>
      </c>
      <c r="B1419" s="84"/>
      <c r="C1419" s="84"/>
      <c r="D1419" s="84"/>
      <c r="E1419" s="84"/>
      <c r="F1419" s="84"/>
      <c r="G1419" s="84"/>
      <c r="H1419" s="84"/>
      <c r="I1419" s="84"/>
      <c r="J1419" s="84"/>
      <c r="K1419" s="84"/>
      <c r="L1419" s="84"/>
      <c r="M1419" s="84"/>
      <c r="N1419" s="84"/>
      <c r="O1419" s="84"/>
      <c r="P1419" s="84"/>
      <c r="Q1419" s="84"/>
      <c r="R1419" s="84"/>
    </row>
    <row r="1420" spans="1:18" x14ac:dyDescent="0.2">
      <c r="A1420" s="84"/>
      <c r="B1420" s="84"/>
      <c r="C1420" s="84"/>
      <c r="D1420" s="84"/>
      <c r="E1420" s="84"/>
      <c r="F1420" s="84"/>
      <c r="G1420" s="84"/>
      <c r="H1420" s="84"/>
      <c r="I1420" s="84"/>
      <c r="J1420" s="84"/>
      <c r="K1420" s="84"/>
      <c r="L1420" s="84"/>
      <c r="M1420" s="84"/>
      <c r="N1420" s="84"/>
      <c r="O1420" s="84"/>
      <c r="P1420" s="84"/>
      <c r="Q1420" s="84"/>
      <c r="R1420" s="84"/>
    </row>
    <row r="1421" spans="1:18" x14ac:dyDescent="0.2">
      <c r="A1421" s="84"/>
      <c r="B1421" s="84"/>
      <c r="C1421" s="84"/>
      <c r="D1421" s="84"/>
      <c r="E1421" s="84"/>
      <c r="F1421" s="84"/>
      <c r="G1421" s="84"/>
      <c r="H1421" s="84"/>
      <c r="I1421" s="84"/>
      <c r="J1421" s="84"/>
      <c r="K1421" s="84"/>
      <c r="L1421" s="84"/>
      <c r="M1421" s="84"/>
      <c r="N1421" s="84"/>
      <c r="O1421" s="84"/>
      <c r="P1421" s="84"/>
      <c r="Q1421" s="84"/>
      <c r="R1421" s="84"/>
    </row>
    <row r="1422" spans="1:18" x14ac:dyDescent="0.2">
      <c r="A1422" s="84"/>
      <c r="B1422" s="84"/>
      <c r="C1422" s="84"/>
      <c r="D1422" s="84"/>
      <c r="E1422" s="84"/>
      <c r="F1422" s="84"/>
      <c r="G1422" s="84"/>
      <c r="H1422" s="84"/>
      <c r="I1422" s="84"/>
      <c r="J1422" s="84"/>
      <c r="K1422" s="84"/>
      <c r="L1422" s="84"/>
      <c r="M1422" s="84"/>
      <c r="N1422" s="84"/>
      <c r="O1422" s="84"/>
      <c r="P1422" s="84"/>
      <c r="Q1422" s="84"/>
      <c r="R1422" s="84"/>
    </row>
    <row r="1423" spans="1:18" x14ac:dyDescent="0.2">
      <c r="A1423" s="84"/>
      <c r="B1423" s="84"/>
      <c r="C1423" s="84"/>
      <c r="D1423" s="84"/>
      <c r="E1423" s="84"/>
      <c r="F1423" s="84"/>
      <c r="G1423" s="84"/>
      <c r="H1423" s="84"/>
      <c r="I1423" s="84"/>
      <c r="J1423" s="84"/>
      <c r="K1423" s="84"/>
      <c r="L1423" s="84"/>
      <c r="M1423" s="84"/>
      <c r="N1423" s="84"/>
      <c r="O1423" s="84"/>
      <c r="P1423" s="84"/>
      <c r="Q1423" s="84"/>
      <c r="R1423" s="84"/>
    </row>
    <row r="1424" spans="1:18" x14ac:dyDescent="0.2">
      <c r="A1424" s="84"/>
      <c r="B1424" s="84"/>
      <c r="C1424" s="84"/>
      <c r="D1424" s="84"/>
      <c r="E1424" s="84"/>
      <c r="F1424" s="84"/>
      <c r="G1424" s="84"/>
      <c r="H1424" s="84"/>
      <c r="I1424" s="84"/>
      <c r="J1424" s="84"/>
      <c r="K1424" s="84"/>
      <c r="L1424" s="84"/>
      <c r="M1424" s="84"/>
      <c r="N1424" s="84"/>
      <c r="O1424" s="84"/>
      <c r="P1424" s="84"/>
      <c r="Q1424" s="84"/>
      <c r="R1424" s="84"/>
    </row>
    <row r="1425" spans="1:18" x14ac:dyDescent="0.2">
      <c r="A1425" s="84"/>
      <c r="B1425" s="84"/>
      <c r="C1425" s="84"/>
      <c r="D1425" s="84"/>
      <c r="E1425" s="84"/>
      <c r="F1425" s="84"/>
      <c r="G1425" s="84"/>
      <c r="H1425" s="84"/>
      <c r="I1425" s="84"/>
      <c r="J1425" s="84"/>
      <c r="K1425" s="84"/>
      <c r="L1425" s="84"/>
      <c r="M1425" s="84"/>
      <c r="N1425" s="84"/>
      <c r="O1425" s="84"/>
      <c r="P1425" s="84"/>
      <c r="Q1425" s="84"/>
      <c r="R1425" s="84"/>
    </row>
    <row r="1426" spans="1:18" x14ac:dyDescent="0.2">
      <c r="A1426" s="84"/>
      <c r="B1426" s="84"/>
      <c r="C1426" s="84"/>
      <c r="D1426" s="84"/>
      <c r="E1426" s="84"/>
      <c r="F1426" s="84"/>
      <c r="G1426" s="84"/>
      <c r="H1426" s="84"/>
      <c r="I1426" s="84"/>
      <c r="J1426" s="84"/>
      <c r="K1426" s="84"/>
      <c r="L1426" s="84"/>
      <c r="M1426" s="84"/>
      <c r="N1426" s="84"/>
      <c r="O1426" s="84"/>
      <c r="P1426" s="84"/>
      <c r="Q1426" s="84"/>
      <c r="R1426" s="84"/>
    </row>
    <row r="1427" spans="1:18" x14ac:dyDescent="0.2">
      <c r="A1427" s="84"/>
      <c r="B1427" s="84"/>
      <c r="C1427" s="84"/>
      <c r="D1427" s="84"/>
      <c r="E1427" s="84"/>
      <c r="F1427" s="84"/>
      <c r="G1427" s="84"/>
      <c r="H1427" s="84"/>
      <c r="I1427" s="84"/>
      <c r="J1427" s="84"/>
      <c r="K1427" s="84"/>
      <c r="L1427" s="84"/>
      <c r="M1427" s="84"/>
      <c r="N1427" s="84"/>
      <c r="O1427" s="84"/>
      <c r="P1427" s="84"/>
      <c r="Q1427" s="84"/>
      <c r="R1427" s="84"/>
    </row>
    <row r="1428" spans="1:18" x14ac:dyDescent="0.2">
      <c r="A1428" s="84"/>
      <c r="B1428" s="84"/>
      <c r="C1428" s="84"/>
      <c r="D1428" s="84"/>
      <c r="E1428" s="84"/>
      <c r="F1428" s="84"/>
      <c r="G1428" s="84"/>
      <c r="H1428" s="84"/>
      <c r="I1428" s="84"/>
      <c r="J1428" s="84"/>
      <c r="K1428" s="84"/>
      <c r="L1428" s="84"/>
      <c r="M1428" s="84"/>
      <c r="N1428" s="84"/>
      <c r="O1428" s="84"/>
      <c r="P1428" s="84"/>
      <c r="Q1428" s="84"/>
      <c r="R1428" s="84"/>
    </row>
    <row r="1429" spans="1:18" x14ac:dyDescent="0.2">
      <c r="A1429" s="84"/>
      <c r="B1429" s="84"/>
      <c r="C1429" s="84"/>
      <c r="D1429" s="84"/>
      <c r="E1429" s="84"/>
      <c r="F1429" s="84"/>
      <c r="G1429" s="84"/>
      <c r="H1429" s="84"/>
      <c r="I1429" s="84"/>
      <c r="J1429" s="84"/>
      <c r="K1429" s="84"/>
      <c r="L1429" s="84"/>
      <c r="M1429" s="84"/>
      <c r="N1429" s="84"/>
      <c r="O1429" s="84"/>
      <c r="P1429" s="84"/>
      <c r="Q1429" s="84"/>
      <c r="R1429" s="84"/>
    </row>
    <row r="1430" spans="1:18" x14ac:dyDescent="0.2">
      <c r="A1430" s="84"/>
      <c r="B1430" s="84"/>
      <c r="C1430" s="84"/>
      <c r="D1430" s="84"/>
      <c r="E1430" s="84"/>
      <c r="F1430" s="84"/>
      <c r="G1430" s="84"/>
      <c r="H1430" s="84"/>
      <c r="I1430" s="84"/>
      <c r="J1430" s="84"/>
      <c r="K1430" s="84"/>
      <c r="L1430" s="84"/>
      <c r="M1430" s="84"/>
      <c r="N1430" s="84"/>
      <c r="O1430" s="84"/>
      <c r="P1430" s="84"/>
      <c r="Q1430" s="84"/>
      <c r="R1430" s="84"/>
    </row>
    <row r="1431" spans="1:18" x14ac:dyDescent="0.2">
      <c r="A1431" s="84"/>
      <c r="B1431" s="84"/>
      <c r="C1431" s="84"/>
      <c r="D1431" s="84"/>
      <c r="E1431" s="84"/>
      <c r="F1431" s="84"/>
      <c r="G1431" s="84"/>
      <c r="H1431" s="84"/>
      <c r="I1431" s="84"/>
      <c r="J1431" s="84"/>
      <c r="K1431" s="84"/>
      <c r="L1431" s="84"/>
      <c r="M1431" s="84"/>
      <c r="N1431" s="84"/>
      <c r="O1431" s="84"/>
      <c r="P1431" s="84"/>
      <c r="Q1431" s="84"/>
      <c r="R1431" s="84"/>
    </row>
    <row r="1432" spans="1:18" x14ac:dyDescent="0.2">
      <c r="A1432" s="84"/>
      <c r="B1432" s="84"/>
      <c r="C1432" s="84"/>
      <c r="D1432" s="84"/>
      <c r="E1432" s="84"/>
      <c r="F1432" s="84"/>
      <c r="G1432" s="84"/>
      <c r="H1432" s="84"/>
      <c r="I1432" s="84"/>
      <c r="J1432" s="84"/>
      <c r="K1432" s="84"/>
      <c r="L1432" s="84"/>
      <c r="M1432" s="84"/>
      <c r="N1432" s="84"/>
      <c r="O1432" s="84"/>
      <c r="P1432" s="84"/>
      <c r="Q1432" s="84"/>
      <c r="R1432" s="84"/>
    </row>
    <row r="1433" spans="1:18" x14ac:dyDescent="0.2">
      <c r="A1433" s="84"/>
      <c r="B1433" s="84"/>
      <c r="C1433" s="84"/>
      <c r="D1433" s="84"/>
      <c r="E1433" s="84"/>
      <c r="F1433" s="84"/>
      <c r="G1433" s="84"/>
      <c r="H1433" s="84"/>
      <c r="I1433" s="84"/>
      <c r="J1433" s="84"/>
      <c r="K1433" s="84"/>
      <c r="L1433" s="84"/>
      <c r="M1433" s="84"/>
      <c r="N1433" s="84"/>
      <c r="O1433" s="84"/>
      <c r="P1433" s="84"/>
      <c r="Q1433" s="84"/>
      <c r="R1433" s="84"/>
    </row>
    <row r="1434" spans="1:18" x14ac:dyDescent="0.2">
      <c r="A1434" s="84"/>
      <c r="B1434" s="84"/>
      <c r="C1434" s="84"/>
      <c r="D1434" s="84"/>
      <c r="E1434" s="84"/>
      <c r="F1434" s="84"/>
      <c r="G1434" s="84"/>
      <c r="H1434" s="84"/>
      <c r="I1434" s="84"/>
      <c r="J1434" s="84"/>
      <c r="K1434" s="84"/>
      <c r="L1434" s="84"/>
      <c r="M1434" s="84"/>
      <c r="N1434" s="84"/>
      <c r="O1434" s="84"/>
      <c r="P1434" s="84"/>
      <c r="Q1434" s="84"/>
      <c r="R1434" s="84"/>
    </row>
    <row r="1435" spans="1:18" x14ac:dyDescent="0.2">
      <c r="A1435" s="84"/>
      <c r="B1435" s="84"/>
      <c r="C1435" s="84"/>
      <c r="D1435" s="84"/>
      <c r="E1435" s="84"/>
      <c r="F1435" s="84"/>
      <c r="G1435" s="84"/>
      <c r="H1435" s="84"/>
      <c r="I1435" s="84"/>
      <c r="J1435" s="84"/>
      <c r="K1435" s="84"/>
      <c r="L1435" s="84"/>
      <c r="M1435" s="84"/>
      <c r="N1435" s="84"/>
      <c r="O1435" s="84"/>
      <c r="P1435" s="84"/>
      <c r="Q1435" s="84"/>
      <c r="R1435" s="84"/>
    </row>
    <row r="1436" spans="1:18" x14ac:dyDescent="0.2">
      <c r="A1436" s="84"/>
      <c r="B1436" s="84"/>
      <c r="C1436" s="84"/>
      <c r="D1436" s="84"/>
      <c r="E1436" s="84"/>
      <c r="F1436" s="84"/>
      <c r="G1436" s="84"/>
      <c r="H1436" s="84"/>
      <c r="I1436" s="84"/>
      <c r="J1436" s="84"/>
      <c r="K1436" s="84"/>
      <c r="L1436" s="84"/>
      <c r="M1436" s="84"/>
      <c r="N1436" s="84"/>
      <c r="O1436" s="84"/>
      <c r="P1436" s="84"/>
      <c r="Q1436" s="84"/>
      <c r="R1436" s="84"/>
    </row>
    <row r="1437" spans="1:18" x14ac:dyDescent="0.2">
      <c r="A1437" s="84"/>
      <c r="B1437" s="84"/>
      <c r="C1437" s="84"/>
      <c r="D1437" s="84"/>
      <c r="E1437" s="84"/>
      <c r="F1437" s="84"/>
      <c r="G1437" s="84"/>
      <c r="H1437" s="84"/>
      <c r="I1437" s="84"/>
      <c r="J1437" s="84"/>
      <c r="K1437" s="84"/>
      <c r="L1437" s="84"/>
      <c r="M1437" s="84"/>
      <c r="N1437" s="84"/>
      <c r="O1437" s="84"/>
      <c r="P1437" s="84"/>
      <c r="Q1437" s="84"/>
      <c r="R1437" s="84"/>
    </row>
    <row r="1438" spans="1:18" x14ac:dyDescent="0.2">
      <c r="A1438" s="84"/>
      <c r="B1438" s="84"/>
      <c r="C1438" s="84"/>
      <c r="D1438" s="84"/>
      <c r="E1438" s="84"/>
      <c r="F1438" s="84"/>
      <c r="G1438" s="84"/>
      <c r="H1438" s="84"/>
      <c r="I1438" s="84"/>
      <c r="J1438" s="84"/>
      <c r="K1438" s="84"/>
      <c r="L1438" s="84"/>
      <c r="M1438" s="84"/>
      <c r="N1438" s="84"/>
      <c r="O1438" s="84"/>
      <c r="P1438" s="84"/>
      <c r="Q1438" s="84"/>
      <c r="R1438" s="84"/>
    </row>
    <row r="1439" spans="1:18" x14ac:dyDescent="0.2">
      <c r="A1439" s="84"/>
      <c r="B1439" s="84"/>
      <c r="C1439" s="84"/>
      <c r="D1439" s="84"/>
      <c r="E1439" s="84"/>
      <c r="F1439" s="84"/>
      <c r="G1439" s="84"/>
      <c r="H1439" s="84"/>
      <c r="I1439" s="84"/>
      <c r="J1439" s="84"/>
      <c r="K1439" s="84"/>
      <c r="L1439" s="84"/>
      <c r="M1439" s="84"/>
      <c r="N1439" s="84"/>
      <c r="O1439" s="84"/>
      <c r="P1439" s="84"/>
      <c r="Q1439" s="84"/>
      <c r="R1439" s="84"/>
    </row>
    <row r="1440" spans="1:18" x14ac:dyDescent="0.2">
      <c r="A1440" s="84"/>
      <c r="B1440" s="84"/>
      <c r="C1440" s="84"/>
      <c r="D1440" s="84"/>
      <c r="E1440" s="84"/>
      <c r="F1440" s="84"/>
      <c r="G1440" s="84"/>
      <c r="H1440" s="84"/>
      <c r="I1440" s="84"/>
      <c r="J1440" s="84"/>
      <c r="K1440" s="84"/>
      <c r="L1440" s="84"/>
      <c r="M1440" s="84"/>
      <c r="N1440" s="84"/>
      <c r="O1440" s="84"/>
      <c r="P1440" s="84"/>
      <c r="Q1440" s="84"/>
      <c r="R1440" s="84"/>
    </row>
    <row r="1441" spans="1:18" x14ac:dyDescent="0.2">
      <c r="A1441" s="84"/>
      <c r="B1441" s="84"/>
      <c r="C1441" s="84"/>
      <c r="D1441" s="84"/>
      <c r="E1441" s="84"/>
      <c r="F1441" s="84"/>
      <c r="G1441" s="84"/>
      <c r="H1441" s="84"/>
      <c r="I1441" s="84"/>
      <c r="J1441" s="84"/>
      <c r="K1441" s="84"/>
      <c r="L1441" s="84"/>
      <c r="M1441" s="84"/>
      <c r="N1441" s="84"/>
      <c r="O1441" s="84"/>
      <c r="P1441" s="84"/>
      <c r="Q1441" s="84"/>
      <c r="R1441" s="84"/>
    </row>
    <row r="1442" spans="1:18" x14ac:dyDescent="0.2">
      <c r="A1442" s="84"/>
      <c r="B1442" s="84"/>
      <c r="C1442" s="84"/>
      <c r="D1442" s="84"/>
      <c r="E1442" s="84"/>
      <c r="F1442" s="84"/>
      <c r="G1442" s="84"/>
      <c r="H1442" s="84"/>
      <c r="I1442" s="84"/>
      <c r="J1442" s="84"/>
      <c r="K1442" s="84"/>
      <c r="L1442" s="84"/>
      <c r="M1442" s="84"/>
      <c r="N1442" s="84"/>
      <c r="O1442" s="84"/>
      <c r="P1442" s="84"/>
      <c r="Q1442" s="84"/>
      <c r="R1442" s="84"/>
    </row>
    <row r="1443" spans="1:18" x14ac:dyDescent="0.2">
      <c r="A1443" s="84"/>
      <c r="B1443" s="84"/>
      <c r="C1443" s="84"/>
      <c r="D1443" s="84"/>
      <c r="E1443" s="84"/>
      <c r="F1443" s="84"/>
      <c r="G1443" s="84"/>
      <c r="H1443" s="84"/>
      <c r="I1443" s="84"/>
      <c r="J1443" s="84"/>
      <c r="K1443" s="84"/>
      <c r="L1443" s="84"/>
      <c r="M1443" s="84"/>
      <c r="N1443" s="84"/>
      <c r="O1443" s="84"/>
      <c r="P1443" s="84"/>
      <c r="Q1443" s="84"/>
      <c r="R1443" s="84"/>
    </row>
    <row r="1444" spans="1:18" x14ac:dyDescent="0.2">
      <c r="A1444" s="84"/>
      <c r="B1444" s="84"/>
      <c r="C1444" s="84"/>
      <c r="D1444" s="84"/>
      <c r="E1444" s="84"/>
      <c r="F1444" s="84"/>
      <c r="G1444" s="84"/>
      <c r="H1444" s="84"/>
      <c r="I1444" s="84"/>
      <c r="J1444" s="84"/>
      <c r="K1444" s="84"/>
      <c r="L1444" s="84"/>
      <c r="M1444" s="84"/>
      <c r="N1444" s="84"/>
      <c r="O1444" s="84"/>
      <c r="P1444" s="84"/>
      <c r="Q1444" s="84"/>
      <c r="R1444" s="84"/>
    </row>
    <row r="1445" spans="1:18" x14ac:dyDescent="0.2">
      <c r="A1445" s="84"/>
      <c r="B1445" s="84"/>
      <c r="C1445" s="84"/>
      <c r="D1445" s="84"/>
      <c r="E1445" s="84"/>
      <c r="F1445" s="84"/>
      <c r="G1445" s="84"/>
      <c r="H1445" s="84"/>
      <c r="I1445" s="84"/>
      <c r="J1445" s="84"/>
      <c r="K1445" s="84"/>
      <c r="L1445" s="84"/>
      <c r="M1445" s="84"/>
      <c r="N1445" s="84"/>
      <c r="O1445" s="84"/>
      <c r="P1445" s="84"/>
      <c r="Q1445" s="84"/>
      <c r="R1445" s="84"/>
    </row>
    <row r="1446" spans="1:18" x14ac:dyDescent="0.2">
      <c r="A1446" s="84"/>
      <c r="B1446" s="84"/>
      <c r="C1446" s="84"/>
      <c r="D1446" s="84"/>
      <c r="E1446" s="84"/>
      <c r="F1446" s="84"/>
      <c r="G1446" s="84"/>
      <c r="H1446" s="84"/>
      <c r="I1446" s="84"/>
      <c r="J1446" s="84"/>
      <c r="K1446" s="84"/>
      <c r="L1446" s="84"/>
      <c r="M1446" s="84"/>
      <c r="N1446" s="84"/>
      <c r="O1446" s="84"/>
      <c r="P1446" s="84"/>
      <c r="Q1446" s="84"/>
      <c r="R1446" s="84"/>
    </row>
    <row r="1447" spans="1:18" ht="30" x14ac:dyDescent="0.4">
      <c r="A1447" s="70" t="s">
        <v>2608</v>
      </c>
      <c r="B1447" s="69"/>
      <c r="C1447" s="69"/>
      <c r="D1447" s="69"/>
      <c r="E1447" s="69"/>
      <c r="F1447" s="69"/>
      <c r="G1447" s="69"/>
      <c r="H1447" s="69"/>
      <c r="I1447" s="69"/>
      <c r="J1447" s="69"/>
      <c r="K1447" s="69"/>
      <c r="L1447" s="69"/>
      <c r="M1447" s="69"/>
      <c r="N1447" s="69"/>
      <c r="O1447" s="69"/>
      <c r="P1447" s="69"/>
      <c r="Q1447" s="69"/>
      <c r="R1447" s="69"/>
    </row>
    <row r="1448" spans="1:18" x14ac:dyDescent="0.2">
      <c r="A1448" s="69"/>
      <c r="B1448" s="69"/>
      <c r="C1448" s="69"/>
      <c r="D1448" s="69"/>
      <c r="E1448" s="69"/>
      <c r="F1448" s="69"/>
      <c r="G1448" s="69"/>
      <c r="H1448" s="69"/>
      <c r="I1448" s="69"/>
      <c r="J1448" s="69"/>
      <c r="K1448" s="69"/>
      <c r="L1448" s="69"/>
      <c r="M1448" s="69"/>
      <c r="N1448" s="69"/>
      <c r="O1448" s="69"/>
      <c r="P1448" s="69"/>
      <c r="Q1448" s="69"/>
      <c r="R1448" s="69"/>
    </row>
    <row r="1449" spans="1:18" ht="23.25" x14ac:dyDescent="0.35">
      <c r="A1449" s="71" t="s">
        <v>2471</v>
      </c>
      <c r="B1449" s="69"/>
      <c r="C1449" s="69"/>
      <c r="D1449" s="69"/>
      <c r="E1449" s="69"/>
      <c r="F1449" s="69"/>
      <c r="G1449" s="69"/>
      <c r="H1449" s="69"/>
      <c r="I1449" s="69"/>
      <c r="J1449" s="71" t="s">
        <v>2472</v>
      </c>
      <c r="K1449" s="69"/>
      <c r="L1449" s="69"/>
      <c r="M1449" s="69"/>
      <c r="N1449" s="69"/>
      <c r="O1449" s="69"/>
      <c r="P1449" s="69"/>
      <c r="Q1449" s="69"/>
      <c r="R1449" s="69"/>
    </row>
    <row r="1450" spans="1:18" x14ac:dyDescent="0.2">
      <c r="A1450" s="69"/>
      <c r="B1450" s="69"/>
      <c r="C1450" s="69"/>
      <c r="D1450" s="69"/>
      <c r="E1450" s="69"/>
      <c r="F1450" s="69"/>
      <c r="G1450" s="69"/>
      <c r="H1450" s="69"/>
      <c r="I1450" s="69"/>
      <c r="J1450" s="69"/>
      <c r="K1450" s="69"/>
      <c r="L1450" s="69"/>
      <c r="M1450" s="69"/>
      <c r="N1450" s="69"/>
      <c r="O1450" s="69"/>
      <c r="P1450" s="69"/>
      <c r="Q1450" s="69"/>
      <c r="R1450" s="69"/>
    </row>
    <row r="1451" spans="1:18" x14ac:dyDescent="0.2">
      <c r="A1451" s="69"/>
      <c r="B1451" s="69"/>
      <c r="C1451" s="69"/>
      <c r="D1451" s="69"/>
      <c r="E1451" s="69"/>
      <c r="F1451" s="69"/>
      <c r="G1451" s="69"/>
      <c r="H1451" s="69"/>
      <c r="I1451" s="69"/>
      <c r="J1451" s="69"/>
      <c r="K1451" s="69"/>
      <c r="L1451" s="69"/>
      <c r="M1451" s="69"/>
      <c r="N1451" s="69"/>
      <c r="O1451" s="69"/>
      <c r="P1451" s="69"/>
      <c r="Q1451" s="69"/>
      <c r="R1451" s="69"/>
    </row>
    <row r="1452" spans="1:18" x14ac:dyDescent="0.2">
      <c r="A1452" s="69"/>
      <c r="B1452" s="69"/>
      <c r="C1452" s="69"/>
      <c r="D1452" s="69"/>
      <c r="E1452" s="69"/>
      <c r="F1452" s="69"/>
      <c r="G1452" s="69"/>
      <c r="H1452" s="69"/>
      <c r="I1452" s="69"/>
      <c r="J1452" s="69"/>
      <c r="K1452" s="69"/>
      <c r="L1452" s="69"/>
      <c r="M1452" s="69"/>
      <c r="N1452" s="69"/>
      <c r="O1452" s="69"/>
      <c r="P1452" s="69"/>
      <c r="Q1452" s="69"/>
      <c r="R1452" s="69"/>
    </row>
    <row r="1453" spans="1:18" x14ac:dyDescent="0.2">
      <c r="A1453" s="69"/>
      <c r="B1453" s="69"/>
      <c r="C1453" s="69"/>
      <c r="D1453" s="69"/>
      <c r="E1453" s="69"/>
      <c r="F1453" s="69"/>
      <c r="G1453" s="69"/>
      <c r="H1453" s="69"/>
      <c r="I1453" s="69"/>
      <c r="J1453" s="69"/>
      <c r="K1453" s="69"/>
      <c r="L1453" s="69"/>
      <c r="M1453" s="69"/>
      <c r="N1453" s="69"/>
      <c r="O1453" s="69"/>
      <c r="P1453" s="69"/>
      <c r="Q1453" s="69"/>
      <c r="R1453" s="69"/>
    </row>
    <row r="1454" spans="1:18" x14ac:dyDescent="0.2">
      <c r="A1454" s="69"/>
      <c r="B1454" s="69"/>
      <c r="C1454" s="69"/>
      <c r="D1454" s="69"/>
      <c r="E1454" s="69"/>
      <c r="F1454" s="69"/>
      <c r="G1454" s="69"/>
      <c r="H1454" s="69"/>
      <c r="I1454" s="69"/>
      <c r="J1454" s="69"/>
      <c r="K1454" s="69"/>
      <c r="L1454" s="69"/>
      <c r="M1454" s="69"/>
      <c r="N1454" s="69"/>
      <c r="O1454" s="69"/>
      <c r="P1454" s="69"/>
      <c r="Q1454" s="69"/>
      <c r="R1454" s="69"/>
    </row>
    <row r="1455" spans="1:18" x14ac:dyDescent="0.2">
      <c r="A1455" s="69"/>
      <c r="B1455" s="69"/>
      <c r="C1455" s="69"/>
      <c r="D1455" s="69"/>
      <c r="E1455" s="69"/>
      <c r="F1455" s="69"/>
      <c r="G1455" s="69"/>
      <c r="H1455" s="69"/>
      <c r="I1455" s="69"/>
      <c r="J1455" s="69"/>
      <c r="K1455" s="69"/>
      <c r="L1455" s="69"/>
      <c r="M1455" s="69"/>
      <c r="N1455" s="69"/>
      <c r="O1455" s="69"/>
      <c r="P1455" s="69"/>
      <c r="Q1455" s="69"/>
      <c r="R1455" s="69"/>
    </row>
    <row r="1456" spans="1:18" x14ac:dyDescent="0.2">
      <c r="A1456" s="69"/>
      <c r="B1456" s="69"/>
      <c r="C1456" s="69"/>
      <c r="D1456" s="69"/>
      <c r="E1456" s="69"/>
      <c r="F1456" s="69"/>
      <c r="G1456" s="69"/>
      <c r="H1456" s="69"/>
      <c r="I1456" s="69"/>
      <c r="J1456" s="69"/>
      <c r="K1456" s="69"/>
      <c r="L1456" s="69"/>
      <c r="M1456" s="69"/>
      <c r="N1456" s="69"/>
      <c r="O1456" s="69"/>
      <c r="P1456" s="69"/>
      <c r="Q1456" s="69"/>
      <c r="R1456" s="69"/>
    </row>
    <row r="1457" spans="1:18" x14ac:dyDescent="0.2">
      <c r="A1457" s="69"/>
      <c r="B1457" s="69"/>
      <c r="C1457" s="69"/>
      <c r="D1457" s="69"/>
      <c r="E1457" s="69"/>
      <c r="F1457" s="69"/>
      <c r="G1457" s="69"/>
      <c r="H1457" s="69"/>
      <c r="I1457" s="69"/>
      <c r="J1457" s="69"/>
      <c r="K1457" s="69"/>
      <c r="L1457" s="69"/>
      <c r="M1457" s="69"/>
      <c r="N1457" s="69"/>
      <c r="O1457" s="69"/>
      <c r="P1457" s="69"/>
      <c r="Q1457" s="69"/>
      <c r="R1457" s="69"/>
    </row>
    <row r="1458" spans="1:18" x14ac:dyDescent="0.2">
      <c r="A1458" s="69"/>
      <c r="B1458" s="69"/>
      <c r="C1458" s="69"/>
      <c r="D1458" s="69"/>
      <c r="E1458" s="69"/>
      <c r="F1458" s="69"/>
      <c r="G1458" s="69"/>
      <c r="H1458" s="69"/>
      <c r="I1458" s="69"/>
      <c r="J1458" s="69"/>
      <c r="K1458" s="69"/>
      <c r="L1458" s="69"/>
      <c r="M1458" s="69"/>
      <c r="N1458" s="69"/>
      <c r="O1458" s="69"/>
      <c r="P1458" s="69"/>
      <c r="Q1458" s="69"/>
      <c r="R1458" s="69"/>
    </row>
    <row r="1459" spans="1:18" x14ac:dyDescent="0.2">
      <c r="A1459" s="69"/>
      <c r="B1459" s="69"/>
      <c r="C1459" s="69"/>
      <c r="D1459" s="69"/>
      <c r="E1459" s="69"/>
      <c r="F1459" s="69"/>
      <c r="G1459" s="69"/>
      <c r="H1459" s="69"/>
      <c r="I1459" s="69"/>
      <c r="J1459" s="69"/>
      <c r="K1459" s="69"/>
      <c r="L1459" s="69"/>
      <c r="M1459" s="69"/>
      <c r="N1459" s="69"/>
      <c r="O1459" s="69"/>
      <c r="P1459" s="69"/>
      <c r="Q1459" s="69"/>
      <c r="R1459" s="69"/>
    </row>
    <row r="1460" spans="1:18" x14ac:dyDescent="0.2">
      <c r="A1460" s="69"/>
      <c r="B1460" s="69"/>
      <c r="C1460" s="69"/>
      <c r="D1460" s="69"/>
      <c r="E1460" s="69"/>
      <c r="F1460" s="69"/>
      <c r="G1460" s="69"/>
      <c r="H1460" s="69"/>
      <c r="I1460" s="69"/>
      <c r="J1460" s="69"/>
      <c r="K1460" s="69"/>
      <c r="L1460" s="69"/>
      <c r="M1460" s="69"/>
      <c r="N1460" s="69"/>
      <c r="O1460" s="69"/>
      <c r="P1460" s="69"/>
      <c r="Q1460" s="69"/>
      <c r="R1460" s="69"/>
    </row>
    <row r="1461" spans="1:18" x14ac:dyDescent="0.2">
      <c r="A1461" s="69"/>
      <c r="B1461" s="69"/>
      <c r="C1461" s="69"/>
      <c r="D1461" s="69"/>
      <c r="E1461" s="69"/>
      <c r="F1461" s="69"/>
      <c r="G1461" s="69"/>
      <c r="H1461" s="69"/>
      <c r="I1461" s="69"/>
      <c r="J1461" s="69"/>
      <c r="K1461" s="69"/>
      <c r="L1461" s="69"/>
      <c r="M1461" s="69"/>
      <c r="N1461" s="69"/>
      <c r="O1461" s="69"/>
      <c r="P1461" s="69"/>
      <c r="Q1461" s="69"/>
      <c r="R1461" s="69"/>
    </row>
    <row r="1462" spans="1:18" x14ac:dyDescent="0.2">
      <c r="A1462" s="69"/>
      <c r="B1462" s="69"/>
      <c r="C1462" s="69"/>
      <c r="D1462" s="69"/>
      <c r="E1462" s="69"/>
      <c r="F1462" s="69"/>
      <c r="G1462" s="69"/>
      <c r="H1462" s="69"/>
      <c r="I1462" s="69"/>
      <c r="J1462" s="69"/>
      <c r="K1462" s="69"/>
      <c r="L1462" s="69"/>
      <c r="M1462" s="69"/>
      <c r="N1462" s="69"/>
      <c r="O1462" s="69"/>
      <c r="P1462" s="69"/>
      <c r="Q1462" s="69"/>
      <c r="R1462" s="69"/>
    </row>
    <row r="1463" spans="1:18" x14ac:dyDescent="0.2">
      <c r="A1463" s="69"/>
      <c r="B1463" s="69"/>
      <c r="C1463" s="69"/>
      <c r="D1463" s="69"/>
      <c r="E1463" s="69"/>
      <c r="F1463" s="69"/>
      <c r="G1463" s="69"/>
      <c r="H1463" s="69"/>
      <c r="I1463" s="69"/>
      <c r="J1463" s="69"/>
      <c r="K1463" s="69"/>
      <c r="L1463" s="69"/>
      <c r="M1463" s="69"/>
      <c r="N1463" s="69"/>
      <c r="O1463" s="69"/>
      <c r="P1463" s="69"/>
      <c r="Q1463" s="69"/>
      <c r="R1463" s="69"/>
    </row>
    <row r="1464" spans="1:18" x14ac:dyDescent="0.2">
      <c r="A1464" s="69"/>
      <c r="B1464" s="69"/>
      <c r="C1464" s="69"/>
      <c r="D1464" s="69"/>
      <c r="E1464" s="69"/>
      <c r="F1464" s="69"/>
      <c r="G1464" s="69"/>
      <c r="H1464" s="69"/>
      <c r="I1464" s="69"/>
      <c r="J1464" s="69"/>
      <c r="K1464" s="69"/>
      <c r="L1464" s="69"/>
      <c r="M1464" s="69"/>
      <c r="N1464" s="69"/>
      <c r="O1464" s="69"/>
      <c r="P1464" s="69"/>
      <c r="Q1464" s="69"/>
      <c r="R1464" s="69"/>
    </row>
    <row r="1465" spans="1:18" x14ac:dyDescent="0.2">
      <c r="A1465" s="69"/>
      <c r="B1465" s="69"/>
      <c r="C1465" s="69"/>
      <c r="D1465" s="69"/>
      <c r="E1465" s="69"/>
      <c r="F1465" s="69"/>
      <c r="G1465" s="69"/>
      <c r="H1465" s="69"/>
      <c r="I1465" s="69"/>
      <c r="J1465" s="69"/>
      <c r="K1465" s="69"/>
      <c r="L1465" s="69"/>
      <c r="M1465" s="69"/>
      <c r="N1465" s="69"/>
      <c r="O1465" s="69"/>
      <c r="P1465" s="69"/>
      <c r="Q1465" s="69"/>
      <c r="R1465" s="69"/>
    </row>
    <row r="1466" spans="1:18" x14ac:dyDescent="0.2">
      <c r="A1466" s="69"/>
      <c r="B1466" s="69"/>
      <c r="C1466" s="69"/>
      <c r="D1466" s="69"/>
      <c r="E1466" s="69"/>
      <c r="F1466" s="69"/>
      <c r="G1466" s="69"/>
      <c r="H1466" s="69"/>
      <c r="I1466" s="69"/>
      <c r="J1466" s="69"/>
      <c r="K1466" s="69"/>
      <c r="L1466" s="69"/>
      <c r="M1466" s="69"/>
      <c r="N1466" s="69"/>
      <c r="O1466" s="69"/>
      <c r="P1466" s="69"/>
      <c r="Q1466" s="69"/>
      <c r="R1466" s="69"/>
    </row>
    <row r="1467" spans="1:18" x14ac:dyDescent="0.2">
      <c r="A1467" s="69"/>
      <c r="B1467" s="69"/>
      <c r="C1467" s="69"/>
      <c r="D1467" s="69"/>
      <c r="E1467" s="69"/>
      <c r="F1467" s="69"/>
      <c r="G1467" s="69"/>
      <c r="H1467" s="69"/>
      <c r="I1467" s="69"/>
      <c r="J1467" s="69"/>
      <c r="K1467" s="69"/>
      <c r="L1467" s="69"/>
      <c r="M1467" s="69"/>
      <c r="N1467" s="69"/>
      <c r="O1467" s="69"/>
      <c r="P1467" s="69"/>
      <c r="Q1467" s="69"/>
      <c r="R1467" s="69"/>
    </row>
    <row r="1468" spans="1:18" x14ac:dyDescent="0.2">
      <c r="A1468" s="69"/>
      <c r="B1468" s="69"/>
      <c r="C1468" s="69"/>
      <c r="D1468" s="69"/>
      <c r="E1468" s="69"/>
      <c r="F1468" s="69"/>
      <c r="G1468" s="69"/>
      <c r="H1468" s="69"/>
      <c r="I1468" s="69"/>
      <c r="J1468" s="69"/>
      <c r="K1468" s="69"/>
      <c r="L1468" s="69"/>
      <c r="M1468" s="69"/>
      <c r="N1468" s="69"/>
      <c r="O1468" s="69"/>
      <c r="P1468" s="69"/>
      <c r="Q1468" s="69"/>
      <c r="R1468" s="69"/>
    </row>
    <row r="1469" spans="1:18" x14ac:dyDescent="0.2">
      <c r="A1469" s="69"/>
      <c r="B1469" s="69"/>
      <c r="C1469" s="69"/>
      <c r="D1469" s="69"/>
      <c r="E1469" s="69"/>
      <c r="F1469" s="69"/>
      <c r="G1469" s="69"/>
      <c r="H1469" s="69"/>
      <c r="I1469" s="69"/>
      <c r="J1469" s="69"/>
      <c r="K1469" s="69"/>
      <c r="L1469" s="69"/>
      <c r="M1469" s="69"/>
      <c r="N1469" s="69"/>
      <c r="O1469" s="69"/>
      <c r="P1469" s="69"/>
      <c r="Q1469" s="69"/>
      <c r="R1469" s="69"/>
    </row>
    <row r="1470" spans="1:18" x14ac:dyDescent="0.2">
      <c r="A1470" s="69"/>
      <c r="B1470" s="69"/>
      <c r="C1470" s="69"/>
      <c r="D1470" s="69"/>
      <c r="E1470" s="69"/>
      <c r="F1470" s="69"/>
      <c r="G1470" s="69"/>
      <c r="H1470" s="69"/>
      <c r="I1470" s="69"/>
      <c r="J1470" s="69"/>
      <c r="K1470" s="69"/>
      <c r="L1470" s="69"/>
      <c r="M1470" s="69"/>
      <c r="N1470" s="69"/>
      <c r="O1470" s="69"/>
      <c r="P1470" s="69"/>
      <c r="Q1470" s="69"/>
      <c r="R1470" s="69"/>
    </row>
    <row r="1471" spans="1:18" x14ac:dyDescent="0.2">
      <c r="A1471" s="69"/>
      <c r="B1471" s="69"/>
      <c r="C1471" s="69"/>
      <c r="D1471" s="69"/>
      <c r="E1471" s="69"/>
      <c r="F1471" s="69"/>
      <c r="G1471" s="69"/>
      <c r="H1471" s="69"/>
      <c r="I1471" s="69"/>
      <c r="J1471" s="69"/>
      <c r="K1471" s="69"/>
      <c r="L1471" s="69"/>
      <c r="M1471" s="69"/>
      <c r="N1471" s="69"/>
      <c r="O1471" s="69"/>
      <c r="P1471" s="69"/>
      <c r="Q1471" s="69"/>
      <c r="R1471" s="69"/>
    </row>
    <row r="1472" spans="1:18" x14ac:dyDescent="0.2">
      <c r="A1472" s="69"/>
      <c r="B1472" s="69"/>
      <c r="C1472" s="69"/>
      <c r="D1472" s="69"/>
      <c r="E1472" s="69"/>
      <c r="F1472" s="69"/>
      <c r="G1472" s="69"/>
      <c r="H1472" s="69"/>
      <c r="I1472" s="69"/>
      <c r="J1472" s="69"/>
      <c r="K1472" s="69"/>
      <c r="L1472" s="69"/>
      <c r="M1472" s="69"/>
      <c r="N1472" s="69"/>
      <c r="O1472" s="69"/>
      <c r="P1472" s="69"/>
      <c r="Q1472" s="69"/>
      <c r="R1472" s="69"/>
    </row>
    <row r="1473" spans="1:18" x14ac:dyDescent="0.2">
      <c r="A1473" s="69"/>
      <c r="B1473" s="69"/>
      <c r="C1473" s="69"/>
      <c r="D1473" s="69"/>
      <c r="E1473" s="69"/>
      <c r="F1473" s="69"/>
      <c r="G1473" s="69"/>
      <c r="H1473" s="69"/>
      <c r="I1473" s="69"/>
      <c r="J1473" s="69"/>
      <c r="K1473" s="69"/>
      <c r="L1473" s="69"/>
      <c r="M1473" s="69"/>
      <c r="N1473" s="69"/>
      <c r="O1473" s="69"/>
      <c r="P1473" s="69"/>
      <c r="Q1473" s="69"/>
      <c r="R1473" s="69"/>
    </row>
    <row r="1474" spans="1:18" x14ac:dyDescent="0.2">
      <c r="A1474" s="69"/>
      <c r="B1474" s="69"/>
      <c r="C1474" s="69"/>
      <c r="D1474" s="69"/>
      <c r="E1474" s="69"/>
      <c r="F1474" s="69"/>
      <c r="G1474" s="69"/>
      <c r="H1474" s="69"/>
      <c r="I1474" s="69"/>
      <c r="J1474" s="69"/>
      <c r="K1474" s="69"/>
      <c r="L1474" s="69"/>
      <c r="M1474" s="69"/>
      <c r="N1474" s="69"/>
      <c r="O1474" s="69"/>
      <c r="P1474" s="69"/>
      <c r="Q1474" s="69"/>
      <c r="R1474" s="69"/>
    </row>
    <row r="1475" spans="1:18" x14ac:dyDescent="0.2">
      <c r="A1475" s="69"/>
      <c r="B1475" s="69"/>
      <c r="C1475" s="69"/>
      <c r="D1475" s="69"/>
      <c r="E1475" s="69"/>
      <c r="F1475" s="69"/>
      <c r="G1475" s="69"/>
      <c r="H1475" s="69"/>
      <c r="I1475" s="69"/>
      <c r="J1475" s="69"/>
      <c r="K1475" s="69"/>
      <c r="L1475" s="69"/>
      <c r="M1475" s="69"/>
      <c r="N1475" s="69"/>
      <c r="O1475" s="69"/>
      <c r="P1475" s="69"/>
      <c r="Q1475" s="69"/>
      <c r="R1475" s="69"/>
    </row>
    <row r="1476" spans="1:18" x14ac:dyDescent="0.2">
      <c r="A1476" s="69"/>
      <c r="B1476" s="69"/>
      <c r="C1476" s="69"/>
      <c r="D1476" s="69"/>
      <c r="E1476" s="69"/>
      <c r="F1476" s="69"/>
      <c r="G1476" s="69"/>
      <c r="H1476" s="69"/>
      <c r="I1476" s="69"/>
      <c r="J1476" s="69"/>
      <c r="K1476" s="69"/>
      <c r="L1476" s="69"/>
      <c r="M1476" s="69"/>
      <c r="N1476" s="69"/>
      <c r="O1476" s="69"/>
      <c r="P1476" s="69"/>
      <c r="Q1476" s="69"/>
      <c r="R1476" s="69"/>
    </row>
    <row r="1477" spans="1:18" x14ac:dyDescent="0.2">
      <c r="A1477" s="69"/>
      <c r="B1477" s="69"/>
      <c r="C1477" s="69"/>
      <c r="D1477" s="69"/>
      <c r="E1477" s="69"/>
      <c r="F1477" s="69"/>
      <c r="G1477" s="69"/>
      <c r="H1477" s="69"/>
      <c r="I1477" s="69"/>
      <c r="J1477" s="69"/>
      <c r="K1477" s="69"/>
      <c r="L1477" s="69"/>
      <c r="M1477" s="69"/>
      <c r="N1477" s="69"/>
      <c r="O1477" s="69"/>
      <c r="P1477" s="69"/>
      <c r="Q1477" s="69"/>
      <c r="R1477" s="69"/>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G100"/>
  <sheetViews>
    <sheetView showGridLines="0" zoomScaleNormal="100" workbookViewId="0">
      <selection activeCell="J12" sqref="J12"/>
    </sheetView>
  </sheetViews>
  <sheetFormatPr defaultRowHeight="20.25" x14ac:dyDescent="0.3"/>
  <cols>
    <col min="1" max="1" width="28.88671875" customWidth="1"/>
    <col min="2" max="2" width="22.21875" customWidth="1"/>
    <col min="3" max="3" width="7.109375" customWidth="1"/>
    <col min="4" max="4" width="22.21875" customWidth="1"/>
    <col min="5" max="5" width="7.109375" style="21" customWidth="1"/>
    <col min="6" max="6" width="22.21875" customWidth="1"/>
    <col min="7" max="7" width="7.109375" style="27" customWidth="1"/>
    <col min="16" max="16" width="25.109375" customWidth="1"/>
  </cols>
  <sheetData>
    <row r="1" spans="1:7" ht="30" x14ac:dyDescent="0.4">
      <c r="A1" s="31" t="s">
        <v>2575</v>
      </c>
      <c r="B1" s="31"/>
    </row>
    <row r="3" spans="1:7" ht="30" x14ac:dyDescent="0.4">
      <c r="A3" s="68" t="str">
        <f>A18</f>
        <v>Canada</v>
      </c>
      <c r="B3" s="153" t="s">
        <v>1832</v>
      </c>
      <c r="C3" s="153"/>
      <c r="D3" s="154" t="s">
        <v>1830</v>
      </c>
      <c r="E3" s="154"/>
      <c r="F3" s="152" t="s">
        <v>1831</v>
      </c>
      <c r="G3" s="152"/>
    </row>
    <row r="4" spans="1:7" ht="30" x14ac:dyDescent="0.4">
      <c r="A4" s="88" t="str">
        <f>'Main Pt 1'!B2</f>
        <v>LIM-AT</v>
      </c>
      <c r="B4" s="89">
        <f>Data!B4</f>
        <v>4809340</v>
      </c>
      <c r="C4" s="26"/>
      <c r="D4" s="89">
        <f>Data!C4</f>
        <v>2242030</v>
      </c>
      <c r="E4" s="26"/>
      <c r="F4" s="89">
        <f>Data!D4</f>
        <v>2567305</v>
      </c>
      <c r="G4" s="29"/>
    </row>
    <row r="5" spans="1:7" ht="30" x14ac:dyDescent="0.4">
      <c r="A5" s="10" t="s">
        <v>2467</v>
      </c>
      <c r="B5" s="90">
        <f>Data!B27</f>
        <v>984845</v>
      </c>
      <c r="C5" s="24">
        <f>B5/B$4</f>
        <v>0.20477757862825252</v>
      </c>
      <c r="D5" s="90">
        <f>Data!C27</f>
        <v>505535</v>
      </c>
      <c r="E5" s="24">
        <f>D5/D$4</f>
        <v>0.22548092576816545</v>
      </c>
      <c r="F5" s="90">
        <f>Data!D27</f>
        <v>479310</v>
      </c>
      <c r="G5" s="24">
        <f>F5/F$4</f>
        <v>0.18669772387776287</v>
      </c>
    </row>
    <row r="6" spans="1:7" ht="30" x14ac:dyDescent="0.4">
      <c r="A6" s="10" t="s">
        <v>2468</v>
      </c>
      <c r="B6" s="90">
        <f>Data!B28</f>
        <v>3028545</v>
      </c>
      <c r="C6" s="24">
        <f t="shared" ref="C6" si="0">B6/B$4</f>
        <v>0.62972154183318296</v>
      </c>
      <c r="D6" s="90">
        <f>Data!C28</f>
        <v>1429140</v>
      </c>
      <c r="E6" s="24">
        <f t="shared" ref="E6:G8" si="1">D6/D$4</f>
        <v>0.6374312564952298</v>
      </c>
      <c r="F6" s="90">
        <f>Data!D28</f>
        <v>1599405</v>
      </c>
      <c r="G6" s="24">
        <f t="shared" si="1"/>
        <v>0.62298986680585278</v>
      </c>
    </row>
    <row r="7" spans="1:7" ht="30" x14ac:dyDescent="0.4">
      <c r="A7" s="10" t="s">
        <v>2576</v>
      </c>
      <c r="B7" s="90">
        <f>Data!B29</f>
        <v>795950</v>
      </c>
      <c r="C7" s="24">
        <f t="shared" ref="C7" si="2">B7/B$4</f>
        <v>0.16550087953856454</v>
      </c>
      <c r="D7" s="90">
        <f>Data!C29</f>
        <v>307360</v>
      </c>
      <c r="E7" s="24">
        <f t="shared" si="1"/>
        <v>0.13709004785841403</v>
      </c>
      <c r="F7" s="90">
        <f>Data!D29</f>
        <v>488595</v>
      </c>
      <c r="G7" s="24">
        <f t="shared" si="1"/>
        <v>0.19031435688396978</v>
      </c>
    </row>
    <row r="8" spans="1:7" ht="30" x14ac:dyDescent="0.4">
      <c r="A8" s="10" t="s">
        <v>2577</v>
      </c>
      <c r="B8" s="90">
        <f>Data!B30</f>
        <v>99630</v>
      </c>
      <c r="C8" s="91">
        <f t="shared" ref="C8" si="3">B8/B$4</f>
        <v>2.0715940232963359E-2</v>
      </c>
      <c r="D8" s="90">
        <f>Data!C30</f>
        <v>24930</v>
      </c>
      <c r="E8" s="91">
        <f t="shared" si="1"/>
        <v>1.1119387340936562E-2</v>
      </c>
      <c r="F8" s="90">
        <f>Data!D30</f>
        <v>74700</v>
      </c>
      <c r="G8" s="91">
        <f t="shared" si="1"/>
        <v>2.909665972683417E-2</v>
      </c>
    </row>
    <row r="9" spans="1:7" ht="30" x14ac:dyDescent="0.4">
      <c r="A9" s="88" t="str">
        <f>'Compare Pt 1'!B2</f>
        <v>Total pop'n</v>
      </c>
      <c r="B9" s="89">
        <f>Data!E4</f>
        <v>34460065</v>
      </c>
      <c r="C9" s="26"/>
      <c r="D9" s="89">
        <f>Data!F4</f>
        <v>16971575</v>
      </c>
      <c r="E9" s="26"/>
      <c r="F9" s="89">
        <f>Data!G4</f>
        <v>17488485</v>
      </c>
      <c r="G9" s="29"/>
    </row>
    <row r="10" spans="1:7" ht="30" x14ac:dyDescent="0.4">
      <c r="A10" s="10" t="s">
        <v>2467</v>
      </c>
      <c r="B10" s="90">
        <f>Data!E27</f>
        <v>5817050</v>
      </c>
      <c r="C10" s="24">
        <f>B10/B$9</f>
        <v>0.16880554346023433</v>
      </c>
      <c r="D10" s="90">
        <f>Data!F27</f>
        <v>2981145</v>
      </c>
      <c r="E10" s="24">
        <f>D10/D$9</f>
        <v>0.17565517637579306</v>
      </c>
      <c r="F10" s="90">
        <f>Data!G27</f>
        <v>2835905</v>
      </c>
      <c r="G10" s="24">
        <f>F10/F$9</f>
        <v>0.16215841452247007</v>
      </c>
    </row>
    <row r="11" spans="1:7" ht="30" x14ac:dyDescent="0.4">
      <c r="A11" s="10" t="s">
        <v>2468</v>
      </c>
      <c r="B11" s="90">
        <f>Data!E28</f>
        <v>23163110</v>
      </c>
      <c r="C11" s="24">
        <f t="shared" ref="C11:C13" si="4">B11/B$9</f>
        <v>0.67217255684224619</v>
      </c>
      <c r="D11" s="90">
        <f>Data!F28</f>
        <v>11438955</v>
      </c>
      <c r="E11" s="24">
        <f t="shared" ref="E11:E13" si="5">D11/D$9</f>
        <v>0.6740066847066345</v>
      </c>
      <c r="F11" s="90">
        <f>Data!G28</f>
        <v>11724155</v>
      </c>
      <c r="G11" s="24">
        <f t="shared" ref="G11:G13" si="6">F11/F$9</f>
        <v>0.67039283276967676</v>
      </c>
    </row>
    <row r="12" spans="1:7" ht="30" x14ac:dyDescent="0.4">
      <c r="A12" s="10" t="s">
        <v>2576</v>
      </c>
      <c r="B12" s="90">
        <f>Data!E29</f>
        <v>5479910</v>
      </c>
      <c r="C12" s="24">
        <f t="shared" si="4"/>
        <v>0.15902204479300894</v>
      </c>
      <c r="D12" s="90">
        <f>Data!F29</f>
        <v>2551475</v>
      </c>
      <c r="E12" s="24">
        <f t="shared" si="5"/>
        <v>0.15033813891757247</v>
      </c>
      <c r="F12" s="90">
        <f>Data!G29</f>
        <v>2928430</v>
      </c>
      <c r="G12" s="24">
        <f t="shared" si="6"/>
        <v>0.1674490386102627</v>
      </c>
    </row>
    <row r="13" spans="1:7" ht="30" x14ac:dyDescent="0.4">
      <c r="A13" s="10" t="s">
        <v>2577</v>
      </c>
      <c r="B13" s="90">
        <f>Data!E30</f>
        <v>522400</v>
      </c>
      <c r="C13" s="91">
        <f t="shared" si="4"/>
        <v>1.5159576744849437E-2</v>
      </c>
      <c r="D13" s="90">
        <f>Data!F30</f>
        <v>204340</v>
      </c>
      <c r="E13" s="91">
        <f t="shared" si="5"/>
        <v>1.2040131808627072E-2</v>
      </c>
      <c r="F13" s="90">
        <f>Data!G30</f>
        <v>318060</v>
      </c>
      <c r="G13" s="91">
        <f t="shared" si="6"/>
        <v>1.8186824073097241E-2</v>
      </c>
    </row>
    <row r="16" spans="1:7" ht="30" x14ac:dyDescent="0.4">
      <c r="A16" s="31" t="s">
        <v>2427</v>
      </c>
      <c r="B16" s="31"/>
      <c r="C16" s="20"/>
    </row>
    <row r="18" spans="1:7" ht="30.75" thickBot="1" x14ac:dyDescent="0.45">
      <c r="A18" s="157" t="str">
        <f>'Main Pt 1'!A1</f>
        <v>Canada</v>
      </c>
      <c r="B18" s="157"/>
      <c r="C18" s="157"/>
      <c r="D18" s="159" t="str">
        <f>Data!J37</f>
        <v>LIM-AT</v>
      </c>
      <c r="E18" s="159"/>
      <c r="F18" s="152" t="str">
        <f>Data!M37</f>
        <v>Total pop'n</v>
      </c>
      <c r="G18" s="152"/>
    </row>
    <row r="19" spans="1:7" ht="30.75" thickBot="1" x14ac:dyDescent="0.45">
      <c r="A19" s="16" t="s">
        <v>2393</v>
      </c>
      <c r="B19" s="16"/>
      <c r="C19" s="16"/>
      <c r="D19" s="17">
        <f>Data!B36</f>
        <v>3824495</v>
      </c>
      <c r="E19" s="22"/>
      <c r="F19" s="17">
        <f>Data!E36</f>
        <v>28643020</v>
      </c>
      <c r="G19" s="28"/>
    </row>
    <row r="20" spans="1:7" ht="30" x14ac:dyDescent="0.4">
      <c r="A20" s="15" t="s">
        <v>63</v>
      </c>
      <c r="B20" s="15"/>
      <c r="C20" s="15"/>
      <c r="D20" s="14">
        <f>Data!B37</f>
        <v>1421120</v>
      </c>
      <c r="E20" s="23">
        <f t="shared" ref="E20:E27" si="7">D20/$D$19</f>
        <v>0.37158369928578805</v>
      </c>
      <c r="F20" s="14">
        <f>Data!E37</f>
        <v>16733345</v>
      </c>
      <c r="G20" s="23">
        <f>F20/$F$19</f>
        <v>0.58420323694917642</v>
      </c>
    </row>
    <row r="21" spans="1:7" ht="30" x14ac:dyDescent="0.4">
      <c r="A21" s="10" t="s">
        <v>64</v>
      </c>
      <c r="B21" s="10"/>
      <c r="C21" s="10"/>
      <c r="D21" s="11">
        <f>Data!B38</f>
        <v>1121470</v>
      </c>
      <c r="E21" s="24">
        <f t="shared" si="7"/>
        <v>0.29323348572818109</v>
      </c>
      <c r="F21" s="11">
        <f>Data!E38</f>
        <v>13223980</v>
      </c>
      <c r="G21" s="24">
        <f t="shared" ref="G21:G27" si="8">F21/$F$19</f>
        <v>0.46168246225432935</v>
      </c>
    </row>
    <row r="22" spans="1:7" ht="30.75" thickBot="1" x14ac:dyDescent="0.45">
      <c r="A22" s="12" t="s">
        <v>65</v>
      </c>
      <c r="B22" s="12"/>
      <c r="C22" s="12"/>
      <c r="D22" s="13">
        <f>Data!B39</f>
        <v>299650</v>
      </c>
      <c r="E22" s="25">
        <f t="shared" si="7"/>
        <v>7.8350213557606949E-2</v>
      </c>
      <c r="F22" s="13">
        <f>Data!E39</f>
        <v>3509365</v>
      </c>
      <c r="G22" s="25">
        <f t="shared" si="8"/>
        <v>0.12252077469484712</v>
      </c>
    </row>
    <row r="23" spans="1:7" ht="60" customHeight="1" x14ac:dyDescent="0.4">
      <c r="A23" s="158" t="s">
        <v>2392</v>
      </c>
      <c r="B23" s="158"/>
      <c r="C23" s="158"/>
      <c r="D23" s="14">
        <f>Data!B40</f>
        <v>2403375</v>
      </c>
      <c r="E23" s="23">
        <f t="shared" si="7"/>
        <v>0.62841630071421195</v>
      </c>
      <c r="F23" s="14">
        <f>Data!E40</f>
        <v>11909670</v>
      </c>
      <c r="G23" s="23">
        <f t="shared" si="8"/>
        <v>0.41579658848822504</v>
      </c>
    </row>
    <row r="24" spans="1:7" ht="30" x14ac:dyDescent="0.4">
      <c r="A24" s="10" t="s">
        <v>67</v>
      </c>
      <c r="B24" s="10"/>
      <c r="C24" s="10"/>
      <c r="D24" s="11">
        <f>Data!B41</f>
        <v>1459245</v>
      </c>
      <c r="E24" s="24">
        <f t="shared" si="7"/>
        <v>0.38155233566784635</v>
      </c>
      <c r="F24" s="11">
        <f>Data!E41</f>
        <v>8082625</v>
      </c>
      <c r="G24" s="24">
        <f t="shared" si="8"/>
        <v>0.28218480453527595</v>
      </c>
    </row>
    <row r="25" spans="1:7" ht="30" x14ac:dyDescent="0.4">
      <c r="A25" s="10" t="s">
        <v>68</v>
      </c>
      <c r="B25" s="10"/>
      <c r="C25" s="10"/>
      <c r="D25" s="11">
        <f>Data!B42</f>
        <v>181760</v>
      </c>
      <c r="E25" s="24">
        <f t="shared" si="7"/>
        <v>4.7525228821060035E-2</v>
      </c>
      <c r="F25" s="11">
        <f>Data!E42</f>
        <v>696915</v>
      </c>
      <c r="G25" s="24">
        <f t="shared" si="8"/>
        <v>2.4331058666299851E-2</v>
      </c>
    </row>
    <row r="26" spans="1:7" ht="30" x14ac:dyDescent="0.4">
      <c r="A26" s="10" t="s">
        <v>69</v>
      </c>
      <c r="B26" s="10"/>
      <c r="C26" s="10"/>
      <c r="D26" s="11">
        <f>Data!B43</f>
        <v>450435</v>
      </c>
      <c r="E26" s="24">
        <f t="shared" si="7"/>
        <v>0.11777633386891603</v>
      </c>
      <c r="F26" s="11">
        <f>Data!E43</f>
        <v>1760515</v>
      </c>
      <c r="G26" s="24">
        <f t="shared" si="8"/>
        <v>6.1464014618570248E-2</v>
      </c>
    </row>
    <row r="27" spans="1:7" ht="30" x14ac:dyDescent="0.4">
      <c r="A27" s="10" t="s">
        <v>70</v>
      </c>
      <c r="B27" s="10"/>
      <c r="C27" s="10"/>
      <c r="D27" s="11">
        <f>Data!B44</f>
        <v>311935</v>
      </c>
      <c r="E27" s="24">
        <f t="shared" si="7"/>
        <v>8.1562402356389535E-2</v>
      </c>
      <c r="F27" s="11">
        <f>Data!E44</f>
        <v>1369620</v>
      </c>
      <c r="G27" s="24">
        <f t="shared" si="8"/>
        <v>4.7816885230677494E-2</v>
      </c>
    </row>
    <row r="30" spans="1:7" ht="30" x14ac:dyDescent="0.4">
      <c r="A30" s="73" t="s">
        <v>2543</v>
      </c>
      <c r="B30" s="73"/>
    </row>
    <row r="32" spans="1:7" ht="30.75" thickBot="1" x14ac:dyDescent="0.45">
      <c r="A32" s="157" t="str">
        <f>A18</f>
        <v>Canada</v>
      </c>
      <c r="B32" s="157"/>
      <c r="C32" s="157"/>
      <c r="D32" s="159" t="str">
        <f>'Main Pt 2'!B2</f>
        <v>LIM-AT</v>
      </c>
      <c r="E32" s="159"/>
      <c r="F32" s="152" t="str">
        <f>'Compare Pt 2'!B2</f>
        <v>Total pop</v>
      </c>
      <c r="G32" s="152"/>
    </row>
    <row r="33" spans="1:7" ht="30.75" thickBot="1" x14ac:dyDescent="0.45">
      <c r="A33" s="16" t="s">
        <v>2393</v>
      </c>
      <c r="B33" s="16"/>
      <c r="C33" s="16"/>
      <c r="D33" s="17">
        <f>Data!B886</f>
        <v>3824495</v>
      </c>
      <c r="E33" s="22"/>
      <c r="F33" s="17">
        <f>Data!E886</f>
        <v>28643015</v>
      </c>
      <c r="G33" s="28"/>
    </row>
    <row r="34" spans="1:7" ht="30" x14ac:dyDescent="0.4">
      <c r="A34" s="15" t="s">
        <v>2541</v>
      </c>
      <c r="B34" s="15"/>
      <c r="C34" s="15"/>
      <c r="D34" s="14">
        <f>Data!B887</f>
        <v>3560770</v>
      </c>
      <c r="E34" s="23">
        <f>D34/D$33</f>
        <v>0.93104318347912596</v>
      </c>
      <c r="F34" s="14">
        <f>Data!E887</f>
        <v>27489400</v>
      </c>
      <c r="G34" s="23">
        <f>F34/F$33</f>
        <v>0.95972438655637338</v>
      </c>
    </row>
    <row r="35" spans="1:7" ht="30" x14ac:dyDescent="0.4">
      <c r="A35" s="10" t="s">
        <v>2544</v>
      </c>
      <c r="B35" s="10"/>
      <c r="C35" s="10"/>
      <c r="D35" s="77">
        <f>Data!B889</f>
        <v>13846</v>
      </c>
      <c r="E35" s="78"/>
      <c r="F35" s="77">
        <f>Data!E889</f>
        <v>34205</v>
      </c>
      <c r="G35" s="78"/>
    </row>
    <row r="36" spans="1:7" ht="30.75" thickBot="1" x14ac:dyDescent="0.45">
      <c r="A36" s="12" t="s">
        <v>2545</v>
      </c>
      <c r="B36" s="12"/>
      <c r="C36" s="12"/>
      <c r="D36" s="79">
        <f>Data!B888</f>
        <v>14063</v>
      </c>
      <c r="E36" s="80"/>
      <c r="F36" s="79">
        <f>Data!E888</f>
        <v>47487</v>
      </c>
      <c r="G36" s="80"/>
    </row>
    <row r="37" spans="1:7" ht="30" x14ac:dyDescent="0.4">
      <c r="A37" s="15" t="s">
        <v>2542</v>
      </c>
      <c r="B37" s="15"/>
      <c r="C37" s="15"/>
      <c r="D37" s="14">
        <f>Data!B890</f>
        <v>3561930</v>
      </c>
      <c r="E37" s="23">
        <f>D37/D$33</f>
        <v>0.93134649149757032</v>
      </c>
      <c r="F37" s="14">
        <f>Data!E890</f>
        <v>27500225</v>
      </c>
      <c r="G37" s="23">
        <f>F37/F$33</f>
        <v>0.96010231464809137</v>
      </c>
    </row>
    <row r="38" spans="1:7" ht="30" x14ac:dyDescent="0.4">
      <c r="A38" s="10" t="s">
        <v>2544</v>
      </c>
      <c r="B38" s="10"/>
      <c r="C38" s="10"/>
      <c r="D38" s="77">
        <f>Data!B892</f>
        <v>13650</v>
      </c>
      <c r="E38" s="78"/>
      <c r="F38" s="77">
        <f>Data!E892</f>
        <v>30861</v>
      </c>
      <c r="G38" s="78"/>
    </row>
    <row r="39" spans="1:7" ht="30.75" thickBot="1" x14ac:dyDescent="0.45">
      <c r="A39" s="12" t="s">
        <v>2545</v>
      </c>
      <c r="B39" s="12"/>
      <c r="C39" s="12"/>
      <c r="D39" s="79">
        <f>Data!B891</f>
        <v>12986</v>
      </c>
      <c r="E39" s="80"/>
      <c r="F39" s="79">
        <f>Data!E891</f>
        <v>38977</v>
      </c>
      <c r="G39" s="80"/>
    </row>
    <row r="40" spans="1:7" ht="30" x14ac:dyDescent="0.4">
      <c r="A40" s="15" t="s">
        <v>2538</v>
      </c>
      <c r="B40" s="15"/>
      <c r="C40" s="15"/>
      <c r="D40" s="14">
        <f>Data!B893</f>
        <v>2230410</v>
      </c>
      <c r="E40" s="23">
        <f>D40/D$33</f>
        <v>0.58319072191230481</v>
      </c>
      <c r="F40" s="14">
        <f>Data!E893</f>
        <v>24584070</v>
      </c>
      <c r="G40" s="23">
        <f>F40/F$33</f>
        <v>0.85829197799184198</v>
      </c>
    </row>
    <row r="41" spans="1:7" ht="30" x14ac:dyDescent="0.4">
      <c r="A41" s="10" t="s">
        <v>2544</v>
      </c>
      <c r="B41" s="10"/>
      <c r="C41" s="10"/>
      <c r="D41" s="77">
        <f>Data!B895</f>
        <v>7041</v>
      </c>
      <c r="E41" s="78"/>
      <c r="F41" s="77">
        <f>Data!E895</f>
        <v>32754</v>
      </c>
      <c r="G41" s="78"/>
    </row>
    <row r="42" spans="1:7" ht="30.75" thickBot="1" x14ac:dyDescent="0.45">
      <c r="A42" s="12" t="s">
        <v>2545</v>
      </c>
      <c r="B42" s="12"/>
      <c r="C42" s="12"/>
      <c r="D42" s="79">
        <f>Data!B894</f>
        <v>9329</v>
      </c>
      <c r="E42" s="80"/>
      <c r="F42" s="79">
        <f>Data!E894</f>
        <v>46885</v>
      </c>
      <c r="G42" s="80"/>
    </row>
    <row r="43" spans="1:7" ht="30" x14ac:dyDescent="0.4">
      <c r="A43" s="15" t="s">
        <v>2539</v>
      </c>
      <c r="B43" s="15"/>
      <c r="C43" s="15"/>
      <c r="D43" s="14">
        <f>Data!B896</f>
        <v>3350345</v>
      </c>
      <c r="E43" s="23">
        <f>D43/D$33</f>
        <v>0.87602284746090664</v>
      </c>
      <c r="F43" s="14">
        <f>Data!E896</f>
        <v>19742135</v>
      </c>
      <c r="G43" s="23">
        <f>F43/F$33</f>
        <v>0.68924779741238829</v>
      </c>
    </row>
    <row r="44" spans="1:7" ht="30" x14ac:dyDescent="0.4">
      <c r="A44" s="10" t="s">
        <v>2544</v>
      </c>
      <c r="B44" s="10"/>
      <c r="C44" s="10"/>
      <c r="D44" s="77">
        <f>Data!B898</f>
        <v>7623</v>
      </c>
      <c r="E44" s="78"/>
      <c r="F44" s="77">
        <f>Data!E898</f>
        <v>5457</v>
      </c>
      <c r="G44" s="78"/>
    </row>
    <row r="45" spans="1:7" ht="30.75" thickBot="1" x14ac:dyDescent="0.45">
      <c r="A45" s="12" t="s">
        <v>2545</v>
      </c>
      <c r="B45" s="12"/>
      <c r="C45" s="12"/>
      <c r="D45" s="79">
        <f>Data!B897</f>
        <v>8735</v>
      </c>
      <c r="E45" s="80"/>
      <c r="F45" s="79">
        <f>Data!E897</f>
        <v>7738</v>
      </c>
      <c r="G45" s="80"/>
    </row>
    <row r="46" spans="1:7" ht="30" x14ac:dyDescent="0.4">
      <c r="A46" s="15" t="s">
        <v>2540</v>
      </c>
      <c r="B46" s="15"/>
      <c r="C46" s="15"/>
      <c r="D46" s="14">
        <f>Data!B899</f>
        <v>1613160</v>
      </c>
      <c r="E46" s="23">
        <f>D46/D$33</f>
        <v>0.42179686468409555</v>
      </c>
      <c r="F46" s="14">
        <f>Data!E899</f>
        <v>20428675</v>
      </c>
      <c r="G46" s="23">
        <f>F46/F$33</f>
        <v>0.71321664287087094</v>
      </c>
    </row>
    <row r="47" spans="1:7" ht="30" x14ac:dyDescent="0.4">
      <c r="A47" s="10" t="s">
        <v>2544</v>
      </c>
      <c r="B47" s="10"/>
      <c r="C47" s="10"/>
      <c r="D47" s="77">
        <f>Data!B901</f>
        <v>8585</v>
      </c>
      <c r="E47" s="78"/>
      <c r="F47" s="77">
        <f>Data!E901</f>
        <v>33683</v>
      </c>
      <c r="G47" s="78"/>
    </row>
    <row r="48" spans="1:7" ht="30.75" thickBot="1" x14ac:dyDescent="0.45">
      <c r="A48" s="76" t="s">
        <v>2545</v>
      </c>
      <c r="B48" s="76"/>
      <c r="C48" s="76"/>
      <c r="D48" s="81">
        <f>Data!B900</f>
        <v>9997</v>
      </c>
      <c r="E48" s="82"/>
      <c r="F48" s="81">
        <f>Data!E900</f>
        <v>46057</v>
      </c>
      <c r="G48" s="82"/>
    </row>
    <row r="49" spans="1:7" ht="30" x14ac:dyDescent="0.4">
      <c r="A49" s="73"/>
      <c r="B49" s="73"/>
      <c r="C49" s="73"/>
      <c r="D49" s="74"/>
      <c r="E49" s="75"/>
      <c r="F49" s="74"/>
      <c r="G49" s="75"/>
    </row>
    <row r="52" spans="1:7" ht="30" x14ac:dyDescent="0.4">
      <c r="A52" s="30" t="s">
        <v>2430</v>
      </c>
      <c r="B52" s="30"/>
      <c r="C52" s="20"/>
    </row>
    <row r="54" spans="1:7" ht="30" x14ac:dyDescent="0.4">
      <c r="A54" s="153" t="str">
        <f>'Main Pt 1'!A1</f>
        <v>Canada</v>
      </c>
      <c r="B54" s="153"/>
      <c r="C54" s="153"/>
      <c r="D54" s="154" t="str">
        <f>'Main Pt 2'!B2</f>
        <v>LIM-AT</v>
      </c>
      <c r="E54" s="154"/>
      <c r="F54" s="152" t="str">
        <f>'Compare Pt 2'!B2</f>
        <v>Total pop</v>
      </c>
      <c r="G54" s="152"/>
    </row>
    <row r="55" spans="1:7" ht="30" x14ac:dyDescent="0.4">
      <c r="A55" s="18" t="s">
        <v>2431</v>
      </c>
      <c r="B55" s="18"/>
      <c r="C55" s="18"/>
      <c r="D55" s="19">
        <f>Data!B986</f>
        <v>4809340</v>
      </c>
      <c r="E55" s="26"/>
      <c r="F55" s="19">
        <f>Data!E986</f>
        <v>4809340</v>
      </c>
      <c r="G55" s="29"/>
    </row>
    <row r="56" spans="1:7" ht="30" x14ac:dyDescent="0.4">
      <c r="A56" s="10" t="str">
        <f>Data!A982</f>
        <v xml:space="preserve">  0 to 17 years</v>
      </c>
      <c r="B56" s="10"/>
      <c r="C56" s="10"/>
      <c r="D56" s="11">
        <f>Data!B987</f>
        <v>1159805</v>
      </c>
      <c r="E56" s="24">
        <f>Data!B991/100</f>
        <v>1</v>
      </c>
      <c r="F56" s="11">
        <f>Data!E987</f>
        <v>1159810</v>
      </c>
      <c r="G56" s="24">
        <f>Data!E991/100</f>
        <v>0.14000000000000001</v>
      </c>
    </row>
    <row r="57" spans="1:7" ht="30" x14ac:dyDescent="0.4">
      <c r="A57" s="10" t="str">
        <f>Data!A983</f>
        <v xml:space="preserve">    0 to 5 years</v>
      </c>
      <c r="B57" s="10"/>
      <c r="C57" s="10"/>
      <c r="D57" s="11">
        <f>Data!B988</f>
        <v>393830</v>
      </c>
      <c r="E57" s="24">
        <f>Data!B992/100</f>
        <v>1</v>
      </c>
      <c r="F57" s="11">
        <f>Data!E988</f>
        <v>393830</v>
      </c>
      <c r="G57" s="24">
        <f>Data!E992/100</f>
        <v>0.17</v>
      </c>
    </row>
    <row r="58" spans="1:7" ht="30" x14ac:dyDescent="0.4">
      <c r="A58" s="10" t="str">
        <f>Data!A984</f>
        <v xml:space="preserve">  18 to 64 years</v>
      </c>
      <c r="B58" s="10"/>
      <c r="C58" s="10"/>
      <c r="D58" s="11">
        <f>Data!B989</f>
        <v>2853580</v>
      </c>
      <c r="E58" s="24">
        <f>Data!B993/100</f>
        <v>1</v>
      </c>
      <c r="F58" s="11">
        <f>Data!E989</f>
        <v>2853585</v>
      </c>
      <c r="G58" s="24">
        <f>Data!E993/100</f>
        <v>0.18</v>
      </c>
    </row>
    <row r="59" spans="1:7" ht="30" x14ac:dyDescent="0.4">
      <c r="A59" s="10" t="str">
        <f>Data!A985</f>
        <v xml:space="preserve">  65 years and over</v>
      </c>
      <c r="B59" s="10"/>
      <c r="C59" s="10"/>
      <c r="D59" s="11">
        <f>Data!B990</f>
        <v>795950</v>
      </c>
      <c r="E59" s="24">
        <f>Data!B994/100</f>
        <v>1</v>
      </c>
      <c r="F59" s="11">
        <f>Data!E990</f>
        <v>795950</v>
      </c>
      <c r="G59" s="24">
        <f>Data!E994/100</f>
        <v>0.13</v>
      </c>
    </row>
    <row r="60" spans="1:7" ht="13.5" customHeight="1" x14ac:dyDescent="0.3"/>
    <row r="61" spans="1:7" ht="30" x14ac:dyDescent="0.4">
      <c r="A61" s="153" t="str">
        <f>A54</f>
        <v>Canada</v>
      </c>
      <c r="B61" s="153"/>
      <c r="C61" s="153"/>
      <c r="D61" s="154" t="str">
        <f>D54</f>
        <v>LIM-AT</v>
      </c>
      <c r="E61" s="154"/>
      <c r="F61" s="152" t="str">
        <f>F54</f>
        <v>Total pop</v>
      </c>
      <c r="G61" s="152"/>
    </row>
    <row r="62" spans="1:7" ht="30" x14ac:dyDescent="0.4">
      <c r="A62" s="18" t="s">
        <v>2432</v>
      </c>
      <c r="B62" s="18"/>
      <c r="C62" s="18"/>
      <c r="D62" s="19">
        <f>Data!B996</f>
        <v>2749405</v>
      </c>
      <c r="E62" s="26"/>
      <c r="F62" s="19">
        <f>Data!E996</f>
        <v>3113485</v>
      </c>
      <c r="G62" s="29"/>
    </row>
    <row r="63" spans="1:7" ht="30" x14ac:dyDescent="0.4">
      <c r="A63" s="10" t="str">
        <f>Data!A997</f>
        <v xml:space="preserve">  0 to 17 years</v>
      </c>
      <c r="B63" s="10"/>
      <c r="C63" s="10"/>
      <c r="D63" s="11">
        <f>Data!B997</f>
        <v>657380</v>
      </c>
      <c r="E63" s="24">
        <f>Data!B1001/100</f>
        <v>0.56999999999999995</v>
      </c>
      <c r="F63" s="11">
        <f>Data!E997</f>
        <v>690575</v>
      </c>
      <c r="G63" s="24">
        <f>Data!E1001/100</f>
        <v>0.09</v>
      </c>
    </row>
    <row r="64" spans="1:7" ht="30" x14ac:dyDescent="0.4">
      <c r="A64" s="10" t="str">
        <f>Data!A998</f>
        <v xml:space="preserve">    0 to 5 years</v>
      </c>
      <c r="B64" s="10"/>
      <c r="C64" s="10"/>
      <c r="D64" s="11">
        <f>Data!B998</f>
        <v>225530</v>
      </c>
      <c r="E64" s="24">
        <f>Data!B1002/100</f>
        <v>0.56999999999999995</v>
      </c>
      <c r="F64" s="11">
        <f>Data!E998</f>
        <v>233310</v>
      </c>
      <c r="G64" s="24">
        <f>Data!E1002/100</f>
        <v>0.1</v>
      </c>
    </row>
    <row r="65" spans="1:7" ht="30" x14ac:dyDescent="0.4">
      <c r="A65" s="10" t="str">
        <f>Data!A999</f>
        <v xml:space="preserve">  18 to 64 years</v>
      </c>
      <c r="B65" s="10"/>
      <c r="C65" s="10"/>
      <c r="D65" s="11">
        <f>Data!B999</f>
        <v>1836315</v>
      </c>
      <c r="E65" s="24">
        <f>Data!B1003/100</f>
        <v>0.56999999999999995</v>
      </c>
      <c r="F65" s="11">
        <f>Data!E999</f>
        <v>2146725</v>
      </c>
      <c r="G65" s="24">
        <f>Data!E1003/100</f>
        <v>0.11</v>
      </c>
    </row>
    <row r="66" spans="1:7" ht="30" x14ac:dyDescent="0.4">
      <c r="A66" s="10" t="str">
        <f>Data!A1000</f>
        <v xml:space="preserve">  65 years and over</v>
      </c>
      <c r="B66" s="10"/>
      <c r="C66" s="10"/>
      <c r="D66" s="11">
        <f>Data!B1000</f>
        <v>255710</v>
      </c>
      <c r="E66" s="24">
        <f>Data!B1004/100</f>
        <v>0.64</v>
      </c>
      <c r="F66" s="11">
        <f>Data!E1000</f>
        <v>276185</v>
      </c>
      <c r="G66" s="24">
        <f>Data!E1004/100</f>
        <v>0.1</v>
      </c>
    </row>
    <row r="69" spans="1:7" ht="30" x14ac:dyDescent="0.4">
      <c r="A69" s="30" t="s">
        <v>2428</v>
      </c>
      <c r="B69" s="30"/>
    </row>
    <row r="71" spans="1:7" ht="30.75" thickBot="1" x14ac:dyDescent="0.45">
      <c r="A71" s="153" t="str">
        <f>A54</f>
        <v>Canada</v>
      </c>
      <c r="B71" s="153"/>
      <c r="C71" s="153"/>
      <c r="D71" s="154" t="str">
        <f>D18</f>
        <v>LIM-AT</v>
      </c>
      <c r="E71" s="154"/>
      <c r="F71" s="152" t="str">
        <f>F61</f>
        <v>Total pop</v>
      </c>
      <c r="G71" s="152"/>
    </row>
    <row r="72" spans="1:7" ht="30.75" thickBot="1" x14ac:dyDescent="0.45">
      <c r="A72" s="16" t="s">
        <v>2393</v>
      </c>
      <c r="B72" s="16"/>
      <c r="C72" s="16"/>
      <c r="D72" s="17">
        <f>Data!B1703</f>
        <v>3824500</v>
      </c>
      <c r="E72" s="22"/>
      <c r="F72" s="17">
        <f>Data!E1703</f>
        <v>28643015</v>
      </c>
      <c r="G72" s="28"/>
    </row>
    <row r="73" spans="1:7" ht="30" x14ac:dyDescent="0.4">
      <c r="A73" s="18" t="str">
        <f>Data!A1704</f>
        <v xml:space="preserve">  In the labour force</v>
      </c>
      <c r="B73" s="18"/>
      <c r="C73" s="18"/>
      <c r="D73" s="19">
        <f>Data!B1704</f>
        <v>1663720</v>
      </c>
      <c r="E73" s="34"/>
      <c r="F73" s="19">
        <f>Data!E1704</f>
        <v>18672475</v>
      </c>
      <c r="G73" s="29"/>
    </row>
    <row r="74" spans="1:7" ht="30" x14ac:dyDescent="0.4">
      <c r="A74" s="10" t="str">
        <f>Data!A1705</f>
        <v xml:space="preserve">    Employed</v>
      </c>
      <c r="B74" s="10"/>
      <c r="C74" s="10"/>
      <c r="D74" s="11">
        <f>Data!B1705</f>
        <v>1358635</v>
      </c>
      <c r="E74" s="35"/>
      <c r="F74" s="11">
        <f>Data!E1705</f>
        <v>17230040</v>
      </c>
      <c r="G74" s="24"/>
    </row>
    <row r="75" spans="1:7" ht="30" x14ac:dyDescent="0.4">
      <c r="A75" s="10" t="str">
        <f>Data!A1706</f>
        <v xml:space="preserve">    Unemployed</v>
      </c>
      <c r="B75" s="10"/>
      <c r="C75" s="10"/>
      <c r="D75" s="11">
        <f>Data!B1706</f>
        <v>305090</v>
      </c>
      <c r="E75" s="35"/>
      <c r="F75" s="11">
        <f>Data!E1706</f>
        <v>1442435</v>
      </c>
      <c r="G75" s="24"/>
    </row>
    <row r="76" spans="1:7" ht="30.75" thickBot="1" x14ac:dyDescent="0.45">
      <c r="A76" s="36" t="str">
        <f>Data!A1707</f>
        <v xml:space="preserve">  Not in the labour force</v>
      </c>
      <c r="B76" s="36"/>
      <c r="C76" s="36"/>
      <c r="D76" s="37">
        <f>Data!B1707</f>
        <v>2160780</v>
      </c>
      <c r="E76" s="38"/>
      <c r="F76" s="37">
        <f>Data!E1707</f>
        <v>9970545</v>
      </c>
      <c r="G76" s="39"/>
    </row>
    <row r="77" spans="1:7" ht="30" x14ac:dyDescent="0.4">
      <c r="A77" s="40" t="str">
        <f>Data!A1708</f>
        <v>Participation rate</v>
      </c>
      <c r="B77" s="40"/>
      <c r="C77" s="40"/>
      <c r="D77" s="41">
        <f>Data!J1708</f>
        <v>0.43501634200549094</v>
      </c>
      <c r="E77" s="42"/>
      <c r="F77" s="41">
        <f>Data!M1708</f>
        <v>0.65190315127385312</v>
      </c>
      <c r="G77" s="43"/>
    </row>
    <row r="78" spans="1:7" ht="30" x14ac:dyDescent="0.4">
      <c r="A78" s="10" t="str">
        <f>Data!A1709</f>
        <v>Employment rate</v>
      </c>
      <c r="B78" s="10"/>
      <c r="C78" s="10"/>
      <c r="D78" s="32">
        <f>Data!J1709</f>
        <v>0.35524513008236369</v>
      </c>
      <c r="E78" s="33"/>
      <c r="F78" s="32">
        <f>Data!M1709</f>
        <v>0.60154411092126459</v>
      </c>
      <c r="G78" s="24"/>
    </row>
    <row r="79" spans="1:7" ht="30" x14ac:dyDescent="0.4">
      <c r="A79" s="10" t="str">
        <f>Data!A1710</f>
        <v>Unemployment rate</v>
      </c>
      <c r="B79" s="10"/>
      <c r="C79" s="10"/>
      <c r="D79" s="32">
        <f>Data!J1710</f>
        <v>0.18337821268001828</v>
      </c>
      <c r="E79" s="33"/>
      <c r="F79" s="32">
        <f>Data!M1710</f>
        <v>7.7249266634444549E-2</v>
      </c>
      <c r="G79" s="24"/>
    </row>
    <row r="82" spans="1:7" ht="30" x14ac:dyDescent="0.4">
      <c r="A82" s="30" t="s">
        <v>2483</v>
      </c>
      <c r="B82" s="30"/>
    </row>
    <row r="84" spans="1:7" ht="60" customHeight="1" thickBot="1" x14ac:dyDescent="0.45">
      <c r="A84" s="150" t="str">
        <f>A54</f>
        <v>Canada</v>
      </c>
      <c r="B84" s="150"/>
      <c r="C84" s="150"/>
      <c r="D84" s="155" t="s">
        <v>2481</v>
      </c>
      <c r="E84" s="155"/>
      <c r="F84" s="156" t="s">
        <v>2482</v>
      </c>
      <c r="G84" s="156"/>
    </row>
    <row r="85" spans="1:7" ht="30" x14ac:dyDescent="0.4">
      <c r="A85" s="50" t="str">
        <f>Data!J1712</f>
        <v>LIM-AT</v>
      </c>
      <c r="B85" s="50"/>
      <c r="C85" s="51"/>
      <c r="D85" s="52">
        <f>Data!J1710</f>
        <v>0.18337821268001828</v>
      </c>
      <c r="E85" s="52"/>
      <c r="F85" s="52">
        <f>Data!J1708</f>
        <v>0.43501634200549094</v>
      </c>
      <c r="G85" s="52"/>
    </row>
    <row r="86" spans="1:7" ht="30" x14ac:dyDescent="0.4">
      <c r="A86" s="45" t="str">
        <f>Data!K1712</f>
        <v>LIM-AT: Male</v>
      </c>
      <c r="B86" s="45"/>
      <c r="C86" s="45"/>
      <c r="D86" s="47">
        <f>Data!K1710</f>
        <v>0.18491614579389165</v>
      </c>
      <c r="E86" s="47"/>
      <c r="F86" s="47">
        <f>Data!K1708</f>
        <v>0.49429023898646701</v>
      </c>
      <c r="G86" s="47"/>
    </row>
    <row r="87" spans="1:7" ht="30.75" thickBot="1" x14ac:dyDescent="0.45">
      <c r="A87" s="12" t="str">
        <f>Data!L1712</f>
        <v>LIM-AT: Female</v>
      </c>
      <c r="B87" s="12"/>
      <c r="C87" s="12"/>
      <c r="D87" s="48">
        <f>Data!L1710</f>
        <v>0.18173916822389291</v>
      </c>
      <c r="E87" s="48"/>
      <c r="F87" s="48">
        <f>Data!L1708</f>
        <v>0.385720785440613</v>
      </c>
      <c r="G87" s="48"/>
    </row>
    <row r="88" spans="1:7" ht="30" x14ac:dyDescent="0.4">
      <c r="A88" s="15" t="str">
        <f>Data!M1712</f>
        <v>Total pop'n</v>
      </c>
      <c r="B88" s="15"/>
      <c r="C88" s="15"/>
      <c r="D88" s="53">
        <f>Data!M1710</f>
        <v>7.7249266634444549E-2</v>
      </c>
      <c r="E88" s="53"/>
      <c r="F88" s="53">
        <f>Data!M1708</f>
        <v>0.65190315127385312</v>
      </c>
      <c r="G88" s="53"/>
    </row>
    <row r="89" spans="1:7" ht="30" x14ac:dyDescent="0.4">
      <c r="A89" s="45" t="str">
        <f>Data!N1712</f>
        <v>Total pop'n: Male</v>
      </c>
      <c r="B89" s="45"/>
      <c r="C89" s="45"/>
      <c r="D89" s="47">
        <f>Data!N1710</f>
        <v>8.3056364042715519E-2</v>
      </c>
      <c r="E89" s="47"/>
      <c r="F89" s="47">
        <f>Data!N1708</f>
        <v>0.69560585342980885</v>
      </c>
      <c r="G89" s="49"/>
    </row>
    <row r="90" spans="1:7" ht="30" x14ac:dyDescent="0.4">
      <c r="A90" s="10" t="str">
        <f>Data!O1712</f>
        <v>Total pop'n: Female</v>
      </c>
      <c r="B90" s="10"/>
      <c r="C90" s="10"/>
      <c r="D90" s="44">
        <f>Data!O1710</f>
        <v>7.092888712167858E-2</v>
      </c>
      <c r="E90" s="44"/>
      <c r="F90" s="44">
        <f>Data!O1708</f>
        <v>0.61017506120078435</v>
      </c>
      <c r="G90" s="44"/>
    </row>
    <row r="93" spans="1:7" ht="30" x14ac:dyDescent="0.4">
      <c r="A93" s="30" t="s">
        <v>2486</v>
      </c>
      <c r="B93" s="30"/>
    </row>
    <row r="95" spans="1:7" ht="30.75" thickBot="1" x14ac:dyDescent="0.45">
      <c r="A95" s="150" t="str">
        <f>A18</f>
        <v>Canada</v>
      </c>
      <c r="B95" s="150"/>
      <c r="C95" s="150"/>
      <c r="D95" s="151" t="str">
        <f>D61</f>
        <v>LIM-AT</v>
      </c>
      <c r="E95" s="151"/>
      <c r="F95" s="152" t="str">
        <f>F18</f>
        <v>Total pop'n</v>
      </c>
      <c r="G95" s="152"/>
    </row>
    <row r="96" spans="1:7" ht="30" x14ac:dyDescent="0.4">
      <c r="A96" s="65" t="s">
        <v>2488</v>
      </c>
      <c r="B96" s="15"/>
      <c r="C96" s="15"/>
      <c r="D96" s="64">
        <f>Data!J1714</f>
        <v>1629335</v>
      </c>
      <c r="E96" s="66">
        <f>D96/(D96+D100)</f>
        <v>0.42602618123438518</v>
      </c>
      <c r="F96" s="64">
        <f>Data!M1714</f>
        <v>19361010</v>
      </c>
      <c r="G96" s="66">
        <f>F96/(F96+F100)</f>
        <v>0.67594164302507209</v>
      </c>
    </row>
    <row r="97" spans="1:7" ht="30" x14ac:dyDescent="0.4">
      <c r="A97" s="54" t="s">
        <v>2484</v>
      </c>
      <c r="B97" s="55"/>
      <c r="C97" s="55"/>
      <c r="D97" s="56">
        <f>Data!J1715</f>
        <v>401390</v>
      </c>
      <c r="E97" s="59">
        <f>D97/D96</f>
        <v>0.24635203932892868</v>
      </c>
      <c r="F97" s="56">
        <f>Data!M1715</f>
        <v>9626005</v>
      </c>
      <c r="G97" s="60">
        <f>F97/F96</f>
        <v>0.49718506420894365</v>
      </c>
    </row>
    <row r="98" spans="1:7" ht="30" x14ac:dyDescent="0.4">
      <c r="A98" s="57" t="s">
        <v>2485</v>
      </c>
      <c r="B98" s="46"/>
      <c r="C98" s="46"/>
      <c r="D98" s="58">
        <f>Data!J1716</f>
        <v>1227945</v>
      </c>
      <c r="E98" s="61">
        <f>D98/D96</f>
        <v>0.75364796067107132</v>
      </c>
      <c r="F98" s="58">
        <f>Data!M1716</f>
        <v>9735000</v>
      </c>
      <c r="G98" s="62">
        <f>F98/F96</f>
        <v>0.50281467754006637</v>
      </c>
    </row>
    <row r="99" spans="1:7" ht="30.75" thickBot="1" x14ac:dyDescent="0.45">
      <c r="A99" s="57" t="s">
        <v>2489</v>
      </c>
      <c r="B99" s="46"/>
      <c r="C99" s="46"/>
      <c r="D99" s="58">
        <f>Data!B1718</f>
        <v>34</v>
      </c>
      <c r="E99" s="61"/>
      <c r="F99" s="58">
        <f>Data!E1718</f>
        <v>42</v>
      </c>
      <c r="G99" s="62"/>
    </row>
    <row r="100" spans="1:7" ht="30" x14ac:dyDescent="0.4">
      <c r="A100" s="63" t="s">
        <v>2487</v>
      </c>
      <c r="B100" s="51"/>
      <c r="C100" s="51"/>
      <c r="D100" s="64">
        <f>Data!J1713</f>
        <v>2195160</v>
      </c>
      <c r="E100" s="67">
        <f>D100/(D96+D100)</f>
        <v>0.57397381876561482</v>
      </c>
      <c r="F100" s="64">
        <f>Data!M1713</f>
        <v>9282010</v>
      </c>
      <c r="G100" s="67">
        <f>F100/(F96+F100)</f>
        <v>0.32405835697492791</v>
      </c>
    </row>
  </sheetData>
  <mergeCells count="25">
    <mergeCell ref="D3:E3"/>
    <mergeCell ref="F3:G3"/>
    <mergeCell ref="B3:C3"/>
    <mergeCell ref="D61:E61"/>
    <mergeCell ref="F61:G61"/>
    <mergeCell ref="A18:C18"/>
    <mergeCell ref="A54:C54"/>
    <mergeCell ref="A23:C23"/>
    <mergeCell ref="D18:E18"/>
    <mergeCell ref="F18:G18"/>
    <mergeCell ref="D54:E54"/>
    <mergeCell ref="F54:G54"/>
    <mergeCell ref="A61:C61"/>
    <mergeCell ref="A32:C32"/>
    <mergeCell ref="D32:E32"/>
    <mergeCell ref="F32:G32"/>
    <mergeCell ref="A95:C95"/>
    <mergeCell ref="D95:E95"/>
    <mergeCell ref="F95:G95"/>
    <mergeCell ref="A71:C71"/>
    <mergeCell ref="D71:E71"/>
    <mergeCell ref="F71:G71"/>
    <mergeCell ref="A84:C84"/>
    <mergeCell ref="D84:E84"/>
    <mergeCell ref="F84:G8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vt:lpstr>
      <vt:lpstr>Instructions</vt:lpstr>
      <vt:lpstr>Main Pt 1</vt:lpstr>
      <vt:lpstr>Main Pt 2</vt:lpstr>
      <vt:lpstr>Compare Pt 1</vt:lpstr>
      <vt:lpstr>Compare Pt 2</vt:lpstr>
      <vt:lpstr>Data</vt:lpstr>
      <vt:lpstr>Charts</vt:lpstr>
      <vt:lpstr>Tables</vt:lpstr>
      <vt:lpstr>Top Ethnicity</vt:lpstr>
      <vt:lpstr>Top Birth Country</vt:lpstr>
      <vt:lpstr>Top Mother Tongue</vt:lpstr>
      <vt:lpstr>Top Home Languages</vt:lpstr>
      <vt:lpstr>Top Work Languages</vt:lpstr>
      <vt:lpstr>Top Known Languages</vt:lpstr>
    </vt:vector>
  </TitlesOfParts>
  <Company>City of Toronto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 Priston</dc:creator>
  <cp:lastModifiedBy>Heath Priston</cp:lastModifiedBy>
  <dcterms:created xsi:type="dcterms:W3CDTF">2018-04-18T14:23:18Z</dcterms:created>
  <dcterms:modified xsi:type="dcterms:W3CDTF">2018-10-15T19:59:08Z</dcterms:modified>
</cp:coreProperties>
</file>